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Lizingszovetseg\statisztika\2019\Q3\"/>
    </mc:Choice>
  </mc:AlternateContent>
  <bookViews>
    <workbookView xWindow="0" yWindow="0" windowWidth="11520" windowHeight="7755"/>
  </bookViews>
  <sheets>
    <sheet name="uj sablon rangsorok" sheetId="19" r:id="rId1"/>
    <sheet name="Bruttó eszk hely" sheetId="6" state="hidden" r:id="rId2"/>
    <sheet name="Bruttó eszk" sheetId="2" state="hidden" r:id="rId3"/>
    <sheet name="Fin összeg hely" sheetId="7" r:id="rId4"/>
    <sheet name="Szerződésszám hely" sheetId="8" state="hidden" r:id="rId5"/>
    <sheet name="Szerződésszám" sheetId="3" state="hidden" r:id="rId6"/>
    <sheet name="Tőkekintlévőség hely" sheetId="10" r:id="rId7"/>
    <sheet name="Szerződés állomány hely" sheetId="11" state="hidden" r:id="rId8"/>
    <sheet name="Szerződés állomány" sheetId="5" state="hidden" r:id="rId9"/>
    <sheet name="MNB NHP - EXIM hely" sheetId="13" state="hidden" r:id="rId10"/>
    <sheet name="MNB NHP - EXIM" sheetId="12" state="hidden" r:id="rId11"/>
    <sheet name="Sheet1" sheetId="16" state="hidden" r:id="rId12"/>
    <sheet name="chart" sheetId="15" state="hidden" r:id="rId13"/>
  </sheets>
  <externalReferences>
    <externalReference r:id="rId14"/>
  </externalReferences>
  <definedNames>
    <definedName name="_xlnm._FilterDatabase" localSheetId="0" hidden="1">'uj sablon rangsorok'!$A$1:$AU$833</definedName>
  </definedNames>
  <calcPr calcId="152511"/>
</workbook>
</file>

<file path=xl/calcChain.xml><?xml version="1.0" encoding="utf-8"?>
<calcChain xmlns="http://schemas.openxmlformats.org/spreadsheetml/2006/main">
  <c r="M26" i="2" l="1"/>
  <c r="BL29" i="2"/>
  <c r="BM29" i="2"/>
  <c r="BN29" i="2"/>
  <c r="BO29" i="2"/>
  <c r="BP29" i="2"/>
  <c r="BQ29" i="2"/>
  <c r="BR29" i="2"/>
  <c r="BS29" i="2"/>
  <c r="BT29" i="2"/>
  <c r="BU29" i="2"/>
  <c r="BV29" i="2"/>
  <c r="BW29" i="2"/>
  <c r="BX29" i="2"/>
  <c r="C47" i="3" l="1"/>
  <c r="B47" i="3"/>
  <c r="B44" i="3" l="1"/>
  <c r="B43" i="3"/>
  <c r="H39" i="3" l="1"/>
  <c r="R42" i="3"/>
  <c r="S42" i="3"/>
  <c r="T42" i="3"/>
  <c r="Q42" i="3"/>
  <c r="O42" i="3"/>
  <c r="P42" i="3"/>
  <c r="N42" i="3"/>
  <c r="DS3" i="3" l="1"/>
  <c r="DT3" i="3"/>
  <c r="DS4" i="3"/>
  <c r="DT4" i="3"/>
  <c r="DR4" i="3" s="1"/>
  <c r="DS5" i="3"/>
  <c r="DT5" i="3"/>
  <c r="DS6" i="3"/>
  <c r="DT6" i="3"/>
  <c r="DR6" i="3" s="1"/>
  <c r="DS7" i="3"/>
  <c r="DT7" i="3"/>
  <c r="DS8" i="3"/>
  <c r="DT8" i="3"/>
  <c r="DR8" i="3" s="1"/>
  <c r="DS9" i="3"/>
  <c r="DT9" i="3"/>
  <c r="DS10" i="3"/>
  <c r="DT10" i="3"/>
  <c r="DR10" i="3" s="1"/>
  <c r="DS11" i="3"/>
  <c r="DT11" i="3"/>
  <c r="DS12" i="3"/>
  <c r="DT12" i="3"/>
  <c r="DR12" i="3" s="1"/>
  <c r="DS13" i="3"/>
  <c r="DT13" i="3"/>
  <c r="DS14" i="3"/>
  <c r="DT14" i="3"/>
  <c r="DR14" i="3" s="1"/>
  <c r="DS15" i="3"/>
  <c r="DT15" i="3"/>
  <c r="DS16" i="3"/>
  <c r="DT16" i="3"/>
  <c r="DR16" i="3" s="1"/>
  <c r="DS17" i="3"/>
  <c r="DT17" i="3"/>
  <c r="DS18" i="3"/>
  <c r="DT18" i="3"/>
  <c r="DR18" i="3" s="1"/>
  <c r="DS19" i="3"/>
  <c r="DT19" i="3"/>
  <c r="DS20" i="3"/>
  <c r="DT20" i="3"/>
  <c r="DR20" i="3" s="1"/>
  <c r="DS21" i="3"/>
  <c r="DT21" i="3"/>
  <c r="DS22" i="3"/>
  <c r="DT22" i="3"/>
  <c r="DR22" i="3" s="1"/>
  <c r="DS23" i="3"/>
  <c r="DT23" i="3"/>
  <c r="DS24" i="3"/>
  <c r="DT24" i="3"/>
  <c r="DR24" i="3" s="1"/>
  <c r="DS25" i="3"/>
  <c r="DT25" i="3"/>
  <c r="DS26" i="3"/>
  <c r="DT26" i="3"/>
  <c r="DR26" i="3" s="1"/>
  <c r="DS27" i="3"/>
  <c r="DT27" i="3"/>
  <c r="DS28" i="3"/>
  <c r="DT28" i="3"/>
  <c r="DR28" i="3" s="1"/>
  <c r="DS29" i="3"/>
  <c r="DT29" i="3"/>
  <c r="DS30" i="3"/>
  <c r="DT30" i="3"/>
  <c r="DR30" i="3" s="1"/>
  <c r="DS31" i="3"/>
  <c r="DT31" i="3"/>
  <c r="DS32" i="3"/>
  <c r="DT32" i="3"/>
  <c r="DR32" i="3" s="1"/>
  <c r="DS33" i="3"/>
  <c r="DT33" i="3"/>
  <c r="DS34" i="3"/>
  <c r="DT34" i="3"/>
  <c r="DR34" i="3" s="1"/>
  <c r="DT2" i="3"/>
  <c r="DS2" i="3"/>
  <c r="DP3" i="3"/>
  <c r="DQ3" i="3"/>
  <c r="DP4" i="3"/>
  <c r="DQ4" i="3"/>
  <c r="DO4" i="3" s="1"/>
  <c r="DP5" i="3"/>
  <c r="DQ5" i="3"/>
  <c r="DP6" i="3"/>
  <c r="DQ6" i="3"/>
  <c r="DO6" i="3" s="1"/>
  <c r="DP7" i="3"/>
  <c r="DQ7" i="3"/>
  <c r="DP8" i="3"/>
  <c r="DQ8" i="3"/>
  <c r="DO8" i="3" s="1"/>
  <c r="DP9" i="3"/>
  <c r="DQ9" i="3"/>
  <c r="DP10" i="3"/>
  <c r="DQ10" i="3"/>
  <c r="DO10" i="3" s="1"/>
  <c r="DP11" i="3"/>
  <c r="DQ11" i="3"/>
  <c r="DP12" i="3"/>
  <c r="DQ12" i="3"/>
  <c r="DO12" i="3" s="1"/>
  <c r="DP13" i="3"/>
  <c r="DQ13" i="3"/>
  <c r="DP14" i="3"/>
  <c r="DQ14" i="3"/>
  <c r="DO14" i="3" s="1"/>
  <c r="DP15" i="3"/>
  <c r="DQ15" i="3"/>
  <c r="DP16" i="3"/>
  <c r="DQ16" i="3"/>
  <c r="DO16" i="3" s="1"/>
  <c r="DP17" i="3"/>
  <c r="DQ17" i="3"/>
  <c r="DP18" i="3"/>
  <c r="DQ18" i="3"/>
  <c r="DO18" i="3" s="1"/>
  <c r="DP19" i="3"/>
  <c r="DQ19" i="3"/>
  <c r="DP20" i="3"/>
  <c r="DQ20" i="3"/>
  <c r="DO20" i="3" s="1"/>
  <c r="DP21" i="3"/>
  <c r="DQ21" i="3"/>
  <c r="DP22" i="3"/>
  <c r="DQ22" i="3"/>
  <c r="DO22" i="3" s="1"/>
  <c r="DP23" i="3"/>
  <c r="DQ23" i="3"/>
  <c r="DP24" i="3"/>
  <c r="DQ24" i="3"/>
  <c r="DP25" i="3"/>
  <c r="DQ25" i="3"/>
  <c r="DP26" i="3"/>
  <c r="DQ26" i="3"/>
  <c r="DO26" i="3" s="1"/>
  <c r="DP27" i="3"/>
  <c r="DQ27" i="3"/>
  <c r="DP28" i="3"/>
  <c r="DQ28" i="3"/>
  <c r="DO28" i="3" s="1"/>
  <c r="DP29" i="3"/>
  <c r="DQ29" i="3"/>
  <c r="DP30" i="3"/>
  <c r="DQ30" i="3"/>
  <c r="DO30" i="3" s="1"/>
  <c r="DP31" i="3"/>
  <c r="DQ31" i="3"/>
  <c r="DP32" i="3"/>
  <c r="DQ32" i="3"/>
  <c r="DO32" i="3" s="1"/>
  <c r="DP33" i="3"/>
  <c r="DQ33" i="3"/>
  <c r="DP34" i="3"/>
  <c r="DQ34" i="3"/>
  <c r="DO34" i="3" s="1"/>
  <c r="DQ2" i="3"/>
  <c r="DP2" i="3"/>
  <c r="DO2" i="3" s="1"/>
  <c r="DM3" i="3"/>
  <c r="DN3" i="3"/>
  <c r="DM4" i="3"/>
  <c r="DL4" i="3" s="1"/>
  <c r="DN4" i="3"/>
  <c r="DM5" i="3"/>
  <c r="DN5" i="3"/>
  <c r="DM6" i="3"/>
  <c r="DN6" i="3"/>
  <c r="DL6" i="3" s="1"/>
  <c r="DM7" i="3"/>
  <c r="DN7" i="3"/>
  <c r="DM8" i="3"/>
  <c r="DL8" i="3" s="1"/>
  <c r="DN8" i="3"/>
  <c r="DM9" i="3"/>
  <c r="DN9" i="3"/>
  <c r="DM10" i="3"/>
  <c r="DN10" i="3"/>
  <c r="DL10" i="3" s="1"/>
  <c r="DM11" i="3"/>
  <c r="DN11" i="3"/>
  <c r="DM12" i="3"/>
  <c r="DL12" i="3" s="1"/>
  <c r="DN12" i="3"/>
  <c r="DM13" i="3"/>
  <c r="DN13" i="3"/>
  <c r="DM14" i="3"/>
  <c r="DN14" i="3"/>
  <c r="DL14" i="3" s="1"/>
  <c r="DM15" i="3"/>
  <c r="DN15" i="3"/>
  <c r="DM16" i="3"/>
  <c r="DL16" i="3" s="1"/>
  <c r="DN16" i="3"/>
  <c r="DM17" i="3"/>
  <c r="DN17" i="3"/>
  <c r="DM18" i="3"/>
  <c r="DN18" i="3"/>
  <c r="DL18" i="3" s="1"/>
  <c r="DM19" i="3"/>
  <c r="DN19" i="3"/>
  <c r="DM20" i="3"/>
  <c r="DN20" i="3"/>
  <c r="DM21" i="3"/>
  <c r="DN21" i="3"/>
  <c r="DM22" i="3"/>
  <c r="DN22" i="3"/>
  <c r="DL22" i="3" s="1"/>
  <c r="DM23" i="3"/>
  <c r="DN23" i="3"/>
  <c r="DM24" i="3"/>
  <c r="DN24" i="3"/>
  <c r="DM25" i="3"/>
  <c r="DN25" i="3"/>
  <c r="DM26" i="3"/>
  <c r="DN26" i="3"/>
  <c r="DL26" i="3" s="1"/>
  <c r="DM27" i="3"/>
  <c r="DN27" i="3"/>
  <c r="DM28" i="3"/>
  <c r="DL28" i="3" s="1"/>
  <c r="DN28" i="3"/>
  <c r="DM29" i="3"/>
  <c r="DN29" i="3"/>
  <c r="DM30" i="3"/>
  <c r="DN30" i="3"/>
  <c r="DL30" i="3" s="1"/>
  <c r="DM31" i="3"/>
  <c r="DL31" i="3" s="1"/>
  <c r="DN31" i="3"/>
  <c r="DM32" i="3"/>
  <c r="DL32" i="3" s="1"/>
  <c r="DN32" i="3"/>
  <c r="DM33" i="3"/>
  <c r="DN33" i="3"/>
  <c r="DM34" i="3"/>
  <c r="DN34" i="3"/>
  <c r="DL34" i="3" s="1"/>
  <c r="DN2" i="3"/>
  <c r="DM2" i="3"/>
  <c r="DJ3" i="3"/>
  <c r="DK3" i="3"/>
  <c r="DJ4" i="3"/>
  <c r="DK4" i="3"/>
  <c r="DI4" i="3" s="1"/>
  <c r="DJ5" i="3"/>
  <c r="DK5" i="3"/>
  <c r="DJ6" i="3"/>
  <c r="DK6" i="3"/>
  <c r="DI6" i="3" s="1"/>
  <c r="DJ7" i="3"/>
  <c r="DK7" i="3"/>
  <c r="DJ8" i="3"/>
  <c r="DK8" i="3"/>
  <c r="DI8" i="3" s="1"/>
  <c r="DJ9" i="3"/>
  <c r="DK9" i="3"/>
  <c r="DJ10" i="3"/>
  <c r="DK10" i="3"/>
  <c r="DI10" i="3" s="1"/>
  <c r="DJ11" i="3"/>
  <c r="DK11" i="3"/>
  <c r="DJ12" i="3"/>
  <c r="DK12" i="3"/>
  <c r="DI12" i="3" s="1"/>
  <c r="DJ13" i="3"/>
  <c r="DK13" i="3"/>
  <c r="DJ14" i="3"/>
  <c r="DK14" i="3"/>
  <c r="DI14" i="3" s="1"/>
  <c r="DJ15" i="3"/>
  <c r="DK15" i="3"/>
  <c r="DJ16" i="3"/>
  <c r="DK16" i="3"/>
  <c r="DI16" i="3" s="1"/>
  <c r="DJ17" i="3"/>
  <c r="DK17" i="3"/>
  <c r="DJ18" i="3"/>
  <c r="DK18" i="3"/>
  <c r="DI18" i="3" s="1"/>
  <c r="DJ19" i="3"/>
  <c r="DK19" i="3"/>
  <c r="DJ20" i="3"/>
  <c r="DK20" i="3"/>
  <c r="DI20" i="3" s="1"/>
  <c r="DJ21" i="3"/>
  <c r="DK21" i="3"/>
  <c r="DJ22" i="3"/>
  <c r="DK22" i="3"/>
  <c r="DI22" i="3" s="1"/>
  <c r="DJ23" i="3"/>
  <c r="DK23" i="3"/>
  <c r="DJ24" i="3"/>
  <c r="DK24" i="3"/>
  <c r="DJ25" i="3"/>
  <c r="DK25" i="3"/>
  <c r="DJ26" i="3"/>
  <c r="DK26" i="3"/>
  <c r="DI26" i="3" s="1"/>
  <c r="DJ27" i="3"/>
  <c r="DK27" i="3"/>
  <c r="DJ28" i="3"/>
  <c r="DK28" i="3"/>
  <c r="DI28" i="3" s="1"/>
  <c r="DJ29" i="3"/>
  <c r="DK29" i="3"/>
  <c r="DJ30" i="3"/>
  <c r="DK30" i="3"/>
  <c r="DI30" i="3" s="1"/>
  <c r="DJ31" i="3"/>
  <c r="DK31" i="3"/>
  <c r="DJ32" i="3"/>
  <c r="DK32" i="3"/>
  <c r="DI32" i="3" s="1"/>
  <c r="DJ33" i="3"/>
  <c r="DK33" i="3"/>
  <c r="DJ34" i="3"/>
  <c r="DK34" i="3"/>
  <c r="DI34" i="3" s="1"/>
  <c r="DK2" i="3"/>
  <c r="DJ2" i="3"/>
  <c r="DI2" i="3" s="1"/>
  <c r="R19" i="3"/>
  <c r="P26" i="3"/>
  <c r="T25" i="3"/>
  <c r="R11" i="3"/>
  <c r="T7" i="3"/>
  <c r="T4" i="3"/>
  <c r="DH4" i="3" s="1"/>
  <c r="DF4" i="3" s="1"/>
  <c r="DG3" i="3"/>
  <c r="DH3" i="3"/>
  <c r="DG4" i="3"/>
  <c r="DG5" i="3"/>
  <c r="DH5" i="3"/>
  <c r="DG6" i="3"/>
  <c r="DH6" i="3"/>
  <c r="DF6" i="3" s="1"/>
  <c r="DG7" i="3"/>
  <c r="DH7" i="3"/>
  <c r="DG8" i="3"/>
  <c r="DH8" i="3"/>
  <c r="DG9" i="3"/>
  <c r="DF9" i="3" s="1"/>
  <c r="DH9" i="3"/>
  <c r="DG10" i="3"/>
  <c r="DH10" i="3"/>
  <c r="DF10" i="3" s="1"/>
  <c r="DG11" i="3"/>
  <c r="DH11" i="3"/>
  <c r="DG12" i="3"/>
  <c r="DH12" i="3"/>
  <c r="DG13" i="3"/>
  <c r="DH13" i="3"/>
  <c r="DG14" i="3"/>
  <c r="DH14" i="3"/>
  <c r="DF14" i="3" s="1"/>
  <c r="DG15" i="3"/>
  <c r="DH15" i="3"/>
  <c r="DG16" i="3"/>
  <c r="DH16" i="3"/>
  <c r="DG17" i="3"/>
  <c r="DH17" i="3"/>
  <c r="DG18" i="3"/>
  <c r="DH18" i="3"/>
  <c r="DF18" i="3" s="1"/>
  <c r="DG19" i="3"/>
  <c r="DH19" i="3"/>
  <c r="DF19" i="3" s="1"/>
  <c r="DG20" i="3"/>
  <c r="DH20" i="3"/>
  <c r="DG21" i="3"/>
  <c r="DH21" i="3"/>
  <c r="DG22" i="3"/>
  <c r="DH22" i="3"/>
  <c r="DF22" i="3" s="1"/>
  <c r="DG23" i="3"/>
  <c r="DH23" i="3"/>
  <c r="DG24" i="3"/>
  <c r="DH24" i="3"/>
  <c r="DF24" i="3" s="1"/>
  <c r="DG25" i="3"/>
  <c r="DH25" i="3"/>
  <c r="DF25" i="3" s="1"/>
  <c r="DG26" i="3"/>
  <c r="DH26" i="3"/>
  <c r="DF26" i="3" s="1"/>
  <c r="DG27" i="3"/>
  <c r="DH27" i="3"/>
  <c r="DG28" i="3"/>
  <c r="DH28" i="3"/>
  <c r="DG29" i="3"/>
  <c r="DH29" i="3"/>
  <c r="DG30" i="3"/>
  <c r="DH30" i="3"/>
  <c r="DF30" i="3" s="1"/>
  <c r="DG31" i="3"/>
  <c r="DF31" i="3" s="1"/>
  <c r="DH31" i="3"/>
  <c r="DG32" i="3"/>
  <c r="DH32" i="3"/>
  <c r="DG33" i="3"/>
  <c r="DH33" i="3"/>
  <c r="DG34" i="3"/>
  <c r="DH34" i="3"/>
  <c r="DF34" i="3" s="1"/>
  <c r="DH2" i="3"/>
  <c r="DG2" i="3"/>
  <c r="DR33" i="3"/>
  <c r="DR31" i="3"/>
  <c r="DR29" i="3"/>
  <c r="DR27" i="3"/>
  <c r="DR25" i="3"/>
  <c r="DR23" i="3"/>
  <c r="DR21" i="3"/>
  <c r="DR19" i="3"/>
  <c r="DR17" i="3"/>
  <c r="DR15" i="3"/>
  <c r="DR13" i="3"/>
  <c r="DR11" i="3"/>
  <c r="DR9" i="3"/>
  <c r="DR7" i="3"/>
  <c r="DR5" i="3"/>
  <c r="DR3" i="3"/>
  <c r="DR2" i="3"/>
  <c r="DO33" i="3"/>
  <c r="DO31" i="3"/>
  <c r="DO29" i="3"/>
  <c r="DO27" i="3"/>
  <c r="DO25" i="3"/>
  <c r="DO23" i="3"/>
  <c r="DO21" i="3"/>
  <c r="DO19" i="3"/>
  <c r="DO17" i="3"/>
  <c r="DO15" i="3"/>
  <c r="DO13" i="3"/>
  <c r="DO11" i="3"/>
  <c r="DO9" i="3"/>
  <c r="DO7" i="3"/>
  <c r="DO5" i="3"/>
  <c r="DO3" i="3"/>
  <c r="DL33" i="3"/>
  <c r="DL29" i="3"/>
  <c r="DL27" i="3"/>
  <c r="DL25" i="3"/>
  <c r="DL23" i="3"/>
  <c r="DL21" i="3"/>
  <c r="DL19" i="3"/>
  <c r="DL17" i="3"/>
  <c r="DL15" i="3"/>
  <c r="DL13" i="3"/>
  <c r="DL11" i="3"/>
  <c r="DL9" i="3"/>
  <c r="DL7" i="3"/>
  <c r="DL5" i="3"/>
  <c r="DL3" i="3"/>
  <c r="DL2" i="3"/>
  <c r="DI33" i="3"/>
  <c r="DI31" i="3"/>
  <c r="DI29" i="3"/>
  <c r="DI27" i="3"/>
  <c r="DI25" i="3"/>
  <c r="DI23" i="3"/>
  <c r="DI21" i="3"/>
  <c r="DI19" i="3"/>
  <c r="DI17" i="3"/>
  <c r="DI15" i="3"/>
  <c r="DI13" i="3"/>
  <c r="DI11" i="3"/>
  <c r="DI9" i="3"/>
  <c r="DI7" i="3"/>
  <c r="DI5" i="3"/>
  <c r="DI3" i="3"/>
  <c r="DF33" i="3"/>
  <c r="DF32" i="3"/>
  <c r="DF29" i="3"/>
  <c r="DF28" i="3"/>
  <c r="DF27" i="3"/>
  <c r="DF23" i="3"/>
  <c r="DF21" i="3"/>
  <c r="DF20" i="3"/>
  <c r="DF17" i="3"/>
  <c r="DF16" i="3"/>
  <c r="DF15" i="3"/>
  <c r="DF13" i="3"/>
  <c r="DF12" i="3"/>
  <c r="DF11" i="3"/>
  <c r="DF8" i="3"/>
  <c r="DF7" i="3"/>
  <c r="DF5" i="3"/>
  <c r="DF3" i="3"/>
  <c r="DC10" i="3"/>
  <c r="DC11" i="3"/>
  <c r="DC12" i="3"/>
  <c r="DC13" i="3"/>
  <c r="DC14" i="3"/>
  <c r="DC15" i="3"/>
  <c r="DC16" i="3"/>
  <c r="DC17" i="3"/>
  <c r="DC18" i="3"/>
  <c r="DC19" i="3"/>
  <c r="DC21" i="3"/>
  <c r="DC22" i="3"/>
  <c r="DC23" i="3"/>
  <c r="DC25" i="3"/>
  <c r="DC26" i="3"/>
  <c r="DC27" i="3"/>
  <c r="DC28" i="3"/>
  <c r="DC29" i="3"/>
  <c r="DC30" i="3"/>
  <c r="DC32" i="3"/>
  <c r="DC33" i="3"/>
  <c r="DC34" i="3"/>
  <c r="DC8" i="3"/>
  <c r="DC7" i="3"/>
  <c r="DC6" i="3"/>
  <c r="DC5" i="3"/>
  <c r="DC4" i="3"/>
  <c r="DC3" i="3"/>
  <c r="DE3" i="3"/>
  <c r="DE4" i="3"/>
  <c r="DE5" i="3"/>
  <c r="DE6" i="3"/>
  <c r="DE7" i="3"/>
  <c r="DE8" i="3"/>
  <c r="DE9" i="3"/>
  <c r="DE10" i="3"/>
  <c r="DE11" i="3"/>
  <c r="DE12" i="3"/>
  <c r="DE13" i="3"/>
  <c r="DE14" i="3"/>
  <c r="DE15" i="3"/>
  <c r="DE16" i="3"/>
  <c r="DE17" i="3"/>
  <c r="DE18" i="3"/>
  <c r="DE19" i="3"/>
  <c r="DE20" i="3"/>
  <c r="DE21" i="3"/>
  <c r="DE22" i="3"/>
  <c r="DE23" i="3"/>
  <c r="DE24" i="3"/>
  <c r="DE25" i="3"/>
  <c r="DE26" i="3"/>
  <c r="DE27" i="3"/>
  <c r="DE28" i="3"/>
  <c r="DE29" i="3"/>
  <c r="DE30" i="3"/>
  <c r="DE31" i="3"/>
  <c r="DE32" i="3"/>
  <c r="DE33" i="3"/>
  <c r="DE34" i="3"/>
  <c r="DE2" i="3"/>
  <c r="DC38" i="3"/>
  <c r="DD34" i="3"/>
  <c r="DD33" i="3"/>
  <c r="DD32" i="3"/>
  <c r="DD31" i="3"/>
  <c r="DC31" i="3" s="1"/>
  <c r="DD30" i="3"/>
  <c r="DD29" i="3"/>
  <c r="DD28" i="3"/>
  <c r="DD27" i="3"/>
  <c r="DD26" i="3"/>
  <c r="DD25" i="3"/>
  <c r="DD24" i="3"/>
  <c r="DC24" i="3" s="1"/>
  <c r="DD23" i="3"/>
  <c r="DD22" i="3"/>
  <c r="DD21" i="3"/>
  <c r="DD20" i="3"/>
  <c r="DC20" i="3" s="1"/>
  <c r="DD19" i="3"/>
  <c r="DD18" i="3"/>
  <c r="DD17" i="3"/>
  <c r="DD16" i="3"/>
  <c r="DD15" i="3"/>
  <c r="DD14" i="3"/>
  <c r="DD13" i="3"/>
  <c r="DD12" i="3"/>
  <c r="DD11" i="3"/>
  <c r="DD10" i="3"/>
  <c r="DD9" i="3"/>
  <c r="DC9" i="3" s="1"/>
  <c r="DD8" i="3"/>
  <c r="DD7" i="3"/>
  <c r="DD6" i="3"/>
  <c r="DD5" i="3"/>
  <c r="DD4" i="3"/>
  <c r="DD3" i="3"/>
  <c r="DD2" i="3"/>
  <c r="DC2" i="3" s="1"/>
  <c r="DR34" i="2"/>
  <c r="DR33" i="2"/>
  <c r="DR32" i="2"/>
  <c r="DR30" i="2"/>
  <c r="DR28" i="2"/>
  <c r="DR27" i="2"/>
  <c r="DR25" i="2"/>
  <c r="DR23" i="2"/>
  <c r="DR22" i="2"/>
  <c r="DR21" i="2"/>
  <c r="DR19" i="2"/>
  <c r="DR18" i="2"/>
  <c r="DR17" i="2"/>
  <c r="DR16" i="2"/>
  <c r="DR15" i="2"/>
  <c r="DR14" i="2"/>
  <c r="DR13" i="2"/>
  <c r="DR11" i="2"/>
  <c r="DR8" i="2"/>
  <c r="DR7" i="2"/>
  <c r="DR6" i="2"/>
  <c r="DR5" i="2"/>
  <c r="DR4" i="2"/>
  <c r="DR3" i="2"/>
  <c r="DO34" i="2"/>
  <c r="DO33" i="2"/>
  <c r="DO32" i="2"/>
  <c r="DO30" i="2"/>
  <c r="DO28" i="2"/>
  <c r="DO27" i="2"/>
  <c r="DO25" i="2"/>
  <c r="DO23" i="2"/>
  <c r="DO22" i="2"/>
  <c r="DO21" i="2"/>
  <c r="DO19" i="2"/>
  <c r="DO18" i="2"/>
  <c r="DO17" i="2"/>
  <c r="DO16" i="2"/>
  <c r="DO15" i="2"/>
  <c r="DO14" i="2"/>
  <c r="DO13" i="2"/>
  <c r="DO11" i="2"/>
  <c r="DO8" i="2"/>
  <c r="DO7" i="2"/>
  <c r="DO6" i="2"/>
  <c r="DO5" i="2"/>
  <c r="DO4" i="2"/>
  <c r="DO3" i="2"/>
  <c r="DL34" i="2"/>
  <c r="DL33" i="2"/>
  <c r="DL32" i="2"/>
  <c r="DL30" i="2"/>
  <c r="DL28" i="2"/>
  <c r="DL27" i="2"/>
  <c r="DL25" i="2"/>
  <c r="DL23" i="2"/>
  <c r="DL22" i="2"/>
  <c r="DL21" i="2"/>
  <c r="DL19" i="2"/>
  <c r="DL18" i="2"/>
  <c r="DL17" i="2"/>
  <c r="DL16" i="2"/>
  <c r="DL15" i="2"/>
  <c r="DL14" i="2"/>
  <c r="DL13" i="2"/>
  <c r="DL11" i="2"/>
  <c r="DL8" i="2"/>
  <c r="DL7" i="2"/>
  <c r="DL6" i="2"/>
  <c r="DL5" i="2"/>
  <c r="DL4" i="2"/>
  <c r="DL3" i="2"/>
  <c r="DI34" i="2"/>
  <c r="DI33" i="2"/>
  <c r="DI32" i="2"/>
  <c r="DI31" i="2"/>
  <c r="DI30" i="2"/>
  <c r="DI28" i="2"/>
  <c r="DI27" i="2"/>
  <c r="DI25" i="2"/>
  <c r="DI23" i="2"/>
  <c r="DI22" i="2"/>
  <c r="DI21" i="2"/>
  <c r="DI19" i="2"/>
  <c r="DI18" i="2"/>
  <c r="DI17" i="2"/>
  <c r="DI16" i="2"/>
  <c r="DI15" i="2"/>
  <c r="DI14" i="2"/>
  <c r="DI13" i="2"/>
  <c r="DI11" i="2"/>
  <c r="DI8" i="2"/>
  <c r="DI7" i="2"/>
  <c r="DI6" i="2"/>
  <c r="DI5" i="2"/>
  <c r="DI4" i="2"/>
  <c r="DI3" i="2"/>
  <c r="DF34" i="2"/>
  <c r="DF33" i="2"/>
  <c r="DF32" i="2"/>
  <c r="DF30" i="2"/>
  <c r="DF28" i="2"/>
  <c r="DF27" i="2"/>
  <c r="DF25" i="2"/>
  <c r="DF23" i="2"/>
  <c r="DF22" i="2"/>
  <c r="DF21" i="2"/>
  <c r="DF19" i="2"/>
  <c r="DF18" i="2"/>
  <c r="DF17" i="2"/>
  <c r="DF16" i="2"/>
  <c r="DF15" i="2"/>
  <c r="DF14" i="2"/>
  <c r="DF13" i="2"/>
  <c r="DF11" i="2"/>
  <c r="DF8" i="2"/>
  <c r="DF7" i="2"/>
  <c r="DF6" i="2"/>
  <c r="DF5" i="2"/>
  <c r="DF4" i="2"/>
  <c r="DF3" i="2"/>
  <c r="DF2" i="2"/>
  <c r="DC3" i="2"/>
  <c r="DC4" i="2"/>
  <c r="DC5" i="2"/>
  <c r="DC6" i="2"/>
  <c r="DC7" i="2"/>
  <c r="DC8" i="2"/>
  <c r="DC11" i="2"/>
  <c r="DC13" i="2"/>
  <c r="DC14" i="2"/>
  <c r="DC15" i="2"/>
  <c r="DC16" i="2"/>
  <c r="DC17" i="2"/>
  <c r="DC18" i="2"/>
  <c r="DC19" i="2"/>
  <c r="DC21" i="2"/>
  <c r="DC22" i="2"/>
  <c r="DC23" i="2"/>
  <c r="DC25" i="2"/>
  <c r="DC27" i="2"/>
  <c r="DC28" i="2"/>
  <c r="DC30" i="2"/>
  <c r="DC32" i="2"/>
  <c r="DC33" i="2"/>
  <c r="DC34" i="2"/>
  <c r="P11" i="2"/>
  <c r="R25" i="2"/>
  <c r="R7" i="2"/>
  <c r="R4" i="2"/>
  <c r="DT34" i="2"/>
  <c r="DS34" i="2"/>
  <c r="DQ34" i="2"/>
  <c r="DP34" i="2"/>
  <c r="DN34" i="2"/>
  <c r="DM34" i="2"/>
  <c r="DK34" i="2"/>
  <c r="DJ34" i="2"/>
  <c r="DH34" i="2"/>
  <c r="DG34" i="2"/>
  <c r="DE34" i="2"/>
  <c r="DD34" i="2"/>
  <c r="DT33" i="2"/>
  <c r="DS33" i="2"/>
  <c r="DQ33" i="2"/>
  <c r="DP33" i="2"/>
  <c r="DN33" i="2"/>
  <c r="DM33" i="2"/>
  <c r="DK33" i="2"/>
  <c r="DJ33" i="2"/>
  <c r="DH33" i="2"/>
  <c r="DG33" i="2"/>
  <c r="DE33" i="2"/>
  <c r="DD33" i="2"/>
  <c r="DT32" i="2"/>
  <c r="DS32" i="2"/>
  <c r="DQ32" i="2"/>
  <c r="DP32" i="2"/>
  <c r="DN32" i="2"/>
  <c r="DM32" i="2"/>
  <c r="DK32" i="2"/>
  <c r="DJ32" i="2"/>
  <c r="DH32" i="2"/>
  <c r="DG32" i="2"/>
  <c r="DE32" i="2"/>
  <c r="DD32" i="2"/>
  <c r="DT31" i="2"/>
  <c r="DS31" i="2"/>
  <c r="DR31" i="2" s="1"/>
  <c r="DQ31" i="2"/>
  <c r="DP31" i="2"/>
  <c r="DO31" i="2" s="1"/>
  <c r="DN31" i="2"/>
  <c r="DM31" i="2"/>
  <c r="DL31" i="2" s="1"/>
  <c r="DK31" i="2"/>
  <c r="DJ31" i="2"/>
  <c r="DH31" i="2"/>
  <c r="DG31" i="2"/>
  <c r="DF31" i="2" s="1"/>
  <c r="DE31" i="2"/>
  <c r="DD31" i="2"/>
  <c r="DC31" i="2" s="1"/>
  <c r="DT30" i="2"/>
  <c r="DS30" i="2"/>
  <c r="DQ30" i="2"/>
  <c r="DP30" i="2"/>
  <c r="DN30" i="2"/>
  <c r="DM30" i="2"/>
  <c r="DK30" i="2"/>
  <c r="DJ30" i="2"/>
  <c r="DH30" i="2"/>
  <c r="DG30" i="2"/>
  <c r="DE30" i="2"/>
  <c r="DD30" i="2"/>
  <c r="DT29" i="2"/>
  <c r="DS29" i="2"/>
  <c r="DR29" i="2" s="1"/>
  <c r="DQ29" i="2"/>
  <c r="DP29" i="2"/>
  <c r="DO29" i="2" s="1"/>
  <c r="DN29" i="2"/>
  <c r="DM29" i="2"/>
  <c r="DL29" i="2" s="1"/>
  <c r="DK29" i="2"/>
  <c r="DJ29" i="2"/>
  <c r="DI29" i="2" s="1"/>
  <c r="DH29" i="2"/>
  <c r="DG29" i="2"/>
  <c r="DE29" i="2"/>
  <c r="DD29" i="2"/>
  <c r="DC29" i="2" s="1"/>
  <c r="DT28" i="2"/>
  <c r="DS28" i="2"/>
  <c r="DQ28" i="2"/>
  <c r="DP28" i="2"/>
  <c r="DN28" i="2"/>
  <c r="DM28" i="2"/>
  <c r="DK28" i="2"/>
  <c r="DJ28" i="2"/>
  <c r="DH28" i="2"/>
  <c r="DG28" i="2"/>
  <c r="DE28" i="2"/>
  <c r="DD28" i="2"/>
  <c r="DT27" i="2"/>
  <c r="DS27" i="2"/>
  <c r="DQ27" i="2"/>
  <c r="DP27" i="2"/>
  <c r="DN27" i="2"/>
  <c r="DM27" i="2"/>
  <c r="DK27" i="2"/>
  <c r="DJ27" i="2"/>
  <c r="DH27" i="2"/>
  <c r="DG27" i="2"/>
  <c r="DE27" i="2"/>
  <c r="DD27" i="2"/>
  <c r="DT26" i="2"/>
  <c r="DS26" i="2"/>
  <c r="DR26" i="2" s="1"/>
  <c r="DQ26" i="2"/>
  <c r="DP26" i="2"/>
  <c r="DO26" i="2" s="1"/>
  <c r="DN26" i="2"/>
  <c r="DM26" i="2"/>
  <c r="DL26" i="2" s="1"/>
  <c r="DK26" i="2"/>
  <c r="DJ26" i="2"/>
  <c r="DI26" i="2" s="1"/>
  <c r="DH26" i="2"/>
  <c r="DG26" i="2"/>
  <c r="DF26" i="2" s="1"/>
  <c r="DE26" i="2"/>
  <c r="DD26" i="2"/>
  <c r="DT25" i="2"/>
  <c r="DS25" i="2"/>
  <c r="DQ25" i="2"/>
  <c r="DP25" i="2"/>
  <c r="DN25" i="2"/>
  <c r="DM25" i="2"/>
  <c r="DK25" i="2"/>
  <c r="DJ25" i="2"/>
  <c r="DH25" i="2"/>
  <c r="DG25" i="2"/>
  <c r="DE25" i="2"/>
  <c r="DD25" i="2"/>
  <c r="DT24" i="2"/>
  <c r="DS24" i="2"/>
  <c r="DR24" i="2" s="1"/>
  <c r="DQ24" i="2"/>
  <c r="DP24" i="2"/>
  <c r="DO24" i="2" s="1"/>
  <c r="DN24" i="2"/>
  <c r="DM24" i="2"/>
  <c r="DL24" i="2" s="1"/>
  <c r="DK24" i="2"/>
  <c r="DJ24" i="2"/>
  <c r="DI24" i="2" s="1"/>
  <c r="DH24" i="2"/>
  <c r="DG24" i="2"/>
  <c r="DF24" i="2" s="1"/>
  <c r="DE24" i="2"/>
  <c r="DD24" i="2"/>
  <c r="DC24" i="2" s="1"/>
  <c r="DT23" i="2"/>
  <c r="DS23" i="2"/>
  <c r="DQ23" i="2"/>
  <c r="DP23" i="2"/>
  <c r="DN23" i="2"/>
  <c r="DM23" i="2"/>
  <c r="DK23" i="2"/>
  <c r="DJ23" i="2"/>
  <c r="DH23" i="2"/>
  <c r="DG23" i="2"/>
  <c r="DE23" i="2"/>
  <c r="DD23" i="2"/>
  <c r="DT22" i="2"/>
  <c r="DS22" i="2"/>
  <c r="DQ22" i="2"/>
  <c r="DP22" i="2"/>
  <c r="DN22" i="2"/>
  <c r="DM22" i="2"/>
  <c r="DK22" i="2"/>
  <c r="DJ22" i="2"/>
  <c r="DH22" i="2"/>
  <c r="DG22" i="2"/>
  <c r="DE22" i="2"/>
  <c r="DD22" i="2"/>
  <c r="DT21" i="2"/>
  <c r="DS21" i="2"/>
  <c r="DQ21" i="2"/>
  <c r="DP21" i="2"/>
  <c r="DN21" i="2"/>
  <c r="DM21" i="2"/>
  <c r="DK21" i="2"/>
  <c r="DJ21" i="2"/>
  <c r="DH21" i="2"/>
  <c r="DG21" i="2"/>
  <c r="DE21" i="2"/>
  <c r="DD21" i="2"/>
  <c r="DT20" i="2"/>
  <c r="DS20" i="2"/>
  <c r="DR20" i="2" s="1"/>
  <c r="DQ20" i="2"/>
  <c r="DP20" i="2"/>
  <c r="DO20" i="2" s="1"/>
  <c r="DN20" i="2"/>
  <c r="DM20" i="2"/>
  <c r="DL20" i="2" s="1"/>
  <c r="DK20" i="2"/>
  <c r="DJ20" i="2"/>
  <c r="DI20" i="2" s="1"/>
  <c r="DH20" i="2"/>
  <c r="DG20" i="2"/>
  <c r="DF20" i="2" s="1"/>
  <c r="DE20" i="2"/>
  <c r="DC20" i="2" s="1"/>
  <c r="DD20" i="2"/>
  <c r="DT19" i="2"/>
  <c r="DS19" i="2"/>
  <c r="DQ19" i="2"/>
  <c r="DP19" i="2"/>
  <c r="DN19" i="2"/>
  <c r="DM19" i="2"/>
  <c r="DK19" i="2"/>
  <c r="DJ19" i="2"/>
  <c r="DH19" i="2"/>
  <c r="DG19" i="2"/>
  <c r="DE19" i="2"/>
  <c r="DD19" i="2"/>
  <c r="DT18" i="2"/>
  <c r="DS18" i="2"/>
  <c r="DQ18" i="2"/>
  <c r="DP18" i="2"/>
  <c r="DN18" i="2"/>
  <c r="DM18" i="2"/>
  <c r="DK18" i="2"/>
  <c r="DJ18" i="2"/>
  <c r="DH18" i="2"/>
  <c r="DG18" i="2"/>
  <c r="DE18" i="2"/>
  <c r="DD18" i="2"/>
  <c r="DT17" i="2"/>
  <c r="DS17" i="2"/>
  <c r="DQ17" i="2"/>
  <c r="DP17" i="2"/>
  <c r="DN17" i="2"/>
  <c r="DM17" i="2"/>
  <c r="DK17" i="2"/>
  <c r="DJ17" i="2"/>
  <c r="DH17" i="2"/>
  <c r="DG17" i="2"/>
  <c r="DE17" i="2"/>
  <c r="DD17" i="2"/>
  <c r="DT16" i="2"/>
  <c r="DS16" i="2"/>
  <c r="DQ16" i="2"/>
  <c r="DP16" i="2"/>
  <c r="DN16" i="2"/>
  <c r="DM16" i="2"/>
  <c r="DK16" i="2"/>
  <c r="DJ16" i="2"/>
  <c r="DH16" i="2"/>
  <c r="DG16" i="2"/>
  <c r="DE16" i="2"/>
  <c r="DD16" i="2"/>
  <c r="DT15" i="2"/>
  <c r="DS15" i="2"/>
  <c r="DQ15" i="2"/>
  <c r="DP15" i="2"/>
  <c r="DN15" i="2"/>
  <c r="DM15" i="2"/>
  <c r="DK15" i="2"/>
  <c r="DJ15" i="2"/>
  <c r="DH15" i="2"/>
  <c r="DG15" i="2"/>
  <c r="DE15" i="2"/>
  <c r="DD15" i="2"/>
  <c r="DT14" i="2"/>
  <c r="DS14" i="2"/>
  <c r="DQ14" i="2"/>
  <c r="DP14" i="2"/>
  <c r="DN14" i="2"/>
  <c r="DM14" i="2"/>
  <c r="DK14" i="2"/>
  <c r="DJ14" i="2"/>
  <c r="DH14" i="2"/>
  <c r="DG14" i="2"/>
  <c r="DE14" i="2"/>
  <c r="DD14" i="2"/>
  <c r="DT13" i="2"/>
  <c r="DS13" i="2"/>
  <c r="DQ13" i="2"/>
  <c r="DP13" i="2"/>
  <c r="DN13" i="2"/>
  <c r="DM13" i="2"/>
  <c r="DK13" i="2"/>
  <c r="DJ13" i="2"/>
  <c r="DH13" i="2"/>
  <c r="DG13" i="2"/>
  <c r="DE13" i="2"/>
  <c r="DD13" i="2"/>
  <c r="DT12" i="2"/>
  <c r="DR12" i="2" s="1"/>
  <c r="DS12" i="2"/>
  <c r="DQ12" i="2"/>
  <c r="DP12" i="2"/>
  <c r="DN12" i="2"/>
  <c r="DL12" i="2" s="1"/>
  <c r="DM12" i="2"/>
  <c r="DK12" i="2"/>
  <c r="DJ12" i="2"/>
  <c r="DH12" i="2"/>
  <c r="DG12" i="2"/>
  <c r="DE12" i="2"/>
  <c r="DD12" i="2"/>
  <c r="DT11" i="2"/>
  <c r="DS11" i="2"/>
  <c r="DQ11" i="2"/>
  <c r="DP11" i="2"/>
  <c r="DN11" i="2"/>
  <c r="DM11" i="2"/>
  <c r="DK11" i="2"/>
  <c r="DJ11" i="2"/>
  <c r="DH11" i="2"/>
  <c r="DG11" i="2"/>
  <c r="DE11" i="2"/>
  <c r="DD11" i="2"/>
  <c r="DT10" i="2"/>
  <c r="DS10" i="2"/>
  <c r="DQ10" i="2"/>
  <c r="DP10" i="2"/>
  <c r="DO10" i="2" s="1"/>
  <c r="DN10" i="2"/>
  <c r="DM10" i="2"/>
  <c r="DL10" i="2" s="1"/>
  <c r="DK10" i="2"/>
  <c r="DJ10" i="2"/>
  <c r="DI10" i="2" s="1"/>
  <c r="DH10" i="2"/>
  <c r="DG10" i="2"/>
  <c r="DF10" i="2" s="1"/>
  <c r="DE10" i="2"/>
  <c r="DD10" i="2"/>
  <c r="DC10" i="2" s="1"/>
  <c r="DT9" i="2"/>
  <c r="DS9" i="2"/>
  <c r="DR9" i="2" s="1"/>
  <c r="DQ9" i="2"/>
  <c r="DP9" i="2"/>
  <c r="DO9" i="2" s="1"/>
  <c r="DN9" i="2"/>
  <c r="DM9" i="2"/>
  <c r="DL9" i="2" s="1"/>
  <c r="DK9" i="2"/>
  <c r="DJ9" i="2"/>
  <c r="DI9" i="2" s="1"/>
  <c r="DH9" i="2"/>
  <c r="DG9" i="2"/>
  <c r="DF9" i="2" s="1"/>
  <c r="DE9" i="2"/>
  <c r="DD9" i="2"/>
  <c r="DC9" i="2" s="1"/>
  <c r="DT8" i="2"/>
  <c r="DS8" i="2"/>
  <c r="DQ8" i="2"/>
  <c r="DP8" i="2"/>
  <c r="DN8" i="2"/>
  <c r="DM8" i="2"/>
  <c r="DK8" i="2"/>
  <c r="DJ8" i="2"/>
  <c r="DH8" i="2"/>
  <c r="DG8" i="2"/>
  <c r="DE8" i="2"/>
  <c r="DD8" i="2"/>
  <c r="DT7" i="2"/>
  <c r="DS7" i="2"/>
  <c r="DQ7" i="2"/>
  <c r="DP7" i="2"/>
  <c r="DN7" i="2"/>
  <c r="DM7" i="2"/>
  <c r="DK7" i="2"/>
  <c r="DJ7" i="2"/>
  <c r="DH7" i="2"/>
  <c r="DG7" i="2"/>
  <c r="DE7" i="2"/>
  <c r="DD7" i="2"/>
  <c r="DT6" i="2"/>
  <c r="DS6" i="2"/>
  <c r="DQ6" i="2"/>
  <c r="DP6" i="2"/>
  <c r="DN6" i="2"/>
  <c r="DM6" i="2"/>
  <c r="DK6" i="2"/>
  <c r="DJ6" i="2"/>
  <c r="DH6" i="2"/>
  <c r="DG6" i="2"/>
  <c r="DE6" i="2"/>
  <c r="DD6" i="2"/>
  <c r="DT5" i="2"/>
  <c r="DS5" i="2"/>
  <c r="DQ5" i="2"/>
  <c r="DP5" i="2"/>
  <c r="DN5" i="2"/>
  <c r="DM5" i="2"/>
  <c r="DK5" i="2"/>
  <c r="DJ5" i="2"/>
  <c r="DH5" i="2"/>
  <c r="DG5" i="2"/>
  <c r="DE5" i="2"/>
  <c r="DD5" i="2"/>
  <c r="DT4" i="2"/>
  <c r="DS4" i="2"/>
  <c r="DQ4" i="2"/>
  <c r="DP4" i="2"/>
  <c r="DN4" i="2"/>
  <c r="DM4" i="2"/>
  <c r="DK4" i="2"/>
  <c r="DJ4" i="2"/>
  <c r="DH4" i="2"/>
  <c r="DG4" i="2"/>
  <c r="DE4" i="2"/>
  <c r="DD4" i="2"/>
  <c r="DT3" i="2"/>
  <c r="DS3" i="2"/>
  <c r="DQ3" i="2"/>
  <c r="DP3" i="2"/>
  <c r="DN3" i="2"/>
  <c r="DM3" i="2"/>
  <c r="DK3" i="2"/>
  <c r="DJ3" i="2"/>
  <c r="DH3" i="2"/>
  <c r="DG3" i="2"/>
  <c r="DE3" i="2"/>
  <c r="DD3" i="2"/>
  <c r="DT2" i="2"/>
  <c r="DS2" i="2"/>
  <c r="DR2" i="2" s="1"/>
  <c r="DQ2" i="2"/>
  <c r="DO2" i="2" s="1"/>
  <c r="DP2" i="2"/>
  <c r="DN2" i="2"/>
  <c r="DM2" i="2"/>
  <c r="DL2" i="2" s="1"/>
  <c r="DK2" i="2"/>
  <c r="DJ2" i="2"/>
  <c r="DI2" i="2" s="1"/>
  <c r="DH2" i="2"/>
  <c r="DG2" i="2"/>
  <c r="DE2" i="2"/>
  <c r="DD2" i="2"/>
  <c r="BL5" i="2"/>
  <c r="BM5" i="2"/>
  <c r="BN5" i="2"/>
  <c r="BO5" i="2"/>
  <c r="BP5" i="2"/>
  <c r="BQ5" i="2"/>
  <c r="BR5" i="2"/>
  <c r="BS5" i="2"/>
  <c r="BT5" i="2"/>
  <c r="CB5" i="2" s="1"/>
  <c r="BU5" i="2"/>
  <c r="BV5" i="2"/>
  <c r="BW5" i="2"/>
  <c r="BX5" i="2"/>
  <c r="CD5" i="2" s="1"/>
  <c r="BZ5" i="2"/>
  <c r="CG5" i="2"/>
  <c r="CH5" i="2"/>
  <c r="CI5" i="2"/>
  <c r="CJ5" i="2"/>
  <c r="DC26" i="2" l="1"/>
  <c r="DR10" i="2"/>
  <c r="DF29" i="2"/>
  <c r="DF12" i="2"/>
  <c r="DC12" i="2"/>
  <c r="DI12" i="2"/>
  <c r="DO12" i="2"/>
  <c r="DL24" i="3"/>
  <c r="DI24" i="3"/>
  <c r="DO24" i="3"/>
  <c r="DF2" i="3"/>
  <c r="DL20" i="3"/>
  <c r="DC2" i="2"/>
  <c r="CC5" i="2"/>
  <c r="CA5" i="2"/>
  <c r="CE5" i="2"/>
  <c r="B28" i="13" l="1"/>
  <c r="C28" i="13"/>
  <c r="D28" i="13"/>
  <c r="E28" i="13"/>
  <c r="F28" i="13"/>
  <c r="G28" i="13"/>
  <c r="H28" i="13"/>
  <c r="I28" i="13"/>
  <c r="J28" i="13"/>
  <c r="B29" i="13"/>
  <c r="C29" i="13"/>
  <c r="D29" i="13"/>
  <c r="E29" i="13"/>
  <c r="F29" i="13"/>
  <c r="G29" i="13"/>
  <c r="H29" i="13"/>
  <c r="I29" i="13"/>
  <c r="J29" i="13"/>
  <c r="A2" i="13" l="1"/>
  <c r="B2" i="13"/>
  <c r="C2" i="13"/>
  <c r="D2" i="13"/>
  <c r="E2" i="13"/>
  <c r="F2" i="13"/>
  <c r="G2" i="13"/>
  <c r="H2" i="13"/>
  <c r="I2" i="13"/>
  <c r="J2" i="13"/>
  <c r="A3" i="13"/>
  <c r="B3" i="13"/>
  <c r="C3" i="13"/>
  <c r="D3" i="13"/>
  <c r="E3" i="13"/>
  <c r="F3" i="13"/>
  <c r="G3" i="13"/>
  <c r="H3" i="13"/>
  <c r="I3" i="13"/>
  <c r="J3" i="13"/>
  <c r="A4" i="13"/>
  <c r="B4" i="13"/>
  <c r="C4" i="13"/>
  <c r="D4" i="13"/>
  <c r="E4" i="13"/>
  <c r="F4" i="13"/>
  <c r="G4" i="13"/>
  <c r="H4" i="13"/>
  <c r="I4" i="13"/>
  <c r="J4" i="13"/>
  <c r="A5" i="13"/>
  <c r="B5" i="13"/>
  <c r="C5" i="13"/>
  <c r="D5" i="13"/>
  <c r="E5" i="13"/>
  <c r="F5" i="13"/>
  <c r="G5" i="13"/>
  <c r="H5" i="13"/>
  <c r="I5" i="13"/>
  <c r="J5" i="13"/>
  <c r="A6" i="13"/>
  <c r="B6" i="13"/>
  <c r="C6" i="13"/>
  <c r="D6" i="13"/>
  <c r="E6" i="13"/>
  <c r="F6" i="13"/>
  <c r="G6" i="13"/>
  <c r="H6" i="13"/>
  <c r="I6" i="13"/>
  <c r="J6" i="13"/>
  <c r="A7" i="13"/>
  <c r="B7" i="13"/>
  <c r="C7" i="13"/>
  <c r="D7" i="13"/>
  <c r="E7" i="13"/>
  <c r="F7" i="13"/>
  <c r="G7" i="13"/>
  <c r="H7" i="13"/>
  <c r="I7" i="13"/>
  <c r="J7" i="13"/>
  <c r="A8" i="13"/>
  <c r="B8" i="13"/>
  <c r="C8" i="13"/>
  <c r="D8" i="13"/>
  <c r="E8" i="13"/>
  <c r="F8" i="13"/>
  <c r="G8" i="13"/>
  <c r="H8" i="13"/>
  <c r="I8" i="13"/>
  <c r="J8" i="13"/>
  <c r="A9" i="13"/>
  <c r="B9" i="13"/>
  <c r="C9" i="13"/>
  <c r="D9" i="13"/>
  <c r="E9" i="13"/>
  <c r="F9" i="13"/>
  <c r="G9" i="13"/>
  <c r="H9" i="13"/>
  <c r="I9" i="13"/>
  <c r="J9" i="13"/>
  <c r="A10" i="13"/>
  <c r="B10" i="13"/>
  <c r="C10" i="13"/>
  <c r="D10" i="13"/>
  <c r="E10" i="13"/>
  <c r="F10" i="13"/>
  <c r="G10" i="13"/>
  <c r="H10" i="13"/>
  <c r="I10" i="13"/>
  <c r="J10" i="13"/>
  <c r="A11" i="13"/>
  <c r="B11" i="13"/>
  <c r="C11" i="13"/>
  <c r="D11" i="13"/>
  <c r="E11" i="13"/>
  <c r="F11" i="13"/>
  <c r="G11" i="13"/>
  <c r="H11" i="13"/>
  <c r="I11" i="13"/>
  <c r="J11" i="13"/>
  <c r="A12" i="13"/>
  <c r="B12" i="13"/>
  <c r="C12" i="13"/>
  <c r="D12" i="13"/>
  <c r="E12" i="13"/>
  <c r="F12" i="13"/>
  <c r="G12" i="13"/>
  <c r="H12" i="13"/>
  <c r="I12" i="13"/>
  <c r="J12" i="13"/>
  <c r="A13" i="13"/>
  <c r="B13" i="13"/>
  <c r="C13" i="13"/>
  <c r="D13" i="13"/>
  <c r="E13" i="13"/>
  <c r="F13" i="13"/>
  <c r="G13" i="13"/>
  <c r="H13" i="13"/>
  <c r="I13" i="13"/>
  <c r="J13" i="13"/>
  <c r="A14" i="13"/>
  <c r="B14" i="13"/>
  <c r="C14" i="13"/>
  <c r="D14" i="13"/>
  <c r="E14" i="13"/>
  <c r="F14" i="13"/>
  <c r="G14" i="13"/>
  <c r="H14" i="13"/>
  <c r="I14" i="13"/>
  <c r="J14" i="13"/>
  <c r="A15" i="13"/>
  <c r="B15" i="13"/>
  <c r="C15" i="13"/>
  <c r="D15" i="13"/>
  <c r="E15" i="13"/>
  <c r="F15" i="13"/>
  <c r="G15" i="13"/>
  <c r="H15" i="13"/>
  <c r="I15" i="13"/>
  <c r="J15" i="13"/>
  <c r="A16" i="13"/>
  <c r="B16" i="13"/>
  <c r="C16" i="13"/>
  <c r="D16" i="13"/>
  <c r="E16" i="13"/>
  <c r="F16" i="13"/>
  <c r="G16" i="13"/>
  <c r="H16" i="13"/>
  <c r="I16" i="13"/>
  <c r="J16" i="13"/>
  <c r="A17" i="13"/>
  <c r="B17" i="13"/>
  <c r="C17" i="13"/>
  <c r="D17" i="13"/>
  <c r="E17" i="13"/>
  <c r="F17" i="13"/>
  <c r="G17" i="13"/>
  <c r="H17" i="13"/>
  <c r="I17" i="13"/>
  <c r="J17" i="13"/>
  <c r="A18" i="13"/>
  <c r="B18" i="13"/>
  <c r="C18" i="13"/>
  <c r="D18" i="13"/>
  <c r="E18" i="13"/>
  <c r="F18" i="13"/>
  <c r="G18" i="13"/>
  <c r="H18" i="13"/>
  <c r="I18" i="13"/>
  <c r="J18" i="13"/>
  <c r="A19" i="13"/>
  <c r="B19" i="13"/>
  <c r="C19" i="13"/>
  <c r="D19" i="13"/>
  <c r="E19" i="13"/>
  <c r="F19" i="13"/>
  <c r="G19" i="13"/>
  <c r="H19" i="13"/>
  <c r="I19" i="13"/>
  <c r="J19" i="13"/>
  <c r="A20" i="13"/>
  <c r="B20" i="13"/>
  <c r="C20" i="13"/>
  <c r="D20" i="13"/>
  <c r="E20" i="13"/>
  <c r="F20" i="13"/>
  <c r="G20" i="13"/>
  <c r="H20" i="13"/>
  <c r="I20" i="13"/>
  <c r="J20" i="13"/>
  <c r="A21" i="13"/>
  <c r="B21" i="13"/>
  <c r="C21" i="13"/>
  <c r="D21" i="13"/>
  <c r="E21" i="13"/>
  <c r="F21" i="13"/>
  <c r="G21" i="13"/>
  <c r="H21" i="13"/>
  <c r="I21" i="13"/>
  <c r="J21" i="13"/>
  <c r="A22" i="13"/>
  <c r="B22" i="13"/>
  <c r="C22" i="13"/>
  <c r="D22" i="13"/>
  <c r="E22" i="13"/>
  <c r="F22" i="13"/>
  <c r="G22" i="13"/>
  <c r="H22" i="13"/>
  <c r="I22" i="13"/>
  <c r="J22" i="13"/>
  <c r="A23" i="13"/>
  <c r="B23" i="13"/>
  <c r="C23" i="13"/>
  <c r="D23" i="13"/>
  <c r="E23" i="13"/>
  <c r="F23" i="13"/>
  <c r="G23" i="13"/>
  <c r="H23" i="13"/>
  <c r="I23" i="13"/>
  <c r="J23" i="13"/>
  <c r="A24" i="13"/>
  <c r="B24" i="13"/>
  <c r="C24" i="13"/>
  <c r="D24" i="13"/>
  <c r="E24" i="13"/>
  <c r="F24" i="13"/>
  <c r="G24" i="13"/>
  <c r="H24" i="13"/>
  <c r="I24" i="13"/>
  <c r="J24" i="13"/>
  <c r="A25" i="13"/>
  <c r="B25" i="13"/>
  <c r="C25" i="13"/>
  <c r="D25" i="13"/>
  <c r="E25" i="13"/>
  <c r="F25" i="13"/>
  <c r="G25" i="13"/>
  <c r="H25" i="13"/>
  <c r="I25" i="13"/>
  <c r="J25" i="13"/>
  <c r="A26" i="13"/>
  <c r="B26" i="13"/>
  <c r="C26" i="13"/>
  <c r="D26" i="13"/>
  <c r="E26" i="13"/>
  <c r="F26" i="13"/>
  <c r="G26" i="13"/>
  <c r="H26" i="13"/>
  <c r="I26" i="13"/>
  <c r="J26" i="13"/>
  <c r="A27" i="13"/>
  <c r="B27" i="13"/>
  <c r="C27" i="13"/>
  <c r="D27" i="13"/>
  <c r="E27" i="13"/>
  <c r="F27" i="13"/>
  <c r="G27" i="13"/>
  <c r="H27" i="13"/>
  <c r="I27" i="13"/>
  <c r="J27" i="13"/>
  <c r="A28" i="13"/>
  <c r="M2" i="13"/>
  <c r="N2" i="13"/>
  <c r="O2" i="13"/>
  <c r="P2" i="13"/>
  <c r="Q2" i="13"/>
  <c r="R2" i="13"/>
  <c r="S2" i="13"/>
  <c r="T2" i="13"/>
  <c r="U2" i="13"/>
  <c r="M3" i="13"/>
  <c r="N3" i="13"/>
  <c r="O3" i="13"/>
  <c r="P3" i="13"/>
  <c r="Q3" i="13"/>
  <c r="R3" i="13"/>
  <c r="S3" i="13"/>
  <c r="T3" i="13"/>
  <c r="U3" i="13"/>
  <c r="M4" i="13"/>
  <c r="N4" i="13"/>
  <c r="O4" i="13"/>
  <c r="P4" i="13"/>
  <c r="Q4" i="13"/>
  <c r="R4" i="13"/>
  <c r="S4" i="13"/>
  <c r="T4" i="13"/>
  <c r="U4" i="13"/>
  <c r="M5" i="13"/>
  <c r="N5" i="13"/>
  <c r="O5" i="13"/>
  <c r="P5" i="13"/>
  <c r="Q5" i="13"/>
  <c r="R5" i="13"/>
  <c r="S5" i="13"/>
  <c r="T5" i="13"/>
  <c r="U5" i="13"/>
  <c r="M6" i="13"/>
  <c r="N6" i="13"/>
  <c r="O6" i="13"/>
  <c r="P6" i="13"/>
  <c r="Q6" i="13"/>
  <c r="R6" i="13"/>
  <c r="S6" i="13"/>
  <c r="T6" i="13"/>
  <c r="U6" i="13"/>
  <c r="M7" i="13"/>
  <c r="N7" i="13"/>
  <c r="O7" i="13"/>
  <c r="P7" i="13"/>
  <c r="Q7" i="13"/>
  <c r="R7" i="13"/>
  <c r="S7" i="13"/>
  <c r="T7" i="13"/>
  <c r="U7" i="13"/>
  <c r="M8" i="13"/>
  <c r="N8" i="13"/>
  <c r="O8" i="13"/>
  <c r="P8" i="13"/>
  <c r="Q8" i="13"/>
  <c r="R8" i="13"/>
  <c r="S8" i="13"/>
  <c r="T8" i="13"/>
  <c r="U8" i="13"/>
  <c r="M9" i="13"/>
  <c r="N9" i="13"/>
  <c r="O9" i="13"/>
  <c r="P9" i="13"/>
  <c r="Q9" i="13"/>
  <c r="R9" i="13"/>
  <c r="S9" i="13"/>
  <c r="T9" i="13"/>
  <c r="U9" i="13"/>
  <c r="M10" i="13"/>
  <c r="N10" i="13"/>
  <c r="O10" i="13"/>
  <c r="P10" i="13"/>
  <c r="Q10" i="13"/>
  <c r="R10" i="13"/>
  <c r="S10" i="13"/>
  <c r="T10" i="13"/>
  <c r="U10" i="13"/>
  <c r="M11" i="13"/>
  <c r="N11" i="13"/>
  <c r="O11" i="13"/>
  <c r="P11" i="13"/>
  <c r="Q11" i="13"/>
  <c r="R11" i="13"/>
  <c r="S11" i="13"/>
  <c r="T11" i="13"/>
  <c r="U11" i="13"/>
  <c r="M12" i="13"/>
  <c r="N12" i="13"/>
  <c r="O12" i="13"/>
  <c r="P12" i="13"/>
  <c r="Q12" i="13"/>
  <c r="R12" i="13"/>
  <c r="S12" i="13"/>
  <c r="T12" i="13"/>
  <c r="U12" i="13"/>
  <c r="M13" i="13"/>
  <c r="N13" i="13"/>
  <c r="O13" i="13"/>
  <c r="P13" i="13"/>
  <c r="Q13" i="13"/>
  <c r="R13" i="13"/>
  <c r="S13" i="13"/>
  <c r="T13" i="13"/>
  <c r="U13" i="13"/>
  <c r="M14" i="13"/>
  <c r="N14" i="13"/>
  <c r="O14" i="13"/>
  <c r="P14" i="13"/>
  <c r="Q14" i="13"/>
  <c r="R14" i="13"/>
  <c r="S14" i="13"/>
  <c r="T14" i="13"/>
  <c r="U14" i="13"/>
  <c r="M15" i="13"/>
  <c r="N15" i="13"/>
  <c r="O15" i="13"/>
  <c r="P15" i="13"/>
  <c r="Q15" i="13"/>
  <c r="R15" i="13"/>
  <c r="S15" i="13"/>
  <c r="T15" i="13"/>
  <c r="U15" i="13"/>
  <c r="M16" i="13"/>
  <c r="N16" i="13"/>
  <c r="O16" i="13"/>
  <c r="P16" i="13"/>
  <c r="Q16" i="13"/>
  <c r="R16" i="13"/>
  <c r="S16" i="13"/>
  <c r="T16" i="13"/>
  <c r="U16" i="13"/>
  <c r="M17" i="13"/>
  <c r="N17" i="13"/>
  <c r="O17" i="13"/>
  <c r="P17" i="13"/>
  <c r="Q17" i="13"/>
  <c r="R17" i="13"/>
  <c r="S17" i="13"/>
  <c r="T17" i="13"/>
  <c r="U17" i="13"/>
  <c r="M18" i="13"/>
  <c r="N18" i="13"/>
  <c r="O18" i="13"/>
  <c r="P18" i="13"/>
  <c r="Q18" i="13"/>
  <c r="R18" i="13"/>
  <c r="S18" i="13"/>
  <c r="T18" i="13"/>
  <c r="U18" i="13"/>
  <c r="M19" i="13"/>
  <c r="N19" i="13"/>
  <c r="O19" i="13"/>
  <c r="P19" i="13"/>
  <c r="Q19" i="13"/>
  <c r="R19" i="13"/>
  <c r="S19" i="13"/>
  <c r="T19" i="13"/>
  <c r="U19" i="13"/>
  <c r="M20" i="13"/>
  <c r="N20" i="13"/>
  <c r="O20" i="13"/>
  <c r="P20" i="13"/>
  <c r="Q20" i="13"/>
  <c r="R20" i="13"/>
  <c r="S20" i="13"/>
  <c r="T20" i="13"/>
  <c r="U20" i="13"/>
  <c r="M21" i="13"/>
  <c r="N21" i="13"/>
  <c r="O21" i="13"/>
  <c r="P21" i="13"/>
  <c r="Q21" i="13"/>
  <c r="R21" i="13"/>
  <c r="S21" i="13"/>
  <c r="T21" i="13"/>
  <c r="U21" i="13"/>
  <c r="M22" i="13"/>
  <c r="N22" i="13"/>
  <c r="O22" i="13"/>
  <c r="P22" i="13"/>
  <c r="Q22" i="13"/>
  <c r="R22" i="13"/>
  <c r="S22" i="13"/>
  <c r="T22" i="13"/>
  <c r="U22" i="13"/>
  <c r="M23" i="13"/>
  <c r="N23" i="13"/>
  <c r="O23" i="13"/>
  <c r="P23" i="13"/>
  <c r="Q23" i="13"/>
  <c r="R23" i="13"/>
  <c r="S23" i="13"/>
  <c r="T23" i="13"/>
  <c r="U23" i="13"/>
  <c r="M24" i="13"/>
  <c r="N24" i="13"/>
  <c r="O24" i="13"/>
  <c r="P24" i="13"/>
  <c r="Q24" i="13"/>
  <c r="R24" i="13"/>
  <c r="S24" i="13"/>
  <c r="T24" i="13"/>
  <c r="U24" i="13"/>
  <c r="M25" i="13"/>
  <c r="N25" i="13"/>
  <c r="O25" i="13"/>
  <c r="P25" i="13"/>
  <c r="Q25" i="13"/>
  <c r="R25" i="13"/>
  <c r="S25" i="13"/>
  <c r="T25" i="13"/>
  <c r="U25" i="13"/>
  <c r="M26" i="13"/>
  <c r="N26" i="13"/>
  <c r="O26" i="13"/>
  <c r="P26" i="13"/>
  <c r="Q26" i="13"/>
  <c r="R26" i="13"/>
  <c r="S26" i="13"/>
  <c r="T26" i="13"/>
  <c r="U26" i="13"/>
  <c r="M27" i="13"/>
  <c r="N27" i="13"/>
  <c r="O27" i="13"/>
  <c r="P27" i="13"/>
  <c r="Q27" i="13"/>
  <c r="R27" i="13"/>
  <c r="S27" i="13"/>
  <c r="T27" i="13"/>
  <c r="U27" i="13"/>
  <c r="BL12" i="2"/>
  <c r="BM12" i="2"/>
  <c r="BM12" i="6" s="1"/>
  <c r="BN12" i="2"/>
  <c r="BO12" i="2"/>
  <c r="BP12" i="2"/>
  <c r="BQ12" i="2"/>
  <c r="BR12" i="2"/>
  <c r="BS12" i="2"/>
  <c r="BT12" i="2"/>
  <c r="BU12" i="2"/>
  <c r="BV12" i="2"/>
  <c r="BV12" i="6" s="1"/>
  <c r="BW12" i="2"/>
  <c r="BX12" i="2"/>
  <c r="CD12" i="2" s="1"/>
  <c r="CG12" i="2"/>
  <c r="CH12" i="2"/>
  <c r="CI12" i="2"/>
  <c r="CJ12" i="2"/>
  <c r="V32" i="12"/>
  <c r="V33" i="12"/>
  <c r="V34" i="12"/>
  <c r="V34" i="13" s="1"/>
  <c r="B3" i="11"/>
  <c r="C3" i="11"/>
  <c r="D3" i="11"/>
  <c r="E3" i="11"/>
  <c r="F3" i="11"/>
  <c r="G3" i="11"/>
  <c r="H3" i="11"/>
  <c r="I3" i="11"/>
  <c r="J3" i="11"/>
  <c r="K3" i="11"/>
  <c r="L3" i="11"/>
  <c r="M3" i="11"/>
  <c r="N3" i="11"/>
  <c r="O3" i="11"/>
  <c r="P3" i="11"/>
  <c r="Q3" i="11"/>
  <c r="R3" i="11"/>
  <c r="S3" i="11"/>
  <c r="T3" i="11"/>
  <c r="U3" i="11"/>
  <c r="V3" i="11"/>
  <c r="W3" i="11"/>
  <c r="X3" i="11"/>
  <c r="Y3" i="11"/>
  <c r="Z3" i="11"/>
  <c r="AA3" i="11"/>
  <c r="AB3" i="11"/>
  <c r="AC3" i="11"/>
  <c r="AD3" i="11"/>
  <c r="AE3" i="11"/>
  <c r="AF3" i="11"/>
  <c r="AG3" i="11"/>
  <c r="AH3" i="11"/>
  <c r="AI3" i="11"/>
  <c r="AJ3" i="11"/>
  <c r="AK3" i="11"/>
  <c r="AL3" i="11"/>
  <c r="AM3" i="11"/>
  <c r="AN3" i="11"/>
  <c r="AO3" i="11"/>
  <c r="AP3" i="11"/>
  <c r="AQ3" i="11"/>
  <c r="AR3" i="11"/>
  <c r="AS3" i="11"/>
  <c r="AT3" i="11"/>
  <c r="AU3" i="11"/>
  <c r="AV3" i="11"/>
  <c r="AW3" i="11"/>
  <c r="AX3" i="11"/>
  <c r="BL3" i="11"/>
  <c r="B4" i="11"/>
  <c r="C4" i="11"/>
  <c r="D4" i="11"/>
  <c r="E4" i="11"/>
  <c r="F4" i="11"/>
  <c r="G4" i="11"/>
  <c r="H4" i="11"/>
  <c r="I4" i="11"/>
  <c r="J4" i="11"/>
  <c r="K4" i="11"/>
  <c r="L4" i="11"/>
  <c r="M4" i="11"/>
  <c r="N4" i="11"/>
  <c r="O4" i="11"/>
  <c r="P4" i="11"/>
  <c r="Q4" i="11"/>
  <c r="R4" i="11"/>
  <c r="S4" i="11"/>
  <c r="T4" i="11"/>
  <c r="U4" i="11"/>
  <c r="V4" i="11"/>
  <c r="W4" i="11"/>
  <c r="X4" i="11"/>
  <c r="Y4" i="11"/>
  <c r="Z4" i="11"/>
  <c r="AA4" i="11"/>
  <c r="AB4" i="11"/>
  <c r="AC4" i="11"/>
  <c r="AD4" i="11"/>
  <c r="AE4" i="11"/>
  <c r="AF4" i="11"/>
  <c r="AG4" i="11"/>
  <c r="AH4" i="11"/>
  <c r="AI4" i="11"/>
  <c r="AJ4" i="11"/>
  <c r="AK4" i="11"/>
  <c r="AL4" i="11"/>
  <c r="AM4" i="11"/>
  <c r="AN4" i="11"/>
  <c r="AO4" i="11"/>
  <c r="AP4" i="11"/>
  <c r="AQ4" i="11"/>
  <c r="AR4" i="11"/>
  <c r="AS4" i="11"/>
  <c r="AT4" i="11"/>
  <c r="AU4" i="11"/>
  <c r="AV4" i="11"/>
  <c r="AW4" i="11"/>
  <c r="AX4" i="11"/>
  <c r="BL4" i="11"/>
  <c r="B5" i="11"/>
  <c r="C5" i="11"/>
  <c r="D5" i="11"/>
  <c r="E5" i="11"/>
  <c r="F5" i="11"/>
  <c r="G5" i="11"/>
  <c r="H5" i="11"/>
  <c r="I5" i="11"/>
  <c r="J5" i="11"/>
  <c r="K5" i="11"/>
  <c r="L5" i="11"/>
  <c r="M5" i="11"/>
  <c r="N5" i="11"/>
  <c r="O5" i="11"/>
  <c r="P5" i="11"/>
  <c r="Q5" i="11"/>
  <c r="R5" i="11"/>
  <c r="S5" i="11"/>
  <c r="T5" i="11"/>
  <c r="U5" i="11"/>
  <c r="V5" i="11"/>
  <c r="W5" i="11"/>
  <c r="X5" i="11"/>
  <c r="Y5" i="11"/>
  <c r="Z5" i="11"/>
  <c r="AA5" i="11"/>
  <c r="AB5" i="11"/>
  <c r="AC5" i="11"/>
  <c r="AD5" i="11"/>
  <c r="AE5" i="11"/>
  <c r="AF5" i="11"/>
  <c r="AG5" i="11"/>
  <c r="AH5" i="11"/>
  <c r="AI5" i="11"/>
  <c r="AJ5" i="11"/>
  <c r="AK5" i="11"/>
  <c r="AL5" i="11"/>
  <c r="AM5" i="11"/>
  <c r="AN5" i="11"/>
  <c r="AO5" i="11"/>
  <c r="AP5" i="11"/>
  <c r="AQ5" i="11"/>
  <c r="AR5" i="11"/>
  <c r="AS5" i="11"/>
  <c r="AT5" i="11"/>
  <c r="AU5" i="11"/>
  <c r="AV5" i="11"/>
  <c r="AW5" i="11"/>
  <c r="AX5" i="11"/>
  <c r="BL5" i="11"/>
  <c r="B6" i="11"/>
  <c r="C6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AK6" i="11"/>
  <c r="AL6" i="11"/>
  <c r="AM6" i="11"/>
  <c r="AN6" i="11"/>
  <c r="AO6" i="11"/>
  <c r="AP6" i="11"/>
  <c r="AQ6" i="11"/>
  <c r="AR6" i="11"/>
  <c r="AS6" i="11"/>
  <c r="AT6" i="11"/>
  <c r="AU6" i="11"/>
  <c r="AV6" i="11"/>
  <c r="AW6" i="11"/>
  <c r="AX6" i="11"/>
  <c r="BL6" i="11"/>
  <c r="B7" i="11"/>
  <c r="C7" i="11"/>
  <c r="D7" i="11"/>
  <c r="E7" i="11"/>
  <c r="F7" i="11"/>
  <c r="G7" i="11"/>
  <c r="H7" i="11"/>
  <c r="I7" i="11"/>
  <c r="J7" i="11"/>
  <c r="K7" i="11"/>
  <c r="L7" i="11"/>
  <c r="M7" i="11"/>
  <c r="N7" i="11"/>
  <c r="O7" i="11"/>
  <c r="P7" i="11"/>
  <c r="Q7" i="11"/>
  <c r="R7" i="11"/>
  <c r="S7" i="11"/>
  <c r="T7" i="11"/>
  <c r="U7" i="11"/>
  <c r="V7" i="11"/>
  <c r="W7" i="11"/>
  <c r="X7" i="11"/>
  <c r="Y7" i="11"/>
  <c r="Z7" i="11"/>
  <c r="AA7" i="11"/>
  <c r="AB7" i="11"/>
  <c r="AC7" i="11"/>
  <c r="AD7" i="11"/>
  <c r="AE7" i="11"/>
  <c r="AF7" i="11"/>
  <c r="AG7" i="11"/>
  <c r="AH7" i="11"/>
  <c r="AI7" i="11"/>
  <c r="AJ7" i="11"/>
  <c r="AK7" i="11"/>
  <c r="AL7" i="11"/>
  <c r="AM7" i="11"/>
  <c r="AN7" i="11"/>
  <c r="AO7" i="11"/>
  <c r="AP7" i="11"/>
  <c r="AQ7" i="11"/>
  <c r="AR7" i="11"/>
  <c r="AS7" i="11"/>
  <c r="AT7" i="11"/>
  <c r="AU7" i="11"/>
  <c r="AV7" i="11"/>
  <c r="AW7" i="11"/>
  <c r="AX7" i="11"/>
  <c r="BL7" i="11"/>
  <c r="B8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V8" i="11"/>
  <c r="W8" i="11"/>
  <c r="X8" i="11"/>
  <c r="Y8" i="11"/>
  <c r="Z8" i="11"/>
  <c r="AA8" i="11"/>
  <c r="AB8" i="11"/>
  <c r="AC8" i="11"/>
  <c r="AD8" i="11"/>
  <c r="AE8" i="11"/>
  <c r="AF8" i="11"/>
  <c r="AG8" i="11"/>
  <c r="AH8" i="11"/>
  <c r="AI8" i="11"/>
  <c r="AJ8" i="11"/>
  <c r="AK8" i="11"/>
  <c r="AL8" i="11"/>
  <c r="AM8" i="11"/>
  <c r="AN8" i="11"/>
  <c r="AO8" i="11"/>
  <c r="AP8" i="11"/>
  <c r="AQ8" i="11"/>
  <c r="AR8" i="11"/>
  <c r="AS8" i="11"/>
  <c r="AT8" i="11"/>
  <c r="AU8" i="11"/>
  <c r="AV8" i="11"/>
  <c r="AW8" i="11"/>
  <c r="AX8" i="11"/>
  <c r="BL8" i="11"/>
  <c r="B9" i="11"/>
  <c r="C9" i="11"/>
  <c r="D9" i="11"/>
  <c r="E9" i="11"/>
  <c r="F9" i="11"/>
  <c r="G9" i="11"/>
  <c r="H9" i="11"/>
  <c r="I9" i="11"/>
  <c r="J9" i="11"/>
  <c r="K9" i="11"/>
  <c r="L9" i="11"/>
  <c r="M9" i="11"/>
  <c r="N9" i="11"/>
  <c r="O9" i="11"/>
  <c r="P9" i="11"/>
  <c r="Q9" i="11"/>
  <c r="R9" i="11"/>
  <c r="S9" i="11"/>
  <c r="T9" i="11"/>
  <c r="U9" i="11"/>
  <c r="V9" i="11"/>
  <c r="W9" i="11"/>
  <c r="X9" i="11"/>
  <c r="Y9" i="11"/>
  <c r="Z9" i="11"/>
  <c r="AA9" i="11"/>
  <c r="AB9" i="11"/>
  <c r="AC9" i="11"/>
  <c r="AD9" i="11"/>
  <c r="AE9" i="11"/>
  <c r="AF9" i="11"/>
  <c r="AG9" i="11"/>
  <c r="AH9" i="11"/>
  <c r="AI9" i="11"/>
  <c r="AJ9" i="11"/>
  <c r="AK9" i="11"/>
  <c r="AL9" i="11"/>
  <c r="AM9" i="11"/>
  <c r="AN9" i="11"/>
  <c r="AO9" i="11"/>
  <c r="AP9" i="11"/>
  <c r="AQ9" i="11"/>
  <c r="AR9" i="11"/>
  <c r="AS9" i="11"/>
  <c r="AT9" i="11"/>
  <c r="AU9" i="11"/>
  <c r="AV9" i="11"/>
  <c r="AW9" i="11"/>
  <c r="AX9" i="11"/>
  <c r="BL9" i="11"/>
  <c r="B10" i="11"/>
  <c r="C10" i="11"/>
  <c r="D10" i="11"/>
  <c r="E10" i="11"/>
  <c r="F10" i="11"/>
  <c r="G10" i="11"/>
  <c r="H10" i="11"/>
  <c r="I10" i="11"/>
  <c r="J10" i="11"/>
  <c r="K10" i="11"/>
  <c r="L10" i="11"/>
  <c r="M10" i="11"/>
  <c r="N10" i="11"/>
  <c r="O10" i="11"/>
  <c r="P10" i="11"/>
  <c r="Q10" i="11"/>
  <c r="R10" i="11"/>
  <c r="S10" i="11"/>
  <c r="T10" i="11"/>
  <c r="U10" i="11"/>
  <c r="V10" i="11"/>
  <c r="W10" i="11"/>
  <c r="X10" i="11"/>
  <c r="Y10" i="11"/>
  <c r="Z10" i="11"/>
  <c r="AA10" i="11"/>
  <c r="AB10" i="11"/>
  <c r="AC10" i="11"/>
  <c r="AD10" i="11"/>
  <c r="AE10" i="11"/>
  <c r="AF10" i="11"/>
  <c r="AG10" i="11"/>
  <c r="AH10" i="11"/>
  <c r="AI10" i="11"/>
  <c r="AJ10" i="11"/>
  <c r="AK10" i="11"/>
  <c r="AL10" i="11"/>
  <c r="AM10" i="11"/>
  <c r="AN10" i="11"/>
  <c r="AO10" i="11"/>
  <c r="AP10" i="11"/>
  <c r="AQ10" i="11"/>
  <c r="AR10" i="11"/>
  <c r="AS10" i="11"/>
  <c r="AT10" i="11"/>
  <c r="AU10" i="11"/>
  <c r="AV10" i="11"/>
  <c r="AW10" i="11"/>
  <c r="AX10" i="11"/>
  <c r="BL10" i="11"/>
  <c r="B11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V11" i="11"/>
  <c r="W11" i="11"/>
  <c r="X11" i="11"/>
  <c r="Y11" i="11"/>
  <c r="Z11" i="11"/>
  <c r="AA11" i="11"/>
  <c r="AB11" i="11"/>
  <c r="AC11" i="11"/>
  <c r="AD11" i="11"/>
  <c r="AE11" i="11"/>
  <c r="AF11" i="11"/>
  <c r="AG11" i="11"/>
  <c r="AH11" i="11"/>
  <c r="AI11" i="11"/>
  <c r="AJ11" i="11"/>
  <c r="AK11" i="11"/>
  <c r="AL11" i="11"/>
  <c r="AM11" i="11"/>
  <c r="AN11" i="11"/>
  <c r="AO11" i="11"/>
  <c r="AP11" i="11"/>
  <c r="AQ11" i="11"/>
  <c r="AR11" i="11"/>
  <c r="AS11" i="11"/>
  <c r="AT11" i="11"/>
  <c r="AU11" i="11"/>
  <c r="AV11" i="11"/>
  <c r="AW11" i="11"/>
  <c r="AX11" i="11"/>
  <c r="BL11" i="11"/>
  <c r="B12" i="11"/>
  <c r="C12" i="11"/>
  <c r="D12" i="11"/>
  <c r="E12" i="11"/>
  <c r="F12" i="11"/>
  <c r="G12" i="11"/>
  <c r="H12" i="11"/>
  <c r="I12" i="11"/>
  <c r="J12" i="11"/>
  <c r="K12" i="11"/>
  <c r="L12" i="11"/>
  <c r="M12" i="11"/>
  <c r="N12" i="11"/>
  <c r="O12" i="11"/>
  <c r="P12" i="11"/>
  <c r="Q12" i="11"/>
  <c r="R12" i="11"/>
  <c r="S12" i="11"/>
  <c r="T12" i="11"/>
  <c r="U12" i="11"/>
  <c r="V12" i="11"/>
  <c r="W12" i="11"/>
  <c r="X12" i="11"/>
  <c r="Y12" i="11"/>
  <c r="Z12" i="11"/>
  <c r="AA12" i="11"/>
  <c r="AB12" i="11"/>
  <c r="AC12" i="11"/>
  <c r="AD12" i="11"/>
  <c r="AE12" i="11"/>
  <c r="AF12" i="11"/>
  <c r="AG12" i="11"/>
  <c r="AH12" i="11"/>
  <c r="AI12" i="11"/>
  <c r="AJ12" i="11"/>
  <c r="AK12" i="11"/>
  <c r="AL12" i="11"/>
  <c r="AM12" i="11"/>
  <c r="AN12" i="11"/>
  <c r="AO12" i="11"/>
  <c r="AP12" i="11"/>
  <c r="AQ12" i="11"/>
  <c r="AR12" i="11"/>
  <c r="AS12" i="11"/>
  <c r="AT12" i="11"/>
  <c r="AU12" i="11"/>
  <c r="AV12" i="11"/>
  <c r="AW12" i="11"/>
  <c r="AX12" i="11"/>
  <c r="BL12" i="11"/>
  <c r="B13" i="11"/>
  <c r="C13" i="11"/>
  <c r="D13" i="11"/>
  <c r="E13" i="11"/>
  <c r="F13" i="11"/>
  <c r="G13" i="11"/>
  <c r="H13" i="11"/>
  <c r="I13" i="11"/>
  <c r="J13" i="11"/>
  <c r="K13" i="11"/>
  <c r="L13" i="11"/>
  <c r="M13" i="11"/>
  <c r="N13" i="11"/>
  <c r="O13" i="11"/>
  <c r="P13" i="11"/>
  <c r="Q13" i="11"/>
  <c r="R13" i="11"/>
  <c r="S13" i="11"/>
  <c r="T13" i="11"/>
  <c r="U13" i="11"/>
  <c r="V13" i="11"/>
  <c r="W13" i="11"/>
  <c r="X13" i="11"/>
  <c r="Y13" i="11"/>
  <c r="Z13" i="11"/>
  <c r="AA13" i="11"/>
  <c r="AB13" i="11"/>
  <c r="AC13" i="11"/>
  <c r="AD13" i="11"/>
  <c r="AE13" i="11"/>
  <c r="AF13" i="11"/>
  <c r="AG13" i="11"/>
  <c r="AH13" i="11"/>
  <c r="AI13" i="11"/>
  <c r="AJ13" i="11"/>
  <c r="AK13" i="11"/>
  <c r="AL13" i="11"/>
  <c r="AM13" i="11"/>
  <c r="AN13" i="11"/>
  <c r="AO13" i="11"/>
  <c r="AP13" i="11"/>
  <c r="AQ13" i="11"/>
  <c r="AR13" i="11"/>
  <c r="AS13" i="11"/>
  <c r="AT13" i="11"/>
  <c r="AU13" i="11"/>
  <c r="AV13" i="11"/>
  <c r="AW13" i="11"/>
  <c r="AX13" i="11"/>
  <c r="BL13" i="11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V14" i="11"/>
  <c r="W14" i="11"/>
  <c r="X14" i="11"/>
  <c r="Y14" i="11"/>
  <c r="Z14" i="11"/>
  <c r="AA14" i="11"/>
  <c r="AB14" i="11"/>
  <c r="AC14" i="11"/>
  <c r="AD14" i="11"/>
  <c r="AE14" i="11"/>
  <c r="AF14" i="11"/>
  <c r="AG14" i="11"/>
  <c r="AH14" i="11"/>
  <c r="AI14" i="11"/>
  <c r="AJ14" i="11"/>
  <c r="AK14" i="11"/>
  <c r="AL14" i="11"/>
  <c r="AM14" i="11"/>
  <c r="AN14" i="11"/>
  <c r="AO14" i="11"/>
  <c r="AP14" i="11"/>
  <c r="AQ14" i="11"/>
  <c r="AR14" i="11"/>
  <c r="AS14" i="11"/>
  <c r="AT14" i="11"/>
  <c r="AU14" i="11"/>
  <c r="AV14" i="11"/>
  <c r="AW14" i="11"/>
  <c r="AX14" i="11"/>
  <c r="BL14" i="11"/>
  <c r="B15" i="11"/>
  <c r="C15" i="11"/>
  <c r="D15" i="11"/>
  <c r="E15" i="11"/>
  <c r="F15" i="11"/>
  <c r="G15" i="11"/>
  <c r="H15" i="11"/>
  <c r="I15" i="11"/>
  <c r="J15" i="11"/>
  <c r="K15" i="11"/>
  <c r="L15" i="11"/>
  <c r="M15" i="11"/>
  <c r="N15" i="11"/>
  <c r="O15" i="11"/>
  <c r="P15" i="11"/>
  <c r="Q15" i="11"/>
  <c r="R15" i="11"/>
  <c r="S15" i="11"/>
  <c r="T15" i="11"/>
  <c r="U15" i="11"/>
  <c r="V15" i="11"/>
  <c r="W15" i="11"/>
  <c r="X15" i="11"/>
  <c r="Y15" i="11"/>
  <c r="Z15" i="11"/>
  <c r="AA15" i="11"/>
  <c r="AB15" i="11"/>
  <c r="AC15" i="11"/>
  <c r="AD15" i="11"/>
  <c r="AE15" i="11"/>
  <c r="AF15" i="11"/>
  <c r="AG15" i="11"/>
  <c r="AH15" i="11"/>
  <c r="AI15" i="11"/>
  <c r="AJ15" i="11"/>
  <c r="AK15" i="11"/>
  <c r="AL15" i="11"/>
  <c r="AM15" i="11"/>
  <c r="AN15" i="11"/>
  <c r="AO15" i="11"/>
  <c r="AP15" i="11"/>
  <c r="AQ15" i="11"/>
  <c r="AR15" i="11"/>
  <c r="AS15" i="11"/>
  <c r="AT15" i="11"/>
  <c r="AU15" i="11"/>
  <c r="AV15" i="11"/>
  <c r="AW15" i="11"/>
  <c r="AX15" i="11"/>
  <c r="BL15" i="11"/>
  <c r="B16" i="11"/>
  <c r="C16" i="11"/>
  <c r="D16" i="11"/>
  <c r="E16" i="11"/>
  <c r="F16" i="11"/>
  <c r="G16" i="11"/>
  <c r="H16" i="11"/>
  <c r="I16" i="11"/>
  <c r="J16" i="11"/>
  <c r="K16" i="11"/>
  <c r="L16" i="11"/>
  <c r="M16" i="11"/>
  <c r="N16" i="11"/>
  <c r="O16" i="11"/>
  <c r="P16" i="11"/>
  <c r="Q16" i="11"/>
  <c r="R16" i="11"/>
  <c r="S16" i="11"/>
  <c r="T16" i="11"/>
  <c r="U16" i="11"/>
  <c r="V16" i="11"/>
  <c r="W16" i="11"/>
  <c r="X16" i="11"/>
  <c r="Y16" i="11"/>
  <c r="Z16" i="11"/>
  <c r="AA16" i="11"/>
  <c r="AB16" i="11"/>
  <c r="AC16" i="11"/>
  <c r="AD16" i="11"/>
  <c r="AE16" i="11"/>
  <c r="AF16" i="11"/>
  <c r="AG16" i="11"/>
  <c r="AH16" i="11"/>
  <c r="AI16" i="11"/>
  <c r="AJ16" i="11"/>
  <c r="AK16" i="11"/>
  <c r="AL16" i="11"/>
  <c r="AM16" i="11"/>
  <c r="AN16" i="11"/>
  <c r="AO16" i="11"/>
  <c r="AP16" i="11"/>
  <c r="AQ16" i="11"/>
  <c r="AR16" i="11"/>
  <c r="AS16" i="11"/>
  <c r="AT16" i="11"/>
  <c r="AU16" i="11"/>
  <c r="AV16" i="11"/>
  <c r="AW16" i="11"/>
  <c r="AX16" i="11"/>
  <c r="BL16" i="11"/>
  <c r="B17" i="11"/>
  <c r="C17" i="11"/>
  <c r="D17" i="11"/>
  <c r="E17" i="11"/>
  <c r="F17" i="11"/>
  <c r="G17" i="11"/>
  <c r="H17" i="11"/>
  <c r="I17" i="11"/>
  <c r="J17" i="11"/>
  <c r="K17" i="11"/>
  <c r="L17" i="11"/>
  <c r="M17" i="11"/>
  <c r="N17" i="11"/>
  <c r="O17" i="11"/>
  <c r="P17" i="11"/>
  <c r="Q17" i="11"/>
  <c r="R17" i="11"/>
  <c r="S17" i="11"/>
  <c r="T17" i="11"/>
  <c r="U17" i="11"/>
  <c r="V17" i="11"/>
  <c r="W17" i="11"/>
  <c r="X17" i="11"/>
  <c r="Y17" i="11"/>
  <c r="Z17" i="11"/>
  <c r="AA17" i="11"/>
  <c r="AB17" i="11"/>
  <c r="AC17" i="11"/>
  <c r="AD17" i="11"/>
  <c r="AE17" i="11"/>
  <c r="AF17" i="11"/>
  <c r="AG17" i="11"/>
  <c r="AH17" i="11"/>
  <c r="AI17" i="11"/>
  <c r="AJ17" i="11"/>
  <c r="AK17" i="11"/>
  <c r="AL17" i="11"/>
  <c r="AM17" i="11"/>
  <c r="AN17" i="11"/>
  <c r="AO17" i="11"/>
  <c r="AP17" i="11"/>
  <c r="AQ17" i="11"/>
  <c r="AR17" i="11"/>
  <c r="AS17" i="11"/>
  <c r="AT17" i="11"/>
  <c r="AU17" i="11"/>
  <c r="AV17" i="11"/>
  <c r="AW17" i="11"/>
  <c r="AX17" i="11"/>
  <c r="BL17" i="11"/>
  <c r="B18" i="11"/>
  <c r="C18" i="11"/>
  <c r="D18" i="11"/>
  <c r="E18" i="11"/>
  <c r="F18" i="11"/>
  <c r="G18" i="11"/>
  <c r="H18" i="11"/>
  <c r="I18" i="11"/>
  <c r="J18" i="11"/>
  <c r="K18" i="11"/>
  <c r="L18" i="11"/>
  <c r="M18" i="11"/>
  <c r="N18" i="11"/>
  <c r="O18" i="11"/>
  <c r="P18" i="11"/>
  <c r="Q18" i="11"/>
  <c r="R18" i="11"/>
  <c r="S18" i="11"/>
  <c r="T18" i="11"/>
  <c r="U18" i="11"/>
  <c r="V18" i="11"/>
  <c r="W18" i="11"/>
  <c r="X18" i="11"/>
  <c r="Y18" i="11"/>
  <c r="Z18" i="11"/>
  <c r="AA18" i="11"/>
  <c r="AB18" i="11"/>
  <c r="AC18" i="11"/>
  <c r="AD18" i="11"/>
  <c r="AE18" i="11"/>
  <c r="AF18" i="11"/>
  <c r="AG18" i="11"/>
  <c r="AH18" i="11"/>
  <c r="AI18" i="11"/>
  <c r="AJ18" i="11"/>
  <c r="AK18" i="11"/>
  <c r="AL18" i="11"/>
  <c r="AM18" i="11"/>
  <c r="AN18" i="11"/>
  <c r="AO18" i="11"/>
  <c r="AP18" i="11"/>
  <c r="AQ18" i="11"/>
  <c r="AR18" i="11"/>
  <c r="AS18" i="11"/>
  <c r="AT18" i="11"/>
  <c r="AU18" i="11"/>
  <c r="AV18" i="11"/>
  <c r="AW18" i="11"/>
  <c r="AX18" i="11"/>
  <c r="BL18" i="11"/>
  <c r="B19" i="11"/>
  <c r="C19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AM19" i="11"/>
  <c r="AN19" i="11"/>
  <c r="AO19" i="11"/>
  <c r="AP19" i="11"/>
  <c r="AQ19" i="11"/>
  <c r="AR19" i="11"/>
  <c r="AS19" i="11"/>
  <c r="AT19" i="11"/>
  <c r="AU19" i="11"/>
  <c r="AV19" i="11"/>
  <c r="AW19" i="11"/>
  <c r="AX19" i="11"/>
  <c r="BL19" i="11"/>
  <c r="B20" i="11"/>
  <c r="C20" i="11"/>
  <c r="D20" i="11"/>
  <c r="E20" i="11"/>
  <c r="F20" i="11"/>
  <c r="G20" i="11"/>
  <c r="H20" i="11"/>
  <c r="I20" i="11"/>
  <c r="J20" i="11"/>
  <c r="K20" i="11"/>
  <c r="L20" i="11"/>
  <c r="M20" i="11"/>
  <c r="N20" i="11"/>
  <c r="O20" i="11"/>
  <c r="P20" i="11"/>
  <c r="Q20" i="11"/>
  <c r="R20" i="11"/>
  <c r="S20" i="11"/>
  <c r="T20" i="11"/>
  <c r="U20" i="11"/>
  <c r="V20" i="11"/>
  <c r="W20" i="11"/>
  <c r="X20" i="11"/>
  <c r="Y20" i="11"/>
  <c r="Z20" i="11"/>
  <c r="AA20" i="11"/>
  <c r="AB20" i="11"/>
  <c r="AC20" i="11"/>
  <c r="AD20" i="11"/>
  <c r="AE20" i="11"/>
  <c r="AF20" i="11"/>
  <c r="AG20" i="11"/>
  <c r="AH20" i="11"/>
  <c r="AI20" i="11"/>
  <c r="AJ20" i="11"/>
  <c r="AK20" i="11"/>
  <c r="AL20" i="11"/>
  <c r="AM20" i="11"/>
  <c r="AN20" i="11"/>
  <c r="AO20" i="11"/>
  <c r="AP20" i="11"/>
  <c r="AQ20" i="11"/>
  <c r="AR20" i="11"/>
  <c r="AS20" i="11"/>
  <c r="AT20" i="11"/>
  <c r="AU20" i="11"/>
  <c r="AV20" i="11"/>
  <c r="AW20" i="11"/>
  <c r="AX20" i="11"/>
  <c r="BL20" i="11"/>
  <c r="B21" i="11"/>
  <c r="C21" i="11"/>
  <c r="D21" i="11"/>
  <c r="E21" i="11"/>
  <c r="F21" i="11"/>
  <c r="G21" i="11"/>
  <c r="H21" i="11"/>
  <c r="I21" i="11"/>
  <c r="J21" i="11"/>
  <c r="K21" i="1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AC21" i="11"/>
  <c r="AD21" i="11"/>
  <c r="AE21" i="11"/>
  <c r="AF21" i="11"/>
  <c r="AG21" i="11"/>
  <c r="AH21" i="11"/>
  <c r="AI21" i="11"/>
  <c r="AJ21" i="11"/>
  <c r="AK21" i="11"/>
  <c r="AL21" i="11"/>
  <c r="AM21" i="11"/>
  <c r="AN21" i="11"/>
  <c r="AO21" i="11"/>
  <c r="AP21" i="11"/>
  <c r="AQ21" i="11"/>
  <c r="AR21" i="11"/>
  <c r="AS21" i="11"/>
  <c r="AT21" i="11"/>
  <c r="AU21" i="11"/>
  <c r="AV21" i="11"/>
  <c r="AW21" i="11"/>
  <c r="AX21" i="11"/>
  <c r="BL21" i="11"/>
  <c r="B22" i="11"/>
  <c r="C22" i="11"/>
  <c r="D22" i="11"/>
  <c r="E22" i="11"/>
  <c r="F22" i="11"/>
  <c r="G22" i="11"/>
  <c r="H22" i="11"/>
  <c r="I22" i="11"/>
  <c r="J22" i="11"/>
  <c r="K22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AC22" i="11"/>
  <c r="AD22" i="11"/>
  <c r="AE22" i="11"/>
  <c r="AF22" i="11"/>
  <c r="AG22" i="11"/>
  <c r="AH22" i="11"/>
  <c r="AI22" i="11"/>
  <c r="AJ22" i="11"/>
  <c r="AK22" i="11"/>
  <c r="AL22" i="11"/>
  <c r="AM22" i="11"/>
  <c r="AN22" i="11"/>
  <c r="AO22" i="11"/>
  <c r="AP22" i="11"/>
  <c r="AQ22" i="11"/>
  <c r="AR22" i="11"/>
  <c r="AS22" i="11"/>
  <c r="AT22" i="11"/>
  <c r="AU22" i="11"/>
  <c r="AV22" i="11"/>
  <c r="AW22" i="11"/>
  <c r="AX22" i="11"/>
  <c r="BL22" i="11"/>
  <c r="B23" i="11"/>
  <c r="C23" i="11"/>
  <c r="D23" i="11"/>
  <c r="E23" i="11"/>
  <c r="F23" i="11"/>
  <c r="G23" i="11"/>
  <c r="H23" i="11"/>
  <c r="I23" i="11"/>
  <c r="J23" i="11"/>
  <c r="K23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AC23" i="11"/>
  <c r="AD23" i="11"/>
  <c r="AE23" i="11"/>
  <c r="AF23" i="11"/>
  <c r="AG23" i="11"/>
  <c r="AH23" i="11"/>
  <c r="AI23" i="11"/>
  <c r="AJ23" i="11"/>
  <c r="AK23" i="11"/>
  <c r="AL23" i="11"/>
  <c r="AM23" i="11"/>
  <c r="AN23" i="11"/>
  <c r="AO23" i="11"/>
  <c r="AP23" i="11"/>
  <c r="AQ23" i="11"/>
  <c r="AR23" i="11"/>
  <c r="AS23" i="11"/>
  <c r="AT23" i="11"/>
  <c r="AU23" i="11"/>
  <c r="AV23" i="11"/>
  <c r="AW23" i="11"/>
  <c r="AX23" i="11"/>
  <c r="BL23" i="11"/>
  <c r="B24" i="11"/>
  <c r="C24" i="11"/>
  <c r="D24" i="11"/>
  <c r="E24" i="11"/>
  <c r="F24" i="11"/>
  <c r="G24" i="11"/>
  <c r="H24" i="11"/>
  <c r="I24" i="11"/>
  <c r="J24" i="11"/>
  <c r="K24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AC24" i="11"/>
  <c r="AD24" i="11"/>
  <c r="AE24" i="11"/>
  <c r="AF24" i="11"/>
  <c r="AG24" i="11"/>
  <c r="AH24" i="11"/>
  <c r="AI24" i="11"/>
  <c r="AJ24" i="11"/>
  <c r="AK24" i="11"/>
  <c r="AL24" i="11"/>
  <c r="AM24" i="11"/>
  <c r="AN24" i="11"/>
  <c r="AO24" i="11"/>
  <c r="AP24" i="11"/>
  <c r="AQ24" i="11"/>
  <c r="AR24" i="11"/>
  <c r="AS24" i="11"/>
  <c r="AT24" i="11"/>
  <c r="AU24" i="11"/>
  <c r="AV24" i="11"/>
  <c r="AW24" i="11"/>
  <c r="AX24" i="11"/>
  <c r="BL24" i="11"/>
  <c r="B25" i="11"/>
  <c r="C25" i="11"/>
  <c r="D25" i="11"/>
  <c r="E25" i="11"/>
  <c r="F25" i="11"/>
  <c r="G25" i="11"/>
  <c r="H25" i="11"/>
  <c r="I25" i="11"/>
  <c r="J25" i="11"/>
  <c r="K25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AC25" i="11"/>
  <c r="AD25" i="11"/>
  <c r="AE25" i="11"/>
  <c r="AF25" i="11"/>
  <c r="AG25" i="11"/>
  <c r="AH25" i="11"/>
  <c r="AI25" i="11"/>
  <c r="AJ25" i="11"/>
  <c r="AK25" i="11"/>
  <c r="AL25" i="11"/>
  <c r="AM25" i="11"/>
  <c r="AN25" i="11"/>
  <c r="AO25" i="11"/>
  <c r="AP25" i="11"/>
  <c r="AQ25" i="11"/>
  <c r="AR25" i="11"/>
  <c r="AS25" i="11"/>
  <c r="AT25" i="11"/>
  <c r="AU25" i="11"/>
  <c r="AV25" i="11"/>
  <c r="AW25" i="11"/>
  <c r="AX25" i="11"/>
  <c r="BL25" i="11"/>
  <c r="B26" i="11"/>
  <c r="C26" i="11"/>
  <c r="D26" i="11"/>
  <c r="E26" i="11"/>
  <c r="F26" i="11"/>
  <c r="G26" i="11"/>
  <c r="H26" i="11"/>
  <c r="I26" i="11"/>
  <c r="J26" i="11"/>
  <c r="K26" i="11"/>
  <c r="L26" i="11"/>
  <c r="M26" i="11"/>
  <c r="N26" i="11"/>
  <c r="O26" i="11"/>
  <c r="P26" i="11"/>
  <c r="Q26" i="11"/>
  <c r="R26" i="11"/>
  <c r="S26" i="11"/>
  <c r="T26" i="11"/>
  <c r="U26" i="11"/>
  <c r="V26" i="11"/>
  <c r="W26" i="11"/>
  <c r="X26" i="11"/>
  <c r="Y26" i="11"/>
  <c r="Z26" i="11"/>
  <c r="AA26" i="11"/>
  <c r="AB26" i="11"/>
  <c r="AC26" i="11"/>
  <c r="AD26" i="11"/>
  <c r="AE26" i="11"/>
  <c r="AF26" i="11"/>
  <c r="AG26" i="11"/>
  <c r="AH26" i="11"/>
  <c r="AI26" i="11"/>
  <c r="AJ26" i="11"/>
  <c r="AK26" i="11"/>
  <c r="AL26" i="11"/>
  <c r="AM26" i="11"/>
  <c r="AN26" i="11"/>
  <c r="AO26" i="11"/>
  <c r="AP26" i="11"/>
  <c r="AQ26" i="11"/>
  <c r="AR26" i="11"/>
  <c r="AS26" i="11"/>
  <c r="AT26" i="11"/>
  <c r="AU26" i="11"/>
  <c r="AV26" i="11"/>
  <c r="AW26" i="11"/>
  <c r="AX26" i="11"/>
  <c r="BL26" i="11"/>
  <c r="B27" i="11"/>
  <c r="C27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AR27" i="11"/>
  <c r="AS27" i="11"/>
  <c r="AT27" i="11"/>
  <c r="AU27" i="11"/>
  <c r="AV27" i="11"/>
  <c r="AW27" i="11"/>
  <c r="AX27" i="11"/>
  <c r="BL27" i="11"/>
  <c r="B28" i="11"/>
  <c r="C28" i="11"/>
  <c r="D28" i="11"/>
  <c r="E28" i="11"/>
  <c r="F28" i="11"/>
  <c r="G28" i="11"/>
  <c r="H28" i="11"/>
  <c r="I28" i="11"/>
  <c r="J28" i="11"/>
  <c r="K28" i="11"/>
  <c r="L28" i="11"/>
  <c r="M28" i="11"/>
  <c r="N28" i="11"/>
  <c r="O28" i="11"/>
  <c r="P28" i="11"/>
  <c r="Q28" i="11"/>
  <c r="R28" i="11"/>
  <c r="S28" i="11"/>
  <c r="T28" i="11"/>
  <c r="U28" i="11"/>
  <c r="V28" i="11"/>
  <c r="W28" i="11"/>
  <c r="X28" i="11"/>
  <c r="Y28" i="11"/>
  <c r="Z28" i="11"/>
  <c r="AA28" i="11"/>
  <c r="AB28" i="11"/>
  <c r="AC28" i="11"/>
  <c r="AD28" i="11"/>
  <c r="AE28" i="11"/>
  <c r="AF28" i="11"/>
  <c r="AG28" i="11"/>
  <c r="AH28" i="11"/>
  <c r="AI28" i="11"/>
  <c r="AJ28" i="11"/>
  <c r="AK28" i="11"/>
  <c r="AL28" i="11"/>
  <c r="AM28" i="11"/>
  <c r="AN28" i="11"/>
  <c r="AO28" i="11"/>
  <c r="AP28" i="11"/>
  <c r="AQ28" i="11"/>
  <c r="AR28" i="11"/>
  <c r="AS28" i="11"/>
  <c r="AT28" i="11"/>
  <c r="AU28" i="11"/>
  <c r="AV28" i="11"/>
  <c r="AW28" i="11"/>
  <c r="AX28" i="11"/>
  <c r="BL28" i="11"/>
  <c r="B29" i="11"/>
  <c r="C29" i="11"/>
  <c r="D29" i="11"/>
  <c r="E29" i="11"/>
  <c r="F29" i="11"/>
  <c r="G29" i="11"/>
  <c r="H29" i="11"/>
  <c r="I29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W29" i="11"/>
  <c r="X29" i="11"/>
  <c r="Y29" i="11"/>
  <c r="Z29" i="11"/>
  <c r="AA29" i="11"/>
  <c r="AB29" i="11"/>
  <c r="AC29" i="11"/>
  <c r="AD29" i="11"/>
  <c r="AE29" i="11"/>
  <c r="AF29" i="11"/>
  <c r="AG29" i="11"/>
  <c r="AH29" i="11"/>
  <c r="AI29" i="11"/>
  <c r="AJ29" i="11"/>
  <c r="AK29" i="11"/>
  <c r="AL29" i="11"/>
  <c r="AM29" i="11"/>
  <c r="AN29" i="11"/>
  <c r="AO29" i="11"/>
  <c r="AP29" i="11"/>
  <c r="AQ29" i="11"/>
  <c r="AR29" i="11"/>
  <c r="AS29" i="11"/>
  <c r="AT29" i="11"/>
  <c r="AU29" i="11"/>
  <c r="AV29" i="11"/>
  <c r="AW29" i="11"/>
  <c r="AX29" i="11"/>
  <c r="BL29" i="11"/>
  <c r="B30" i="11"/>
  <c r="C30" i="11"/>
  <c r="D30" i="11"/>
  <c r="E30" i="11"/>
  <c r="F30" i="11"/>
  <c r="G30" i="11"/>
  <c r="H30" i="11"/>
  <c r="I30" i="11"/>
  <c r="J30" i="11"/>
  <c r="K30" i="11"/>
  <c r="L30" i="11"/>
  <c r="M30" i="11"/>
  <c r="N30" i="11"/>
  <c r="O30" i="11"/>
  <c r="P30" i="11"/>
  <c r="Q30" i="11"/>
  <c r="R30" i="11"/>
  <c r="S30" i="11"/>
  <c r="T30" i="11"/>
  <c r="U30" i="11"/>
  <c r="V30" i="11"/>
  <c r="W30" i="11"/>
  <c r="X30" i="11"/>
  <c r="Y30" i="11"/>
  <c r="Z30" i="11"/>
  <c r="AA30" i="11"/>
  <c r="AB30" i="11"/>
  <c r="AC30" i="11"/>
  <c r="AD30" i="11"/>
  <c r="AE30" i="11"/>
  <c r="AF30" i="11"/>
  <c r="AG30" i="11"/>
  <c r="AH30" i="11"/>
  <c r="AI30" i="11"/>
  <c r="AJ30" i="11"/>
  <c r="AK30" i="11"/>
  <c r="AL30" i="11"/>
  <c r="AM30" i="11"/>
  <c r="AN30" i="11"/>
  <c r="AO30" i="11"/>
  <c r="AP30" i="11"/>
  <c r="AQ30" i="11"/>
  <c r="AR30" i="11"/>
  <c r="AS30" i="11"/>
  <c r="AT30" i="11"/>
  <c r="AU30" i="11"/>
  <c r="AV30" i="11"/>
  <c r="AW30" i="11"/>
  <c r="AX30" i="11"/>
  <c r="BL30" i="11"/>
  <c r="B31" i="11"/>
  <c r="C31" i="11"/>
  <c r="D31" i="11"/>
  <c r="E31" i="11"/>
  <c r="F31" i="11"/>
  <c r="G31" i="11"/>
  <c r="H31" i="11"/>
  <c r="I31" i="11"/>
  <c r="J31" i="11"/>
  <c r="K31" i="11"/>
  <c r="L31" i="11"/>
  <c r="M31" i="11"/>
  <c r="N31" i="11"/>
  <c r="O31" i="11"/>
  <c r="P31" i="11"/>
  <c r="Q31" i="11"/>
  <c r="R31" i="11"/>
  <c r="S31" i="11"/>
  <c r="T31" i="11"/>
  <c r="U31" i="11"/>
  <c r="V31" i="11"/>
  <c r="W31" i="11"/>
  <c r="X31" i="11"/>
  <c r="Y31" i="11"/>
  <c r="Z31" i="11"/>
  <c r="AA31" i="11"/>
  <c r="AB31" i="11"/>
  <c r="AC31" i="11"/>
  <c r="AD31" i="11"/>
  <c r="AE31" i="11"/>
  <c r="AF31" i="11"/>
  <c r="AG31" i="11"/>
  <c r="AH31" i="11"/>
  <c r="AI31" i="11"/>
  <c r="AJ31" i="11"/>
  <c r="AK31" i="11"/>
  <c r="AL31" i="11"/>
  <c r="AM31" i="11"/>
  <c r="AN31" i="11"/>
  <c r="AO31" i="11"/>
  <c r="AP31" i="11"/>
  <c r="AQ31" i="11"/>
  <c r="AR31" i="11"/>
  <c r="AS31" i="11"/>
  <c r="AT31" i="11"/>
  <c r="AU31" i="11"/>
  <c r="AV31" i="11"/>
  <c r="AW31" i="11"/>
  <c r="AX31" i="11"/>
  <c r="BL31" i="11"/>
  <c r="B32" i="11"/>
  <c r="C32" i="11"/>
  <c r="D32" i="11"/>
  <c r="E32" i="11"/>
  <c r="F32" i="11"/>
  <c r="G32" i="11"/>
  <c r="H32" i="11"/>
  <c r="I32" i="11"/>
  <c r="J32" i="11"/>
  <c r="K32" i="11"/>
  <c r="L32" i="11"/>
  <c r="M32" i="11"/>
  <c r="N32" i="11"/>
  <c r="O32" i="11"/>
  <c r="P32" i="11"/>
  <c r="Q32" i="11"/>
  <c r="R32" i="11"/>
  <c r="S32" i="11"/>
  <c r="T32" i="11"/>
  <c r="U32" i="11"/>
  <c r="V32" i="11"/>
  <c r="W32" i="11"/>
  <c r="X32" i="11"/>
  <c r="Y32" i="11"/>
  <c r="Z32" i="11"/>
  <c r="AA32" i="11"/>
  <c r="AB32" i="11"/>
  <c r="AC32" i="11"/>
  <c r="AD32" i="11"/>
  <c r="AE32" i="11"/>
  <c r="AF32" i="11"/>
  <c r="AG32" i="11"/>
  <c r="AH32" i="11"/>
  <c r="AI32" i="11"/>
  <c r="AJ32" i="11"/>
  <c r="AK32" i="11"/>
  <c r="AL32" i="11"/>
  <c r="AM32" i="11"/>
  <c r="AN32" i="11"/>
  <c r="AO32" i="11"/>
  <c r="AP32" i="11"/>
  <c r="AQ32" i="11"/>
  <c r="AR32" i="11"/>
  <c r="AS32" i="11"/>
  <c r="AT32" i="11"/>
  <c r="AU32" i="11"/>
  <c r="AV32" i="11"/>
  <c r="AW32" i="11"/>
  <c r="AX32" i="11"/>
  <c r="BL32" i="11"/>
  <c r="B33" i="11"/>
  <c r="C33" i="11"/>
  <c r="D33" i="11"/>
  <c r="E33" i="11"/>
  <c r="F33" i="11"/>
  <c r="G33" i="11"/>
  <c r="H33" i="11"/>
  <c r="I33" i="11"/>
  <c r="J33" i="11"/>
  <c r="K33" i="11"/>
  <c r="L33" i="11"/>
  <c r="M33" i="11"/>
  <c r="N33" i="11"/>
  <c r="O33" i="11"/>
  <c r="P33" i="11"/>
  <c r="Q33" i="11"/>
  <c r="R33" i="11"/>
  <c r="S33" i="11"/>
  <c r="T33" i="11"/>
  <c r="U33" i="11"/>
  <c r="V33" i="11"/>
  <c r="W33" i="11"/>
  <c r="X33" i="11"/>
  <c r="Y33" i="11"/>
  <c r="Z33" i="11"/>
  <c r="AA33" i="11"/>
  <c r="AB33" i="11"/>
  <c r="AC33" i="11"/>
  <c r="AD33" i="11"/>
  <c r="AE33" i="11"/>
  <c r="AF33" i="11"/>
  <c r="AG33" i="11"/>
  <c r="AH33" i="11"/>
  <c r="AI33" i="11"/>
  <c r="AJ33" i="11"/>
  <c r="AK33" i="11"/>
  <c r="AL33" i="11"/>
  <c r="AM33" i="11"/>
  <c r="AN33" i="11"/>
  <c r="AO33" i="11"/>
  <c r="AP33" i="11"/>
  <c r="AQ33" i="11"/>
  <c r="AR33" i="11"/>
  <c r="AS33" i="11"/>
  <c r="AT33" i="11"/>
  <c r="AU33" i="11"/>
  <c r="AV33" i="11"/>
  <c r="AW33" i="11"/>
  <c r="AX33" i="11"/>
  <c r="BL33" i="11"/>
  <c r="B34" i="11"/>
  <c r="C34" i="11"/>
  <c r="D34" i="11"/>
  <c r="E34" i="11"/>
  <c r="F34" i="11"/>
  <c r="G34" i="11"/>
  <c r="H34" i="11"/>
  <c r="I34" i="11"/>
  <c r="J34" i="11"/>
  <c r="K34" i="11"/>
  <c r="L34" i="11"/>
  <c r="M34" i="11"/>
  <c r="N34" i="11"/>
  <c r="O34" i="11"/>
  <c r="P34" i="11"/>
  <c r="Q34" i="11"/>
  <c r="R34" i="11"/>
  <c r="S34" i="11"/>
  <c r="T34" i="11"/>
  <c r="U34" i="11"/>
  <c r="V34" i="11"/>
  <c r="W34" i="11"/>
  <c r="X34" i="11"/>
  <c r="Y34" i="11"/>
  <c r="Z34" i="11"/>
  <c r="AA34" i="11"/>
  <c r="AB34" i="11"/>
  <c r="AC34" i="11"/>
  <c r="AD34" i="11"/>
  <c r="AE34" i="11"/>
  <c r="AF34" i="11"/>
  <c r="AG34" i="11"/>
  <c r="AH34" i="11"/>
  <c r="AI34" i="11"/>
  <c r="AJ34" i="11"/>
  <c r="AK34" i="11"/>
  <c r="AL34" i="11"/>
  <c r="AM34" i="11"/>
  <c r="AN34" i="11"/>
  <c r="AO34" i="11"/>
  <c r="AP34" i="11"/>
  <c r="AQ34" i="11"/>
  <c r="AR34" i="11"/>
  <c r="AS34" i="11"/>
  <c r="AT34" i="11"/>
  <c r="AU34" i="11"/>
  <c r="AV34" i="11"/>
  <c r="AW34" i="11"/>
  <c r="AX34" i="11"/>
  <c r="BL34" i="11"/>
  <c r="C2" i="11"/>
  <c r="D2" i="11"/>
  <c r="E2" i="11"/>
  <c r="F2" i="11"/>
  <c r="G2" i="11"/>
  <c r="H2" i="11"/>
  <c r="I2" i="11"/>
  <c r="J2" i="11"/>
  <c r="K2" i="11"/>
  <c r="L2" i="11"/>
  <c r="M2" i="11"/>
  <c r="N2" i="11"/>
  <c r="O2" i="11"/>
  <c r="P2" i="11"/>
  <c r="Q2" i="11"/>
  <c r="R2" i="11"/>
  <c r="S2" i="11"/>
  <c r="T2" i="11"/>
  <c r="U2" i="11"/>
  <c r="V2" i="11"/>
  <c r="W2" i="11"/>
  <c r="X2" i="11"/>
  <c r="Y2" i="11"/>
  <c r="Z2" i="11"/>
  <c r="AA2" i="11"/>
  <c r="AB2" i="11"/>
  <c r="AC2" i="11"/>
  <c r="AD2" i="11"/>
  <c r="AE2" i="11"/>
  <c r="AF2" i="11"/>
  <c r="AG2" i="11"/>
  <c r="AH2" i="11"/>
  <c r="AI2" i="11"/>
  <c r="AJ2" i="11"/>
  <c r="AK2" i="11"/>
  <c r="AL2" i="11"/>
  <c r="AM2" i="11"/>
  <c r="AN2" i="11"/>
  <c r="AO2" i="11"/>
  <c r="AP2" i="11"/>
  <c r="AQ2" i="11"/>
  <c r="AR2" i="11"/>
  <c r="AS2" i="11"/>
  <c r="AT2" i="11"/>
  <c r="AU2" i="11"/>
  <c r="AV2" i="11"/>
  <c r="AW2" i="11"/>
  <c r="AX2" i="11"/>
  <c r="AX36" i="11" s="1"/>
  <c r="BL2" i="11"/>
  <c r="B2" i="11"/>
  <c r="C35" i="3"/>
  <c r="C35" i="8" s="1"/>
  <c r="D35" i="3"/>
  <c r="D35" i="8" s="1"/>
  <c r="E35" i="3"/>
  <c r="E35" i="8" s="1"/>
  <c r="F35" i="3"/>
  <c r="F35" i="8" s="1"/>
  <c r="G35" i="3"/>
  <c r="G35" i="8" s="1"/>
  <c r="H35" i="3"/>
  <c r="I35" i="3"/>
  <c r="I35" i="8" s="1"/>
  <c r="J35" i="3"/>
  <c r="J35" i="8" s="1"/>
  <c r="K35" i="3"/>
  <c r="K35" i="8" s="1"/>
  <c r="L35" i="3"/>
  <c r="L35" i="8" s="1"/>
  <c r="M35" i="3"/>
  <c r="M35" i="8" s="1"/>
  <c r="N35" i="3"/>
  <c r="N35" i="8" s="1"/>
  <c r="O35" i="3"/>
  <c r="O35" i="8" s="1"/>
  <c r="P35" i="3"/>
  <c r="Q35" i="3"/>
  <c r="Q35" i="8" s="1"/>
  <c r="R35" i="3"/>
  <c r="R35" i="8" s="1"/>
  <c r="S35" i="3"/>
  <c r="S35" i="8" s="1"/>
  <c r="T35" i="3"/>
  <c r="U35" i="3"/>
  <c r="U35" i="8" s="1"/>
  <c r="V35" i="3"/>
  <c r="V35" i="8" s="1"/>
  <c r="W35" i="3"/>
  <c r="W35" i="8" s="1"/>
  <c r="X35" i="3"/>
  <c r="X35" i="8" s="1"/>
  <c r="Y35" i="3"/>
  <c r="Y35" i="8" s="1"/>
  <c r="Z35" i="3"/>
  <c r="Z35" i="8" s="1"/>
  <c r="AA35" i="3"/>
  <c r="AA35" i="8" s="1"/>
  <c r="AB35" i="3"/>
  <c r="AB35" i="8" s="1"/>
  <c r="AC35" i="3"/>
  <c r="AC35" i="8" s="1"/>
  <c r="AD35" i="3"/>
  <c r="AD35" i="8" s="1"/>
  <c r="AE35" i="3"/>
  <c r="AE35" i="8" s="1"/>
  <c r="AF35" i="3"/>
  <c r="AF35" i="8" s="1"/>
  <c r="AG35" i="3"/>
  <c r="AH35" i="3"/>
  <c r="AH35" i="8" s="1"/>
  <c r="AI35" i="3"/>
  <c r="AJ35" i="3"/>
  <c r="AJ35" i="8" s="1"/>
  <c r="AK35" i="3"/>
  <c r="AL35" i="3"/>
  <c r="AL35" i="8" s="1"/>
  <c r="AM35" i="3"/>
  <c r="AM35" i="8" s="1"/>
  <c r="AN35" i="3"/>
  <c r="AN35" i="8" s="1"/>
  <c r="AO35" i="3"/>
  <c r="AP35" i="3"/>
  <c r="AP35" i="8" s="1"/>
  <c r="AQ35" i="3"/>
  <c r="AQ35" i="8" s="1"/>
  <c r="AR35" i="3"/>
  <c r="AR35" i="8" s="1"/>
  <c r="AS35" i="3"/>
  <c r="AT35" i="3"/>
  <c r="AT35" i="8" s="1"/>
  <c r="AU35" i="3"/>
  <c r="AU35" i="8" s="1"/>
  <c r="AV35" i="3"/>
  <c r="AV35" i="8" s="1"/>
  <c r="AW35" i="3"/>
  <c r="AX35" i="3"/>
  <c r="AY35" i="3"/>
  <c r="AY35" i="8" s="1"/>
  <c r="AZ35" i="3"/>
  <c r="AZ35" i="8" s="1"/>
  <c r="BA35" i="3"/>
  <c r="BA35" i="8" s="1"/>
  <c r="BB35" i="3"/>
  <c r="BB35" i="8" s="1"/>
  <c r="BC35" i="3"/>
  <c r="BC35" i="8" s="1"/>
  <c r="BD35" i="3"/>
  <c r="BD35" i="8" s="1"/>
  <c r="BE35" i="3"/>
  <c r="BF35" i="3"/>
  <c r="BF35" i="8" s="1"/>
  <c r="BG35" i="3"/>
  <c r="BG35" i="8" s="1"/>
  <c r="BH35" i="3"/>
  <c r="BH35" i="8" s="1"/>
  <c r="BI35" i="3"/>
  <c r="BI35" i="8" s="1"/>
  <c r="BJ35" i="3"/>
  <c r="BJ35" i="8" s="1"/>
  <c r="BK35" i="3"/>
  <c r="BK35" i="8" s="1"/>
  <c r="BL35" i="3"/>
  <c r="BL35" i="8" s="1"/>
  <c r="CA35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CA36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CA37" i="3"/>
  <c r="B37" i="3"/>
  <c r="B36" i="3"/>
  <c r="B35" i="3"/>
  <c r="BN28" i="3"/>
  <c r="BO28" i="3"/>
  <c r="BP28" i="3"/>
  <c r="BP28" i="8" s="1"/>
  <c r="BQ28" i="3"/>
  <c r="BQ28" i="8" s="1"/>
  <c r="BR28" i="3"/>
  <c r="BS28" i="3"/>
  <c r="CC28" i="3" s="1"/>
  <c r="BT28" i="3"/>
  <c r="BU28" i="3"/>
  <c r="BU28" i="8" s="1"/>
  <c r="BV28" i="3"/>
  <c r="BW28" i="3"/>
  <c r="BX28" i="3"/>
  <c r="BY28" i="3"/>
  <c r="BZ28" i="3"/>
  <c r="CI28" i="3"/>
  <c r="CJ28" i="3"/>
  <c r="CK28" i="3"/>
  <c r="CK28" i="8" s="1"/>
  <c r="CL28" i="3"/>
  <c r="BN29" i="3"/>
  <c r="BO29" i="3"/>
  <c r="BP29" i="3"/>
  <c r="BP29" i="8" s="1"/>
  <c r="BQ29" i="3"/>
  <c r="BQ29" i="8" s="1"/>
  <c r="BR29" i="3"/>
  <c r="BS29" i="3"/>
  <c r="BT29" i="3"/>
  <c r="BT28" i="8" s="1"/>
  <c r="BU29" i="3"/>
  <c r="BU29" i="8" s="1"/>
  <c r="BV29" i="3"/>
  <c r="BV29" i="8" s="1"/>
  <c r="BW29" i="3"/>
  <c r="BX29" i="3"/>
  <c r="BY29" i="3"/>
  <c r="BY29" i="8" s="1"/>
  <c r="BZ29" i="3"/>
  <c r="CF29" i="3" s="1"/>
  <c r="CF29" i="8" s="1"/>
  <c r="CI29" i="3"/>
  <c r="CJ29" i="3"/>
  <c r="CK29" i="3"/>
  <c r="CL29" i="3"/>
  <c r="BN30" i="3"/>
  <c r="BO30" i="3"/>
  <c r="BP30" i="3"/>
  <c r="BP30" i="8" s="1"/>
  <c r="BQ30" i="3"/>
  <c r="BQ30" i="8" s="1"/>
  <c r="BR30" i="3"/>
  <c r="BS30" i="3"/>
  <c r="CC30" i="3" s="1"/>
  <c r="CC30" i="8" s="1"/>
  <c r="BT30" i="3"/>
  <c r="BU30" i="3"/>
  <c r="BU30" i="8" s="1"/>
  <c r="BV30" i="3"/>
  <c r="BW30" i="3"/>
  <c r="BW30" i="8" s="1"/>
  <c r="BX30" i="3"/>
  <c r="BX30" i="8" s="1"/>
  <c r="BY30" i="3"/>
  <c r="BY30" i="8" s="1"/>
  <c r="BZ30" i="3"/>
  <c r="CI30" i="3"/>
  <c r="CJ30" i="3"/>
  <c r="CK30" i="3"/>
  <c r="CL30" i="3"/>
  <c r="BN31" i="3"/>
  <c r="BO31" i="3"/>
  <c r="BO31" i="8" s="1"/>
  <c r="BP31" i="3"/>
  <c r="BP31" i="8" s="1"/>
  <c r="BQ31" i="3"/>
  <c r="BR31" i="3"/>
  <c r="BR31" i="8" s="1"/>
  <c r="BS31" i="3"/>
  <c r="BS31" i="8" s="1"/>
  <c r="BT31" i="3"/>
  <c r="BU31" i="3"/>
  <c r="BV31" i="3"/>
  <c r="BV31" i="8" s="1"/>
  <c r="BW31" i="3"/>
  <c r="BW31" i="8" s="1"/>
  <c r="BX31" i="3"/>
  <c r="BY31" i="3"/>
  <c r="BZ31" i="3"/>
  <c r="CF31" i="3" s="1"/>
  <c r="CF31" i="8" s="1"/>
  <c r="CI31" i="3"/>
  <c r="CI31" i="8" s="1"/>
  <c r="CJ31" i="3"/>
  <c r="CJ31" i="8" s="1"/>
  <c r="CK31" i="3"/>
  <c r="CL31" i="3"/>
  <c r="CL31" i="8" s="1"/>
  <c r="BN32" i="3"/>
  <c r="BN32" i="8" s="1"/>
  <c r="BO32" i="3"/>
  <c r="BP32" i="3"/>
  <c r="BP32" i="8" s="1"/>
  <c r="BQ32" i="3"/>
  <c r="BQ32" i="8" s="1"/>
  <c r="BR32" i="3"/>
  <c r="BR32" i="8" s="1"/>
  <c r="BS32" i="3"/>
  <c r="BT32" i="3"/>
  <c r="BT32" i="8" s="1"/>
  <c r="BU32" i="3"/>
  <c r="BU32" i="8" s="1"/>
  <c r="BV32" i="3"/>
  <c r="BV32" i="8" s="1"/>
  <c r="BW32" i="3"/>
  <c r="BX32" i="3"/>
  <c r="BY32" i="3"/>
  <c r="BZ32" i="3"/>
  <c r="CF32" i="3" s="1"/>
  <c r="CF32" i="8" s="1"/>
  <c r="CI32" i="3"/>
  <c r="CI32" i="8" s="1"/>
  <c r="CJ32" i="3"/>
  <c r="CJ32" i="8" s="1"/>
  <c r="CK32" i="3"/>
  <c r="CK32" i="8" s="1"/>
  <c r="CL32" i="3"/>
  <c r="CL32" i="8" s="1"/>
  <c r="BN33" i="3"/>
  <c r="BO33" i="3"/>
  <c r="BP33" i="3"/>
  <c r="BP33" i="8" s="1"/>
  <c r="BQ33" i="3"/>
  <c r="BQ33" i="8" s="1"/>
  <c r="BR33" i="3"/>
  <c r="BS33" i="3"/>
  <c r="BS33" i="8" s="1"/>
  <c r="BT33" i="3"/>
  <c r="BT33" i="8" s="1"/>
  <c r="BU33" i="3"/>
  <c r="BU33" i="8" s="1"/>
  <c r="BV33" i="3"/>
  <c r="BV33" i="8" s="1"/>
  <c r="BW33" i="3"/>
  <c r="BW33" i="8" s="1"/>
  <c r="BX33" i="3"/>
  <c r="BX33" i="8" s="1"/>
  <c r="BY33" i="3"/>
  <c r="BY33" i="8" s="1"/>
  <c r="BZ33" i="3"/>
  <c r="CI33" i="3"/>
  <c r="CI33" i="8" s="1"/>
  <c r="CJ33" i="3"/>
  <c r="CJ33" i="8" s="1"/>
  <c r="CK33" i="3"/>
  <c r="CK33" i="8" s="1"/>
  <c r="CL33" i="3"/>
  <c r="BN34" i="3"/>
  <c r="BN34" i="8" s="1"/>
  <c r="BO34" i="3"/>
  <c r="BO34" i="8" s="1"/>
  <c r="BP34" i="3"/>
  <c r="BP34" i="8" s="1"/>
  <c r="BQ34" i="3"/>
  <c r="BR34" i="3"/>
  <c r="BS34" i="3"/>
  <c r="BS34" i="8" s="1"/>
  <c r="BT34" i="3"/>
  <c r="BT34" i="8" s="1"/>
  <c r="BU34" i="3"/>
  <c r="BV34" i="3"/>
  <c r="BW34" i="3"/>
  <c r="BX34" i="3"/>
  <c r="BY34" i="3"/>
  <c r="BZ34" i="3"/>
  <c r="CF34" i="3" s="1"/>
  <c r="CF34" i="8" s="1"/>
  <c r="CI34" i="3"/>
  <c r="CI34" i="8" s="1"/>
  <c r="CJ34" i="3"/>
  <c r="CK34" i="3"/>
  <c r="CK34" i="8" s="1"/>
  <c r="CL34" i="3"/>
  <c r="CL34" i="8" s="1"/>
  <c r="B3" i="8"/>
  <c r="C3" i="8"/>
  <c r="D3" i="8"/>
  <c r="E3" i="8"/>
  <c r="F3" i="8"/>
  <c r="G3" i="8"/>
  <c r="H3" i="8"/>
  <c r="I3" i="8"/>
  <c r="J3" i="8"/>
  <c r="K3" i="8"/>
  <c r="L3" i="8"/>
  <c r="M3" i="8"/>
  <c r="N3" i="8"/>
  <c r="O3" i="8"/>
  <c r="P3" i="8"/>
  <c r="Q3" i="8"/>
  <c r="R3" i="8"/>
  <c r="S3" i="8"/>
  <c r="T3" i="8"/>
  <c r="U3" i="8"/>
  <c r="V3" i="8"/>
  <c r="W3" i="8"/>
  <c r="X3" i="8"/>
  <c r="Y3" i="8"/>
  <c r="Z3" i="8"/>
  <c r="AA3" i="8"/>
  <c r="AB3" i="8"/>
  <c r="AC3" i="8"/>
  <c r="AD3" i="8"/>
  <c r="AE3" i="8"/>
  <c r="AF3" i="8"/>
  <c r="AG3" i="8"/>
  <c r="AH3" i="8"/>
  <c r="AI3" i="8"/>
  <c r="AJ3" i="8"/>
  <c r="AK3" i="8"/>
  <c r="AL3" i="8"/>
  <c r="AM3" i="8"/>
  <c r="AN3" i="8"/>
  <c r="AO3" i="8"/>
  <c r="AP3" i="8"/>
  <c r="AQ3" i="8"/>
  <c r="AR3" i="8"/>
  <c r="AS3" i="8"/>
  <c r="AT3" i="8"/>
  <c r="AU3" i="8"/>
  <c r="AV3" i="8"/>
  <c r="AW3" i="8"/>
  <c r="AX3" i="8"/>
  <c r="AY3" i="8"/>
  <c r="AZ3" i="8"/>
  <c r="BA3" i="8"/>
  <c r="BB3" i="8"/>
  <c r="BC3" i="8"/>
  <c r="BD3" i="8"/>
  <c r="BE3" i="8"/>
  <c r="BF3" i="8"/>
  <c r="BG3" i="8"/>
  <c r="BH3" i="8"/>
  <c r="BI3" i="8"/>
  <c r="BJ3" i="8"/>
  <c r="BK3" i="8"/>
  <c r="BL3" i="8"/>
  <c r="BM3" i="8"/>
  <c r="CA3" i="8"/>
  <c r="CH3" i="8"/>
  <c r="B4" i="8"/>
  <c r="C4" i="8"/>
  <c r="D4" i="8"/>
  <c r="E4" i="8"/>
  <c r="F4" i="8"/>
  <c r="G4" i="8"/>
  <c r="H4" i="8"/>
  <c r="I4" i="8"/>
  <c r="J4" i="8"/>
  <c r="K4" i="8"/>
  <c r="L4" i="8"/>
  <c r="M4" i="8"/>
  <c r="N4" i="8"/>
  <c r="O4" i="8"/>
  <c r="P4" i="8"/>
  <c r="Q4" i="8"/>
  <c r="R4" i="8"/>
  <c r="S4" i="8"/>
  <c r="T4" i="8"/>
  <c r="U4" i="8"/>
  <c r="V4" i="8"/>
  <c r="W4" i="8"/>
  <c r="X4" i="8"/>
  <c r="Y4" i="8"/>
  <c r="Z4" i="8"/>
  <c r="AA4" i="8"/>
  <c r="AB4" i="8"/>
  <c r="AC4" i="8"/>
  <c r="AD4" i="8"/>
  <c r="AE4" i="8"/>
  <c r="AF4" i="8"/>
  <c r="AG4" i="8"/>
  <c r="AH4" i="8"/>
  <c r="AI4" i="8"/>
  <c r="AJ4" i="8"/>
  <c r="AK4" i="8"/>
  <c r="AL4" i="8"/>
  <c r="AM4" i="8"/>
  <c r="AN4" i="8"/>
  <c r="AO4" i="8"/>
  <c r="AP4" i="8"/>
  <c r="AQ4" i="8"/>
  <c r="AR4" i="8"/>
  <c r="AS4" i="8"/>
  <c r="AT4" i="8"/>
  <c r="AU4" i="8"/>
  <c r="AV4" i="8"/>
  <c r="AW4" i="8"/>
  <c r="AX4" i="8"/>
  <c r="AY4" i="8"/>
  <c r="AZ4" i="8"/>
  <c r="BA4" i="8"/>
  <c r="BB4" i="8"/>
  <c r="BC4" i="8"/>
  <c r="BD4" i="8"/>
  <c r="BE4" i="8"/>
  <c r="BF4" i="8"/>
  <c r="BG4" i="8"/>
  <c r="BH4" i="8"/>
  <c r="BI4" i="8"/>
  <c r="BJ4" i="8"/>
  <c r="BK4" i="8"/>
  <c r="BL4" i="8"/>
  <c r="BM4" i="8"/>
  <c r="CA4" i="8"/>
  <c r="CH4" i="8"/>
  <c r="B5" i="8"/>
  <c r="C5" i="8"/>
  <c r="D5" i="8"/>
  <c r="E5" i="8"/>
  <c r="F5" i="8"/>
  <c r="G5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W5" i="8"/>
  <c r="X5" i="8"/>
  <c r="Y5" i="8"/>
  <c r="Z5" i="8"/>
  <c r="AA5" i="8"/>
  <c r="AB5" i="8"/>
  <c r="AC5" i="8"/>
  <c r="AD5" i="8"/>
  <c r="AE5" i="8"/>
  <c r="AF5" i="8"/>
  <c r="AG5" i="8"/>
  <c r="AH5" i="8"/>
  <c r="AI5" i="8"/>
  <c r="AJ5" i="8"/>
  <c r="AK5" i="8"/>
  <c r="AL5" i="8"/>
  <c r="AM5" i="8"/>
  <c r="AN5" i="8"/>
  <c r="AO5" i="8"/>
  <c r="AP5" i="8"/>
  <c r="AQ5" i="8"/>
  <c r="AR5" i="8"/>
  <c r="AS5" i="8"/>
  <c r="AT5" i="8"/>
  <c r="AU5" i="8"/>
  <c r="AV5" i="8"/>
  <c r="AW5" i="8"/>
  <c r="AX5" i="8"/>
  <c r="AY5" i="8"/>
  <c r="AZ5" i="8"/>
  <c r="BA5" i="8"/>
  <c r="BB5" i="8"/>
  <c r="BC5" i="8"/>
  <c r="BD5" i="8"/>
  <c r="BE5" i="8"/>
  <c r="BF5" i="8"/>
  <c r="BG5" i="8"/>
  <c r="BH5" i="8"/>
  <c r="BI5" i="8"/>
  <c r="BJ5" i="8"/>
  <c r="BK5" i="8"/>
  <c r="BL5" i="8"/>
  <c r="BM5" i="8"/>
  <c r="CA5" i="8"/>
  <c r="CH5" i="8"/>
  <c r="B6" i="8"/>
  <c r="C6" i="8"/>
  <c r="D6" i="8"/>
  <c r="E6" i="8"/>
  <c r="F6" i="8"/>
  <c r="G6" i="8"/>
  <c r="H6" i="8"/>
  <c r="I6" i="8"/>
  <c r="J6" i="8"/>
  <c r="K6" i="8"/>
  <c r="L6" i="8"/>
  <c r="M6" i="8"/>
  <c r="N6" i="8"/>
  <c r="O6" i="8"/>
  <c r="P6" i="8"/>
  <c r="Q6" i="8"/>
  <c r="R6" i="8"/>
  <c r="S6" i="8"/>
  <c r="T6" i="8"/>
  <c r="U6" i="8"/>
  <c r="V6" i="8"/>
  <c r="W6" i="8"/>
  <c r="X6" i="8"/>
  <c r="Y6" i="8"/>
  <c r="Z6" i="8"/>
  <c r="AA6" i="8"/>
  <c r="AB6" i="8"/>
  <c r="AC6" i="8"/>
  <c r="AD6" i="8"/>
  <c r="AE6" i="8"/>
  <c r="AF6" i="8"/>
  <c r="AG6" i="8"/>
  <c r="AH6" i="8"/>
  <c r="AI6" i="8"/>
  <c r="AJ6" i="8"/>
  <c r="AK6" i="8"/>
  <c r="AL6" i="8"/>
  <c r="AM6" i="8"/>
  <c r="AN6" i="8"/>
  <c r="AO6" i="8"/>
  <c r="AP6" i="8"/>
  <c r="AQ6" i="8"/>
  <c r="AR6" i="8"/>
  <c r="AS6" i="8"/>
  <c r="AT6" i="8"/>
  <c r="AU6" i="8"/>
  <c r="AV6" i="8"/>
  <c r="AW6" i="8"/>
  <c r="AX6" i="8"/>
  <c r="AY6" i="8"/>
  <c r="AZ6" i="8"/>
  <c r="BA6" i="8"/>
  <c r="BB6" i="8"/>
  <c r="BC6" i="8"/>
  <c r="BD6" i="8"/>
  <c r="BE6" i="8"/>
  <c r="BF6" i="8"/>
  <c r="BG6" i="8"/>
  <c r="BH6" i="8"/>
  <c r="BI6" i="8"/>
  <c r="BJ6" i="8"/>
  <c r="BK6" i="8"/>
  <c r="BL6" i="8"/>
  <c r="BM6" i="8"/>
  <c r="CA6" i="8"/>
  <c r="CH6" i="8"/>
  <c r="B7" i="8"/>
  <c r="C7" i="8"/>
  <c r="D7" i="8"/>
  <c r="E7" i="8"/>
  <c r="F7" i="8"/>
  <c r="G7" i="8"/>
  <c r="H7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AA7" i="8"/>
  <c r="AB7" i="8"/>
  <c r="AC7" i="8"/>
  <c r="AD7" i="8"/>
  <c r="AE7" i="8"/>
  <c r="AF7" i="8"/>
  <c r="AG7" i="8"/>
  <c r="AH7" i="8"/>
  <c r="AI7" i="8"/>
  <c r="AJ7" i="8"/>
  <c r="AK7" i="8"/>
  <c r="AL7" i="8"/>
  <c r="AM7" i="8"/>
  <c r="AN7" i="8"/>
  <c r="AO7" i="8"/>
  <c r="AP7" i="8"/>
  <c r="AQ7" i="8"/>
  <c r="AR7" i="8"/>
  <c r="AS7" i="8"/>
  <c r="AT7" i="8"/>
  <c r="AU7" i="8"/>
  <c r="AV7" i="8"/>
  <c r="AW7" i="8"/>
  <c r="AX7" i="8"/>
  <c r="AY7" i="8"/>
  <c r="AZ7" i="8"/>
  <c r="BA7" i="8"/>
  <c r="BB7" i="8"/>
  <c r="BC7" i="8"/>
  <c r="BD7" i="8"/>
  <c r="BE7" i="8"/>
  <c r="BF7" i="8"/>
  <c r="BG7" i="8"/>
  <c r="BH7" i="8"/>
  <c r="BI7" i="8"/>
  <c r="BJ7" i="8"/>
  <c r="BK7" i="8"/>
  <c r="BL7" i="8"/>
  <c r="BM7" i="8"/>
  <c r="CA7" i="8"/>
  <c r="CH7" i="8"/>
  <c r="B8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W8" i="8"/>
  <c r="X8" i="8"/>
  <c r="Y8" i="8"/>
  <c r="Z8" i="8"/>
  <c r="AA8" i="8"/>
  <c r="AB8" i="8"/>
  <c r="AC8" i="8"/>
  <c r="AD8" i="8"/>
  <c r="AE8" i="8"/>
  <c r="AF8" i="8"/>
  <c r="AG8" i="8"/>
  <c r="AH8" i="8"/>
  <c r="AI8" i="8"/>
  <c r="AJ8" i="8"/>
  <c r="AK8" i="8"/>
  <c r="AL8" i="8"/>
  <c r="AM8" i="8"/>
  <c r="AN8" i="8"/>
  <c r="AO8" i="8"/>
  <c r="AP8" i="8"/>
  <c r="AQ8" i="8"/>
  <c r="AR8" i="8"/>
  <c r="AS8" i="8"/>
  <c r="AT8" i="8"/>
  <c r="AU8" i="8"/>
  <c r="AV8" i="8"/>
  <c r="AW8" i="8"/>
  <c r="AX8" i="8"/>
  <c r="AY8" i="8"/>
  <c r="AZ8" i="8"/>
  <c r="BA8" i="8"/>
  <c r="BB8" i="8"/>
  <c r="BC8" i="8"/>
  <c r="BD8" i="8"/>
  <c r="BE8" i="8"/>
  <c r="BF8" i="8"/>
  <c r="BG8" i="8"/>
  <c r="BH8" i="8"/>
  <c r="BI8" i="8"/>
  <c r="BJ8" i="8"/>
  <c r="BK8" i="8"/>
  <c r="BL8" i="8"/>
  <c r="BM8" i="8"/>
  <c r="CA8" i="8"/>
  <c r="CH8" i="8"/>
  <c r="B9" i="8"/>
  <c r="C9" i="8"/>
  <c r="D9" i="8"/>
  <c r="E9" i="8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AC9" i="8"/>
  <c r="AD9" i="8"/>
  <c r="AE9" i="8"/>
  <c r="AF9" i="8"/>
  <c r="AG9" i="8"/>
  <c r="AH9" i="8"/>
  <c r="AI9" i="8"/>
  <c r="AJ9" i="8"/>
  <c r="AK9" i="8"/>
  <c r="AL9" i="8"/>
  <c r="AM9" i="8"/>
  <c r="AN9" i="8"/>
  <c r="AO9" i="8"/>
  <c r="AP9" i="8"/>
  <c r="AQ9" i="8"/>
  <c r="AR9" i="8"/>
  <c r="AS9" i="8"/>
  <c r="AT9" i="8"/>
  <c r="AU9" i="8"/>
  <c r="AV9" i="8"/>
  <c r="AW9" i="8"/>
  <c r="AX9" i="8"/>
  <c r="AY9" i="8"/>
  <c r="AZ9" i="8"/>
  <c r="BA9" i="8"/>
  <c r="BB9" i="8"/>
  <c r="BC9" i="8"/>
  <c r="BD9" i="8"/>
  <c r="BE9" i="8"/>
  <c r="BF9" i="8"/>
  <c r="BG9" i="8"/>
  <c r="BH9" i="8"/>
  <c r="BI9" i="8"/>
  <c r="BJ9" i="8"/>
  <c r="BK9" i="8"/>
  <c r="BL9" i="8"/>
  <c r="BM9" i="8"/>
  <c r="CA9" i="8"/>
  <c r="CH9" i="8"/>
  <c r="B10" i="8"/>
  <c r="C10" i="8"/>
  <c r="D10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AT10" i="8"/>
  <c r="AU10" i="8"/>
  <c r="AV10" i="8"/>
  <c r="AW10" i="8"/>
  <c r="AX10" i="8"/>
  <c r="AY10" i="8"/>
  <c r="AZ10" i="8"/>
  <c r="BA10" i="8"/>
  <c r="BB10" i="8"/>
  <c r="BC10" i="8"/>
  <c r="BD10" i="8"/>
  <c r="BE10" i="8"/>
  <c r="BF10" i="8"/>
  <c r="BG10" i="8"/>
  <c r="BH10" i="8"/>
  <c r="BI10" i="8"/>
  <c r="BJ10" i="8"/>
  <c r="BK10" i="8"/>
  <c r="BL10" i="8"/>
  <c r="BM10" i="8"/>
  <c r="CA10" i="8"/>
  <c r="CH10" i="8"/>
  <c r="B11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AT11" i="8"/>
  <c r="AU11" i="8"/>
  <c r="AV11" i="8"/>
  <c r="AW11" i="8"/>
  <c r="AX11" i="8"/>
  <c r="AY11" i="8"/>
  <c r="AZ11" i="8"/>
  <c r="BA11" i="8"/>
  <c r="BB11" i="8"/>
  <c r="BC11" i="8"/>
  <c r="BD11" i="8"/>
  <c r="BE11" i="8"/>
  <c r="BF11" i="8"/>
  <c r="BG11" i="8"/>
  <c r="BH11" i="8"/>
  <c r="BI11" i="8"/>
  <c r="BJ11" i="8"/>
  <c r="BK11" i="8"/>
  <c r="BL11" i="8"/>
  <c r="BM11" i="8"/>
  <c r="CA11" i="8"/>
  <c r="CH11" i="8"/>
  <c r="B12" i="8"/>
  <c r="C12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AT12" i="8"/>
  <c r="AU12" i="8"/>
  <c r="AV12" i="8"/>
  <c r="AW12" i="8"/>
  <c r="AX12" i="8"/>
  <c r="AY12" i="8"/>
  <c r="AZ12" i="8"/>
  <c r="BA12" i="8"/>
  <c r="BB12" i="8"/>
  <c r="BC12" i="8"/>
  <c r="BD12" i="8"/>
  <c r="BE12" i="8"/>
  <c r="BF12" i="8"/>
  <c r="BG12" i="8"/>
  <c r="BH12" i="8"/>
  <c r="BI12" i="8"/>
  <c r="BJ12" i="8"/>
  <c r="BK12" i="8"/>
  <c r="BL12" i="8"/>
  <c r="BM12" i="8"/>
  <c r="CA12" i="8"/>
  <c r="CH12" i="8"/>
  <c r="B13" i="8"/>
  <c r="C13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AT13" i="8"/>
  <c r="AU13" i="8"/>
  <c r="AV13" i="8"/>
  <c r="AW13" i="8"/>
  <c r="AX13" i="8"/>
  <c r="AY13" i="8"/>
  <c r="AZ13" i="8"/>
  <c r="BA13" i="8"/>
  <c r="BB13" i="8"/>
  <c r="BC13" i="8"/>
  <c r="BD13" i="8"/>
  <c r="BE13" i="8"/>
  <c r="BF13" i="8"/>
  <c r="BG13" i="8"/>
  <c r="BH13" i="8"/>
  <c r="BI13" i="8"/>
  <c r="BJ13" i="8"/>
  <c r="BK13" i="8"/>
  <c r="BL13" i="8"/>
  <c r="BM13" i="8"/>
  <c r="CA13" i="8"/>
  <c r="CH13" i="8"/>
  <c r="B14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AY14" i="8"/>
  <c r="AZ14" i="8"/>
  <c r="BA14" i="8"/>
  <c r="BB14" i="8"/>
  <c r="BC14" i="8"/>
  <c r="BD14" i="8"/>
  <c r="BE14" i="8"/>
  <c r="BF14" i="8"/>
  <c r="BG14" i="8"/>
  <c r="BH14" i="8"/>
  <c r="BI14" i="8"/>
  <c r="BJ14" i="8"/>
  <c r="BK14" i="8"/>
  <c r="BL14" i="8"/>
  <c r="BM14" i="8"/>
  <c r="CA14" i="8"/>
  <c r="CH14" i="8"/>
  <c r="B15" i="8"/>
  <c r="C15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AT15" i="8"/>
  <c r="AU15" i="8"/>
  <c r="AV15" i="8"/>
  <c r="AW15" i="8"/>
  <c r="AX15" i="8"/>
  <c r="AY15" i="8"/>
  <c r="AZ15" i="8"/>
  <c r="BA15" i="8"/>
  <c r="BB15" i="8"/>
  <c r="BC15" i="8"/>
  <c r="BD15" i="8"/>
  <c r="BE15" i="8"/>
  <c r="BF15" i="8"/>
  <c r="BG15" i="8"/>
  <c r="BH15" i="8"/>
  <c r="BI15" i="8"/>
  <c r="BJ15" i="8"/>
  <c r="BK15" i="8"/>
  <c r="BL15" i="8"/>
  <c r="BM15" i="8"/>
  <c r="CA15" i="8"/>
  <c r="CH15" i="8"/>
  <c r="B16" i="8"/>
  <c r="C16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AT16" i="8"/>
  <c r="AU16" i="8"/>
  <c r="AV16" i="8"/>
  <c r="AW16" i="8"/>
  <c r="AX16" i="8"/>
  <c r="AY16" i="8"/>
  <c r="AZ16" i="8"/>
  <c r="BA16" i="8"/>
  <c r="BB16" i="8"/>
  <c r="BC16" i="8"/>
  <c r="BD16" i="8"/>
  <c r="BE16" i="8"/>
  <c r="BF16" i="8"/>
  <c r="BG16" i="8"/>
  <c r="BH16" i="8"/>
  <c r="BI16" i="8"/>
  <c r="BJ16" i="8"/>
  <c r="BK16" i="8"/>
  <c r="BL16" i="8"/>
  <c r="BM16" i="8"/>
  <c r="CA16" i="8"/>
  <c r="CH16" i="8"/>
  <c r="B17" i="8"/>
  <c r="C17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AT17" i="8"/>
  <c r="AU17" i="8"/>
  <c r="AV17" i="8"/>
  <c r="AW17" i="8"/>
  <c r="AX17" i="8"/>
  <c r="AY17" i="8"/>
  <c r="AZ17" i="8"/>
  <c r="BA17" i="8"/>
  <c r="BB17" i="8"/>
  <c r="BC17" i="8"/>
  <c r="BD17" i="8"/>
  <c r="BE17" i="8"/>
  <c r="BF17" i="8"/>
  <c r="BG17" i="8"/>
  <c r="BH17" i="8"/>
  <c r="BI17" i="8"/>
  <c r="BJ17" i="8"/>
  <c r="BK17" i="8"/>
  <c r="BL17" i="8"/>
  <c r="BM17" i="8"/>
  <c r="CA17" i="8"/>
  <c r="CH17" i="8"/>
  <c r="B18" i="8"/>
  <c r="C18" i="8"/>
  <c r="D18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AT18" i="8"/>
  <c r="AU18" i="8"/>
  <c r="AV18" i="8"/>
  <c r="AW18" i="8"/>
  <c r="AX18" i="8"/>
  <c r="AY18" i="8"/>
  <c r="AZ18" i="8"/>
  <c r="BA18" i="8"/>
  <c r="BB18" i="8"/>
  <c r="BC18" i="8"/>
  <c r="BD18" i="8"/>
  <c r="BE18" i="8"/>
  <c r="BF18" i="8"/>
  <c r="BG18" i="8"/>
  <c r="BH18" i="8"/>
  <c r="BI18" i="8"/>
  <c r="BJ18" i="8"/>
  <c r="BK18" i="8"/>
  <c r="BL18" i="8"/>
  <c r="BM18" i="8"/>
  <c r="CA18" i="8"/>
  <c r="CH18" i="8"/>
  <c r="B19" i="8"/>
  <c r="C19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AT19" i="8"/>
  <c r="AU19" i="8"/>
  <c r="AV19" i="8"/>
  <c r="AW19" i="8"/>
  <c r="AX19" i="8"/>
  <c r="AY19" i="8"/>
  <c r="AZ19" i="8"/>
  <c r="BA19" i="8"/>
  <c r="BB19" i="8"/>
  <c r="BC19" i="8"/>
  <c r="BD19" i="8"/>
  <c r="BE19" i="8"/>
  <c r="BF19" i="8"/>
  <c r="BG19" i="8"/>
  <c r="BH19" i="8"/>
  <c r="BI19" i="8"/>
  <c r="BJ19" i="8"/>
  <c r="BK19" i="8"/>
  <c r="BL19" i="8"/>
  <c r="BM19" i="8"/>
  <c r="CA19" i="8"/>
  <c r="CH19" i="8"/>
  <c r="B20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AY20" i="8"/>
  <c r="AZ20" i="8"/>
  <c r="BA20" i="8"/>
  <c r="BB20" i="8"/>
  <c r="BC20" i="8"/>
  <c r="BD20" i="8"/>
  <c r="BE20" i="8"/>
  <c r="BF20" i="8"/>
  <c r="BG20" i="8"/>
  <c r="BH20" i="8"/>
  <c r="BI20" i="8"/>
  <c r="BJ20" i="8"/>
  <c r="BK20" i="8"/>
  <c r="BL20" i="8"/>
  <c r="BM20" i="8"/>
  <c r="CA20" i="8"/>
  <c r="CH20" i="8"/>
  <c r="B21" i="8"/>
  <c r="C21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AT21" i="8"/>
  <c r="AU21" i="8"/>
  <c r="AV21" i="8"/>
  <c r="AW21" i="8"/>
  <c r="AX21" i="8"/>
  <c r="AY21" i="8"/>
  <c r="AZ21" i="8"/>
  <c r="BA21" i="8"/>
  <c r="BB21" i="8"/>
  <c r="BC21" i="8"/>
  <c r="BD21" i="8"/>
  <c r="BE21" i="8"/>
  <c r="BF21" i="8"/>
  <c r="BG21" i="8"/>
  <c r="BH21" i="8"/>
  <c r="BI21" i="8"/>
  <c r="BJ21" i="8"/>
  <c r="BK21" i="8"/>
  <c r="BL21" i="8"/>
  <c r="BM21" i="8"/>
  <c r="CA21" i="8"/>
  <c r="CH21" i="8"/>
  <c r="B22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AY22" i="8"/>
  <c r="AZ22" i="8"/>
  <c r="BA22" i="8"/>
  <c r="BB22" i="8"/>
  <c r="BC22" i="8"/>
  <c r="BD22" i="8"/>
  <c r="BE22" i="8"/>
  <c r="BF22" i="8"/>
  <c r="BG22" i="8"/>
  <c r="BH22" i="8"/>
  <c r="BI22" i="8"/>
  <c r="BJ22" i="8"/>
  <c r="BK22" i="8"/>
  <c r="BL22" i="8"/>
  <c r="BM22" i="8"/>
  <c r="CA22" i="8"/>
  <c r="CH22" i="8"/>
  <c r="B23" i="8"/>
  <c r="C23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AT23" i="8"/>
  <c r="AU23" i="8"/>
  <c r="AV23" i="8"/>
  <c r="AW23" i="8"/>
  <c r="AX23" i="8"/>
  <c r="AY23" i="8"/>
  <c r="AZ23" i="8"/>
  <c r="BA23" i="8"/>
  <c r="BB23" i="8"/>
  <c r="BC23" i="8"/>
  <c r="BD23" i="8"/>
  <c r="BE23" i="8"/>
  <c r="BF23" i="8"/>
  <c r="BG23" i="8"/>
  <c r="BH23" i="8"/>
  <c r="BI23" i="8"/>
  <c r="BJ23" i="8"/>
  <c r="BK23" i="8"/>
  <c r="BL23" i="8"/>
  <c r="BM23" i="8"/>
  <c r="CA23" i="8"/>
  <c r="CH23" i="8"/>
  <c r="B24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Z24" i="8"/>
  <c r="BA24" i="8"/>
  <c r="BB24" i="8"/>
  <c r="BC24" i="8"/>
  <c r="BD24" i="8"/>
  <c r="BE24" i="8"/>
  <c r="BF24" i="8"/>
  <c r="BG24" i="8"/>
  <c r="BH24" i="8"/>
  <c r="BI24" i="8"/>
  <c r="BJ24" i="8"/>
  <c r="BK24" i="8"/>
  <c r="BL24" i="8"/>
  <c r="BM24" i="8"/>
  <c r="CA24" i="8"/>
  <c r="CH24" i="8"/>
  <c r="B25" i="8"/>
  <c r="C25" i="8"/>
  <c r="D25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AT25" i="8"/>
  <c r="AU25" i="8"/>
  <c r="AV25" i="8"/>
  <c r="AW25" i="8"/>
  <c r="AX25" i="8"/>
  <c r="AY25" i="8"/>
  <c r="AZ25" i="8"/>
  <c r="BA25" i="8"/>
  <c r="BB25" i="8"/>
  <c r="BC25" i="8"/>
  <c r="BD25" i="8"/>
  <c r="BE25" i="8"/>
  <c r="BF25" i="8"/>
  <c r="BG25" i="8"/>
  <c r="BH25" i="8"/>
  <c r="BI25" i="8"/>
  <c r="BJ25" i="8"/>
  <c r="BK25" i="8"/>
  <c r="BL25" i="8"/>
  <c r="BM25" i="8"/>
  <c r="CA25" i="8"/>
  <c r="CH25" i="8"/>
  <c r="B26" i="8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AZ26" i="8"/>
  <c r="BA26" i="8"/>
  <c r="BB26" i="8"/>
  <c r="BC26" i="8"/>
  <c r="BD26" i="8"/>
  <c r="BE26" i="8"/>
  <c r="BF26" i="8"/>
  <c r="BG26" i="8"/>
  <c r="BH26" i="8"/>
  <c r="BI26" i="8"/>
  <c r="BJ26" i="8"/>
  <c r="BK26" i="8"/>
  <c r="BL26" i="8"/>
  <c r="BM26" i="8"/>
  <c r="CA26" i="8"/>
  <c r="CH26" i="8"/>
  <c r="B27" i="8"/>
  <c r="C27" i="8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AT27" i="8"/>
  <c r="AU27" i="8"/>
  <c r="AV27" i="8"/>
  <c r="AW27" i="8"/>
  <c r="AX27" i="8"/>
  <c r="AY27" i="8"/>
  <c r="AZ27" i="8"/>
  <c r="BA27" i="8"/>
  <c r="BB27" i="8"/>
  <c r="BC27" i="8"/>
  <c r="BD27" i="8"/>
  <c r="BE27" i="8"/>
  <c r="BF27" i="8"/>
  <c r="BG27" i="8"/>
  <c r="BH27" i="8"/>
  <c r="BI27" i="8"/>
  <c r="BJ27" i="8"/>
  <c r="BK27" i="8"/>
  <c r="BL27" i="8"/>
  <c r="BM27" i="8"/>
  <c r="CA27" i="8"/>
  <c r="CH27" i="8"/>
  <c r="B28" i="8"/>
  <c r="C28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AT28" i="8"/>
  <c r="AU28" i="8"/>
  <c r="AV28" i="8"/>
  <c r="AW28" i="8"/>
  <c r="AX28" i="8"/>
  <c r="AY28" i="8"/>
  <c r="AZ28" i="8"/>
  <c r="BA28" i="8"/>
  <c r="BB28" i="8"/>
  <c r="BC28" i="8"/>
  <c r="BD28" i="8"/>
  <c r="BE28" i="8"/>
  <c r="BF28" i="8"/>
  <c r="BG28" i="8"/>
  <c r="BH28" i="8"/>
  <c r="BI28" i="8"/>
  <c r="BJ28" i="8"/>
  <c r="BK28" i="8"/>
  <c r="BL28" i="8"/>
  <c r="BM28" i="8"/>
  <c r="BX28" i="8"/>
  <c r="CA28" i="8"/>
  <c r="CH28" i="8"/>
  <c r="B29" i="8"/>
  <c r="C29" i="8"/>
  <c r="D29" i="8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B29" i="8"/>
  <c r="AC29" i="8"/>
  <c r="AD29" i="8"/>
  <c r="AE29" i="8"/>
  <c r="AF29" i="8"/>
  <c r="AG29" i="8"/>
  <c r="AH29" i="8"/>
  <c r="AI29" i="8"/>
  <c r="AJ29" i="8"/>
  <c r="AK29" i="8"/>
  <c r="AL29" i="8"/>
  <c r="AM29" i="8"/>
  <c r="AN29" i="8"/>
  <c r="AO29" i="8"/>
  <c r="AP29" i="8"/>
  <c r="AQ29" i="8"/>
  <c r="AR29" i="8"/>
  <c r="AS29" i="8"/>
  <c r="AT29" i="8"/>
  <c r="AU29" i="8"/>
  <c r="AV29" i="8"/>
  <c r="AW29" i="8"/>
  <c r="AX29" i="8"/>
  <c r="AY29" i="8"/>
  <c r="AZ29" i="8"/>
  <c r="BA29" i="8"/>
  <c r="BB29" i="8"/>
  <c r="BC29" i="8"/>
  <c r="BD29" i="8"/>
  <c r="BE29" i="8"/>
  <c r="BF29" i="8"/>
  <c r="BG29" i="8"/>
  <c r="BH29" i="8"/>
  <c r="BI29" i="8"/>
  <c r="BJ29" i="8"/>
  <c r="BK29" i="8"/>
  <c r="BL29" i="8"/>
  <c r="BM29" i="8"/>
  <c r="CA29" i="8"/>
  <c r="CH29" i="8"/>
  <c r="B30" i="8"/>
  <c r="C30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AZ30" i="8"/>
  <c r="BA30" i="8"/>
  <c r="BB30" i="8"/>
  <c r="BC30" i="8"/>
  <c r="BD30" i="8"/>
  <c r="BE30" i="8"/>
  <c r="BF30" i="8"/>
  <c r="BG30" i="8"/>
  <c r="BH30" i="8"/>
  <c r="BI30" i="8"/>
  <c r="BJ30" i="8"/>
  <c r="BK30" i="8"/>
  <c r="BL30" i="8"/>
  <c r="BM30" i="8"/>
  <c r="BR30" i="8"/>
  <c r="BT30" i="8"/>
  <c r="CA30" i="8"/>
  <c r="CH30" i="8"/>
  <c r="B31" i="8"/>
  <c r="C31" i="8"/>
  <c r="D31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/>
  <c r="AH31" i="8"/>
  <c r="AI31" i="8"/>
  <c r="AJ31" i="8"/>
  <c r="AK31" i="8"/>
  <c r="AL31" i="8"/>
  <c r="AM31" i="8"/>
  <c r="AN31" i="8"/>
  <c r="AO31" i="8"/>
  <c r="AP31" i="8"/>
  <c r="AQ31" i="8"/>
  <c r="AR31" i="8"/>
  <c r="AS31" i="8"/>
  <c r="AT31" i="8"/>
  <c r="AU31" i="8"/>
  <c r="AV31" i="8"/>
  <c r="AW31" i="8"/>
  <c r="AX31" i="8"/>
  <c r="AY31" i="8"/>
  <c r="AZ31" i="8"/>
  <c r="BA31" i="8"/>
  <c r="BB31" i="8"/>
  <c r="BC31" i="8"/>
  <c r="BD31" i="8"/>
  <c r="BE31" i="8"/>
  <c r="BF31" i="8"/>
  <c r="BG31" i="8"/>
  <c r="BH31" i="8"/>
  <c r="BI31" i="8"/>
  <c r="BJ31" i="8"/>
  <c r="BK31" i="8"/>
  <c r="BL31" i="8"/>
  <c r="BM31" i="8"/>
  <c r="BQ31" i="8"/>
  <c r="BU31" i="8"/>
  <c r="BY31" i="8"/>
  <c r="BZ31" i="8"/>
  <c r="CA31" i="8"/>
  <c r="CH31" i="8"/>
  <c r="CK31" i="8"/>
  <c r="B32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AT32" i="8"/>
  <c r="AU32" i="8"/>
  <c r="AV32" i="8"/>
  <c r="AW32" i="8"/>
  <c r="AX32" i="8"/>
  <c r="AY32" i="8"/>
  <c r="AZ32" i="8"/>
  <c r="BA32" i="8"/>
  <c r="BB32" i="8"/>
  <c r="BC32" i="8"/>
  <c r="BD32" i="8"/>
  <c r="BE32" i="8"/>
  <c r="BF32" i="8"/>
  <c r="BG32" i="8"/>
  <c r="BH32" i="8"/>
  <c r="BI32" i="8"/>
  <c r="BJ32" i="8"/>
  <c r="BK32" i="8"/>
  <c r="BL32" i="8"/>
  <c r="BM32" i="8"/>
  <c r="BO32" i="8"/>
  <c r="BS32" i="8"/>
  <c r="BW32" i="8"/>
  <c r="CA32" i="8"/>
  <c r="CH32" i="8"/>
  <c r="B33" i="8"/>
  <c r="C33" i="8"/>
  <c r="D33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/>
  <c r="AH33" i="8"/>
  <c r="AI33" i="8"/>
  <c r="AJ33" i="8"/>
  <c r="AK33" i="8"/>
  <c r="AL33" i="8"/>
  <c r="AM33" i="8"/>
  <c r="AN33" i="8"/>
  <c r="AO33" i="8"/>
  <c r="AP33" i="8"/>
  <c r="AQ33" i="8"/>
  <c r="AR33" i="8"/>
  <c r="AS33" i="8"/>
  <c r="AT33" i="8"/>
  <c r="AU33" i="8"/>
  <c r="AV33" i="8"/>
  <c r="AW33" i="8"/>
  <c r="AX33" i="8"/>
  <c r="AY33" i="8"/>
  <c r="AZ33" i="8"/>
  <c r="BA33" i="8"/>
  <c r="BB33" i="8"/>
  <c r="BC33" i="8"/>
  <c r="BD33" i="8"/>
  <c r="BE33" i="8"/>
  <c r="BF33" i="8"/>
  <c r="BG33" i="8"/>
  <c r="BH33" i="8"/>
  <c r="BI33" i="8"/>
  <c r="BJ33" i="8"/>
  <c r="BK33" i="8"/>
  <c r="BL33" i="8"/>
  <c r="BM33" i="8"/>
  <c r="BO33" i="8"/>
  <c r="CA33" i="8"/>
  <c r="CH33" i="8"/>
  <c r="CL33" i="8"/>
  <c r="B34" i="8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AT34" i="8"/>
  <c r="AU34" i="8"/>
  <c r="AV34" i="8"/>
  <c r="AW34" i="8"/>
  <c r="AX34" i="8"/>
  <c r="AY34" i="8"/>
  <c r="AZ34" i="8"/>
  <c r="BA34" i="8"/>
  <c r="BB34" i="8"/>
  <c r="BC34" i="8"/>
  <c r="BD34" i="8"/>
  <c r="BE34" i="8"/>
  <c r="BF34" i="8"/>
  <c r="BG34" i="8"/>
  <c r="BH34" i="8"/>
  <c r="BI34" i="8"/>
  <c r="BJ34" i="8"/>
  <c r="BK34" i="8"/>
  <c r="BL34" i="8"/>
  <c r="BM34" i="8"/>
  <c r="BQ34" i="8"/>
  <c r="BR34" i="8"/>
  <c r="BU34" i="8"/>
  <c r="BX34" i="8"/>
  <c r="BY34" i="8"/>
  <c r="CA34" i="8"/>
  <c r="CH34" i="8"/>
  <c r="CJ34" i="8"/>
  <c r="C2" i="8"/>
  <c r="D2" i="8"/>
  <c r="E2" i="8"/>
  <c r="F2" i="8"/>
  <c r="G2" i="8"/>
  <c r="H2" i="8"/>
  <c r="I2" i="8"/>
  <c r="J2" i="8"/>
  <c r="K2" i="8"/>
  <c r="L2" i="8"/>
  <c r="M2" i="8"/>
  <c r="N2" i="8"/>
  <c r="O2" i="8"/>
  <c r="P2" i="8"/>
  <c r="Q2" i="8"/>
  <c r="R2" i="8"/>
  <c r="S2" i="8"/>
  <c r="T2" i="8"/>
  <c r="U2" i="8"/>
  <c r="V2" i="8"/>
  <c r="W2" i="8"/>
  <c r="X2" i="8"/>
  <c r="Y2" i="8"/>
  <c r="Z2" i="8"/>
  <c r="AA2" i="8"/>
  <c r="AB2" i="8"/>
  <c r="AC2" i="8"/>
  <c r="AD2" i="8"/>
  <c r="AE2" i="8"/>
  <c r="AF2" i="8"/>
  <c r="AG2" i="8"/>
  <c r="AH2" i="8"/>
  <c r="AI2" i="8"/>
  <c r="AJ2" i="8"/>
  <c r="AK2" i="8"/>
  <c r="AL2" i="8"/>
  <c r="AM2" i="8"/>
  <c r="AN2" i="8"/>
  <c r="AO2" i="8"/>
  <c r="AP2" i="8"/>
  <c r="AQ2" i="8"/>
  <c r="AR2" i="8"/>
  <c r="AS2" i="8"/>
  <c r="AT2" i="8"/>
  <c r="AU2" i="8"/>
  <c r="AV2" i="8"/>
  <c r="AW2" i="8"/>
  <c r="AX2" i="8"/>
  <c r="AY2" i="8"/>
  <c r="AZ2" i="8"/>
  <c r="BA2" i="8"/>
  <c r="BB2" i="8"/>
  <c r="BC2" i="8"/>
  <c r="BD2" i="8"/>
  <c r="BE2" i="8"/>
  <c r="BF2" i="8"/>
  <c r="BG2" i="8"/>
  <c r="BH2" i="8"/>
  <c r="BI2" i="8"/>
  <c r="BJ2" i="8"/>
  <c r="BK2" i="8"/>
  <c r="BL2" i="8"/>
  <c r="BM2" i="8"/>
  <c r="CA2" i="8"/>
  <c r="CH2" i="8"/>
  <c r="B2" i="8"/>
  <c r="A28" i="8"/>
  <c r="A29" i="8"/>
  <c r="A30" i="8"/>
  <c r="A31" i="8"/>
  <c r="A32" i="8"/>
  <c r="A33" i="8"/>
  <c r="A34" i="8"/>
  <c r="BK37" i="6"/>
  <c r="BY37" i="6"/>
  <c r="CF37" i="6"/>
  <c r="BK38" i="6"/>
  <c r="BY38" i="6"/>
  <c r="CF38" i="6"/>
  <c r="BJ3" i="6"/>
  <c r="BJ4" i="6"/>
  <c r="BJ5" i="6"/>
  <c r="BJ6" i="6"/>
  <c r="BJ7" i="6"/>
  <c r="BJ8" i="6"/>
  <c r="BJ9" i="6"/>
  <c r="BJ10" i="6"/>
  <c r="BJ11" i="6"/>
  <c r="BJ12" i="6"/>
  <c r="BJ13" i="6"/>
  <c r="BJ14" i="6"/>
  <c r="BJ15" i="6"/>
  <c r="BJ16" i="6"/>
  <c r="BJ17" i="6"/>
  <c r="BJ18" i="6"/>
  <c r="BJ19" i="6"/>
  <c r="BJ20" i="6"/>
  <c r="BJ21" i="6"/>
  <c r="BJ22" i="6"/>
  <c r="BJ23" i="6"/>
  <c r="BJ24" i="6"/>
  <c r="BJ25" i="6"/>
  <c r="BJ26" i="6"/>
  <c r="BJ27" i="6"/>
  <c r="BJ28" i="6"/>
  <c r="BJ29" i="6"/>
  <c r="BJ30" i="6"/>
  <c r="BJ31" i="6"/>
  <c r="BJ32" i="6"/>
  <c r="BJ33" i="6"/>
  <c r="BJ34" i="6"/>
  <c r="B30" i="6"/>
  <c r="C30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Q30" i="6"/>
  <c r="R30" i="6"/>
  <c r="S30" i="6"/>
  <c r="T30" i="6"/>
  <c r="U30" i="6"/>
  <c r="V30" i="6"/>
  <c r="W30" i="6"/>
  <c r="X30" i="6"/>
  <c r="Y30" i="6"/>
  <c r="Z30" i="6"/>
  <c r="AA30" i="6"/>
  <c r="AB30" i="6"/>
  <c r="AC30" i="6"/>
  <c r="AD30" i="6"/>
  <c r="AE30" i="6"/>
  <c r="AF30" i="6"/>
  <c r="AG30" i="6"/>
  <c r="AH30" i="6"/>
  <c r="AI30" i="6"/>
  <c r="AJ30" i="6"/>
  <c r="AK30" i="6"/>
  <c r="AL30" i="6"/>
  <c r="AM30" i="6"/>
  <c r="AN30" i="6"/>
  <c r="AO30" i="6"/>
  <c r="AP30" i="6"/>
  <c r="AQ30" i="6"/>
  <c r="AR30" i="6"/>
  <c r="AS30" i="6"/>
  <c r="AT30" i="6"/>
  <c r="AU30" i="6"/>
  <c r="AV30" i="6"/>
  <c r="AW30" i="6"/>
  <c r="AX30" i="6"/>
  <c r="AY30" i="6"/>
  <c r="AZ30" i="6"/>
  <c r="BA30" i="6"/>
  <c r="BB30" i="6"/>
  <c r="BC30" i="6"/>
  <c r="BD30" i="6"/>
  <c r="BE30" i="6"/>
  <c r="BF30" i="6"/>
  <c r="BG30" i="6"/>
  <c r="BH30" i="6"/>
  <c r="BI30" i="6"/>
  <c r="B31" i="6"/>
  <c r="C31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Q31" i="6"/>
  <c r="R31" i="6"/>
  <c r="S31" i="6"/>
  <c r="T31" i="6"/>
  <c r="U31" i="6"/>
  <c r="V31" i="6"/>
  <c r="W31" i="6"/>
  <c r="X31" i="6"/>
  <c r="Y31" i="6"/>
  <c r="Z31" i="6"/>
  <c r="AA31" i="6"/>
  <c r="AB31" i="6"/>
  <c r="AC31" i="6"/>
  <c r="AD31" i="6"/>
  <c r="AE31" i="6"/>
  <c r="AF31" i="6"/>
  <c r="AG31" i="6"/>
  <c r="AH31" i="6"/>
  <c r="AI31" i="6"/>
  <c r="AJ31" i="6"/>
  <c r="AK31" i="6"/>
  <c r="AL31" i="6"/>
  <c r="AM31" i="6"/>
  <c r="AN31" i="6"/>
  <c r="AO31" i="6"/>
  <c r="AP31" i="6"/>
  <c r="AQ31" i="6"/>
  <c r="AR31" i="6"/>
  <c r="AS31" i="6"/>
  <c r="AT31" i="6"/>
  <c r="AU31" i="6"/>
  <c r="AV31" i="6"/>
  <c r="AW31" i="6"/>
  <c r="AX31" i="6"/>
  <c r="AY31" i="6"/>
  <c r="AZ31" i="6"/>
  <c r="BA31" i="6"/>
  <c r="BB31" i="6"/>
  <c r="BC31" i="6"/>
  <c r="BD31" i="6"/>
  <c r="BE31" i="6"/>
  <c r="BF31" i="6"/>
  <c r="BG31" i="6"/>
  <c r="BH31" i="6"/>
  <c r="BI31" i="6"/>
  <c r="B32" i="6"/>
  <c r="C32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V32" i="6"/>
  <c r="W32" i="6"/>
  <c r="X32" i="6"/>
  <c r="Y32" i="6"/>
  <c r="Z32" i="6"/>
  <c r="AA32" i="6"/>
  <c r="AB32" i="6"/>
  <c r="AC32" i="6"/>
  <c r="AD32" i="6"/>
  <c r="AE32" i="6"/>
  <c r="AF32" i="6"/>
  <c r="AG32" i="6"/>
  <c r="AH32" i="6"/>
  <c r="AI32" i="6"/>
  <c r="AJ32" i="6"/>
  <c r="AK32" i="6"/>
  <c r="AL32" i="6"/>
  <c r="AM32" i="6"/>
  <c r="AN32" i="6"/>
  <c r="AO32" i="6"/>
  <c r="AP32" i="6"/>
  <c r="AQ32" i="6"/>
  <c r="AR32" i="6"/>
  <c r="AS32" i="6"/>
  <c r="AT32" i="6"/>
  <c r="AU32" i="6"/>
  <c r="AV32" i="6"/>
  <c r="AW32" i="6"/>
  <c r="AX32" i="6"/>
  <c r="AY32" i="6"/>
  <c r="AZ32" i="6"/>
  <c r="BA32" i="6"/>
  <c r="BB32" i="6"/>
  <c r="BC32" i="6"/>
  <c r="BD32" i="6"/>
  <c r="BE32" i="6"/>
  <c r="BF32" i="6"/>
  <c r="BG32" i="6"/>
  <c r="BH32" i="6"/>
  <c r="BI32" i="6"/>
  <c r="B33" i="6"/>
  <c r="C33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R33" i="6"/>
  <c r="S33" i="6"/>
  <c r="T33" i="6"/>
  <c r="U33" i="6"/>
  <c r="V33" i="6"/>
  <c r="W33" i="6"/>
  <c r="X33" i="6"/>
  <c r="Y33" i="6"/>
  <c r="Z33" i="6"/>
  <c r="AA33" i="6"/>
  <c r="AB33" i="6"/>
  <c r="AC33" i="6"/>
  <c r="AD33" i="6"/>
  <c r="AE33" i="6"/>
  <c r="AF33" i="6"/>
  <c r="AG33" i="6"/>
  <c r="AH33" i="6"/>
  <c r="AI33" i="6"/>
  <c r="AJ33" i="6"/>
  <c r="AK33" i="6"/>
  <c r="AL33" i="6"/>
  <c r="AM33" i="6"/>
  <c r="AN33" i="6"/>
  <c r="AO33" i="6"/>
  <c r="AP33" i="6"/>
  <c r="AQ33" i="6"/>
  <c r="AR33" i="6"/>
  <c r="AS33" i="6"/>
  <c r="AT33" i="6"/>
  <c r="AU33" i="6"/>
  <c r="AV33" i="6"/>
  <c r="AW33" i="6"/>
  <c r="AX33" i="6"/>
  <c r="AY33" i="6"/>
  <c r="AZ33" i="6"/>
  <c r="BA33" i="6"/>
  <c r="BB33" i="6"/>
  <c r="BC33" i="6"/>
  <c r="BD33" i="6"/>
  <c r="BE33" i="6"/>
  <c r="BF33" i="6"/>
  <c r="BG33" i="6"/>
  <c r="BH33" i="6"/>
  <c r="BI33" i="6"/>
  <c r="B34" i="6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AJ34" i="6"/>
  <c r="AK34" i="6"/>
  <c r="AL34" i="6"/>
  <c r="AM34" i="6"/>
  <c r="AN34" i="6"/>
  <c r="AO34" i="6"/>
  <c r="AP34" i="6"/>
  <c r="AQ34" i="6"/>
  <c r="AR34" i="6"/>
  <c r="AS34" i="6"/>
  <c r="AT34" i="6"/>
  <c r="AU34" i="6"/>
  <c r="AV34" i="6"/>
  <c r="AW34" i="6"/>
  <c r="AX34" i="6"/>
  <c r="AY34" i="6"/>
  <c r="AZ34" i="6"/>
  <c r="BA34" i="6"/>
  <c r="BB34" i="6"/>
  <c r="BC34" i="6"/>
  <c r="BD34" i="6"/>
  <c r="BE34" i="6"/>
  <c r="BF34" i="6"/>
  <c r="BG34" i="6"/>
  <c r="BH34" i="6"/>
  <c r="BI34" i="6"/>
  <c r="B3" i="6"/>
  <c r="C3" i="6"/>
  <c r="D3" i="6"/>
  <c r="E3" i="6"/>
  <c r="F3" i="6"/>
  <c r="G3" i="6"/>
  <c r="H3" i="6"/>
  <c r="I3" i="6"/>
  <c r="J3" i="6"/>
  <c r="K3" i="6"/>
  <c r="L3" i="6"/>
  <c r="M3" i="6"/>
  <c r="N3" i="6"/>
  <c r="O3" i="6"/>
  <c r="P3" i="6"/>
  <c r="Q3" i="6"/>
  <c r="R3" i="6"/>
  <c r="S3" i="6"/>
  <c r="T3" i="6"/>
  <c r="U3" i="6"/>
  <c r="V3" i="6"/>
  <c r="W3" i="6"/>
  <c r="X3" i="6"/>
  <c r="Y3" i="6"/>
  <c r="Z3" i="6"/>
  <c r="AA3" i="6"/>
  <c r="AB3" i="6"/>
  <c r="AC3" i="6"/>
  <c r="AD3" i="6"/>
  <c r="AE3" i="6"/>
  <c r="AF3" i="6"/>
  <c r="AG3" i="6"/>
  <c r="AH3" i="6"/>
  <c r="AI3" i="6"/>
  <c r="AJ3" i="6"/>
  <c r="AK3" i="6"/>
  <c r="AL3" i="6"/>
  <c r="AM3" i="6"/>
  <c r="AN3" i="6"/>
  <c r="AO3" i="6"/>
  <c r="AP3" i="6"/>
  <c r="AQ3" i="6"/>
  <c r="AR3" i="6"/>
  <c r="AS3" i="6"/>
  <c r="AT3" i="6"/>
  <c r="AU3" i="6"/>
  <c r="AV3" i="6"/>
  <c r="AW3" i="6"/>
  <c r="AX3" i="6"/>
  <c r="AY3" i="6"/>
  <c r="AZ3" i="6"/>
  <c r="BA3" i="6"/>
  <c r="BB3" i="6"/>
  <c r="BC3" i="6"/>
  <c r="BD3" i="6"/>
  <c r="BE3" i="6"/>
  <c r="BF3" i="6"/>
  <c r="BG3" i="6"/>
  <c r="BH3" i="6"/>
  <c r="BI3" i="6"/>
  <c r="B4" i="6"/>
  <c r="C4" i="6"/>
  <c r="D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AR4" i="6"/>
  <c r="AS4" i="6"/>
  <c r="AT4" i="6"/>
  <c r="AU4" i="6"/>
  <c r="AV4" i="6"/>
  <c r="AW4" i="6"/>
  <c r="AX4" i="6"/>
  <c r="AY4" i="6"/>
  <c r="AZ4" i="6"/>
  <c r="BA4" i="6"/>
  <c r="BB4" i="6"/>
  <c r="BC4" i="6"/>
  <c r="BD4" i="6"/>
  <c r="BE4" i="6"/>
  <c r="BF4" i="6"/>
  <c r="BG4" i="6"/>
  <c r="BH4" i="6"/>
  <c r="BI4" i="6"/>
  <c r="B5" i="6"/>
  <c r="C5" i="6"/>
  <c r="D5" i="6"/>
  <c r="E5" i="6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W5" i="6"/>
  <c r="X5" i="6"/>
  <c r="Y5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AO5" i="6"/>
  <c r="AP5" i="6"/>
  <c r="AQ5" i="6"/>
  <c r="AR5" i="6"/>
  <c r="AS5" i="6"/>
  <c r="AT5" i="6"/>
  <c r="AU5" i="6"/>
  <c r="AV5" i="6"/>
  <c r="AW5" i="6"/>
  <c r="AX5" i="6"/>
  <c r="AY5" i="6"/>
  <c r="AZ5" i="6"/>
  <c r="BA5" i="6"/>
  <c r="BB5" i="6"/>
  <c r="BC5" i="6"/>
  <c r="BD5" i="6"/>
  <c r="BE5" i="6"/>
  <c r="BF5" i="6"/>
  <c r="BG5" i="6"/>
  <c r="BH5" i="6"/>
  <c r="BI5" i="6"/>
  <c r="B6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AM6" i="6"/>
  <c r="AN6" i="6"/>
  <c r="AO6" i="6"/>
  <c r="AP6" i="6"/>
  <c r="AQ6" i="6"/>
  <c r="AR6" i="6"/>
  <c r="AS6" i="6"/>
  <c r="AT6" i="6"/>
  <c r="AU6" i="6"/>
  <c r="AV6" i="6"/>
  <c r="AW6" i="6"/>
  <c r="AX6" i="6"/>
  <c r="AY6" i="6"/>
  <c r="AZ6" i="6"/>
  <c r="BA6" i="6"/>
  <c r="BB6" i="6"/>
  <c r="BC6" i="6"/>
  <c r="BD6" i="6"/>
  <c r="BE6" i="6"/>
  <c r="BF6" i="6"/>
  <c r="BG6" i="6"/>
  <c r="BH6" i="6"/>
  <c r="BI6" i="6"/>
  <c r="B7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7" i="6"/>
  <c r="AV7" i="6"/>
  <c r="AW7" i="6"/>
  <c r="AX7" i="6"/>
  <c r="AY7" i="6"/>
  <c r="AZ7" i="6"/>
  <c r="BA7" i="6"/>
  <c r="BB7" i="6"/>
  <c r="BC7" i="6"/>
  <c r="BD7" i="6"/>
  <c r="BE7" i="6"/>
  <c r="BF7" i="6"/>
  <c r="BG7" i="6"/>
  <c r="BH7" i="6"/>
  <c r="BI7" i="6"/>
  <c r="B8" i="6"/>
  <c r="C8" i="6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BF8" i="6"/>
  <c r="BG8" i="6"/>
  <c r="BH8" i="6"/>
  <c r="BI8" i="6"/>
  <c r="B9" i="6"/>
  <c r="C9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AU9" i="6"/>
  <c r="AV9" i="6"/>
  <c r="AW9" i="6"/>
  <c r="AX9" i="6"/>
  <c r="AY9" i="6"/>
  <c r="AZ9" i="6"/>
  <c r="BA9" i="6"/>
  <c r="BB9" i="6"/>
  <c r="BC9" i="6"/>
  <c r="BD9" i="6"/>
  <c r="BE9" i="6"/>
  <c r="BF9" i="6"/>
  <c r="BG9" i="6"/>
  <c r="BH9" i="6"/>
  <c r="BI9" i="6"/>
  <c r="B10" i="6"/>
  <c r="C10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AT10" i="6"/>
  <c r="AU10" i="6"/>
  <c r="AV10" i="6"/>
  <c r="AW10" i="6"/>
  <c r="AX10" i="6"/>
  <c r="AY10" i="6"/>
  <c r="AZ10" i="6"/>
  <c r="BA10" i="6"/>
  <c r="BB10" i="6"/>
  <c r="BC10" i="6"/>
  <c r="BD10" i="6"/>
  <c r="BE10" i="6"/>
  <c r="BF10" i="6"/>
  <c r="BG10" i="6"/>
  <c r="BH10" i="6"/>
  <c r="BI10" i="6"/>
  <c r="B11" i="6"/>
  <c r="C11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AU11" i="6"/>
  <c r="AV11" i="6"/>
  <c r="AW11" i="6"/>
  <c r="AX11" i="6"/>
  <c r="AY11" i="6"/>
  <c r="AZ11" i="6"/>
  <c r="BA11" i="6"/>
  <c r="BB11" i="6"/>
  <c r="BC11" i="6"/>
  <c r="BD11" i="6"/>
  <c r="BE11" i="6"/>
  <c r="BF11" i="6"/>
  <c r="BG11" i="6"/>
  <c r="BH11" i="6"/>
  <c r="BI11" i="6"/>
  <c r="B12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BF12" i="6"/>
  <c r="BG12" i="6"/>
  <c r="BH12" i="6"/>
  <c r="BI12" i="6"/>
  <c r="B13" i="6"/>
  <c r="C13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AU13" i="6"/>
  <c r="AV13" i="6"/>
  <c r="AW13" i="6"/>
  <c r="AX13" i="6"/>
  <c r="AY13" i="6"/>
  <c r="AZ13" i="6"/>
  <c r="BA13" i="6"/>
  <c r="BB13" i="6"/>
  <c r="BC13" i="6"/>
  <c r="BD13" i="6"/>
  <c r="BE13" i="6"/>
  <c r="BF13" i="6"/>
  <c r="BG13" i="6"/>
  <c r="BH13" i="6"/>
  <c r="BI13" i="6"/>
  <c r="B14" i="6"/>
  <c r="C14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AU14" i="6"/>
  <c r="AV14" i="6"/>
  <c r="AW14" i="6"/>
  <c r="AX14" i="6"/>
  <c r="AY14" i="6"/>
  <c r="AZ14" i="6"/>
  <c r="BA14" i="6"/>
  <c r="BB14" i="6"/>
  <c r="BC14" i="6"/>
  <c r="BD14" i="6"/>
  <c r="BE14" i="6"/>
  <c r="BF14" i="6"/>
  <c r="BG14" i="6"/>
  <c r="BH14" i="6"/>
  <c r="BI14" i="6"/>
  <c r="B15" i="6"/>
  <c r="C15" i="6"/>
  <c r="D15" i="6"/>
  <c r="E15" i="6"/>
  <c r="F15" i="6"/>
  <c r="G15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Y15" i="6"/>
  <c r="Z15" i="6"/>
  <c r="AA15" i="6"/>
  <c r="AB15" i="6"/>
  <c r="AC15" i="6"/>
  <c r="AD15" i="6"/>
  <c r="AE15" i="6"/>
  <c r="AF15" i="6"/>
  <c r="AG15" i="6"/>
  <c r="AH15" i="6"/>
  <c r="AI15" i="6"/>
  <c r="AJ15" i="6"/>
  <c r="AK15" i="6"/>
  <c r="AL15" i="6"/>
  <c r="AM15" i="6"/>
  <c r="AN15" i="6"/>
  <c r="AO15" i="6"/>
  <c r="AP15" i="6"/>
  <c r="AQ15" i="6"/>
  <c r="AR15" i="6"/>
  <c r="AS15" i="6"/>
  <c r="AT15" i="6"/>
  <c r="AU15" i="6"/>
  <c r="AV15" i="6"/>
  <c r="AW15" i="6"/>
  <c r="AX15" i="6"/>
  <c r="AY15" i="6"/>
  <c r="AZ15" i="6"/>
  <c r="BA15" i="6"/>
  <c r="BB15" i="6"/>
  <c r="BC15" i="6"/>
  <c r="BD15" i="6"/>
  <c r="BE15" i="6"/>
  <c r="BF15" i="6"/>
  <c r="BG15" i="6"/>
  <c r="BH15" i="6"/>
  <c r="BI15" i="6"/>
  <c r="B16" i="6"/>
  <c r="C16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AH16" i="6"/>
  <c r="AI16" i="6"/>
  <c r="AJ16" i="6"/>
  <c r="AK16" i="6"/>
  <c r="AL16" i="6"/>
  <c r="AM16" i="6"/>
  <c r="AN16" i="6"/>
  <c r="AO16" i="6"/>
  <c r="AP16" i="6"/>
  <c r="AQ16" i="6"/>
  <c r="AR16" i="6"/>
  <c r="AS16" i="6"/>
  <c r="AT16" i="6"/>
  <c r="AU16" i="6"/>
  <c r="AV16" i="6"/>
  <c r="AW16" i="6"/>
  <c r="AX16" i="6"/>
  <c r="AY16" i="6"/>
  <c r="AZ16" i="6"/>
  <c r="BA16" i="6"/>
  <c r="BB16" i="6"/>
  <c r="BC16" i="6"/>
  <c r="BD16" i="6"/>
  <c r="BE16" i="6"/>
  <c r="BF16" i="6"/>
  <c r="BG16" i="6"/>
  <c r="BH16" i="6"/>
  <c r="BI16" i="6"/>
  <c r="B17" i="6"/>
  <c r="C17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Y17" i="6"/>
  <c r="Z17" i="6"/>
  <c r="AA17" i="6"/>
  <c r="AB17" i="6"/>
  <c r="AC17" i="6"/>
  <c r="AD17" i="6"/>
  <c r="AE17" i="6"/>
  <c r="AF17" i="6"/>
  <c r="AG17" i="6"/>
  <c r="AH17" i="6"/>
  <c r="AI17" i="6"/>
  <c r="AJ17" i="6"/>
  <c r="AK17" i="6"/>
  <c r="AL17" i="6"/>
  <c r="AM17" i="6"/>
  <c r="AN17" i="6"/>
  <c r="AO17" i="6"/>
  <c r="AP17" i="6"/>
  <c r="AQ17" i="6"/>
  <c r="AR17" i="6"/>
  <c r="AS17" i="6"/>
  <c r="AT17" i="6"/>
  <c r="AU17" i="6"/>
  <c r="AV17" i="6"/>
  <c r="AW17" i="6"/>
  <c r="AX17" i="6"/>
  <c r="AY17" i="6"/>
  <c r="AZ17" i="6"/>
  <c r="BA17" i="6"/>
  <c r="BB17" i="6"/>
  <c r="BC17" i="6"/>
  <c r="BD17" i="6"/>
  <c r="BE17" i="6"/>
  <c r="BF17" i="6"/>
  <c r="BG17" i="6"/>
  <c r="BH17" i="6"/>
  <c r="BI17" i="6"/>
  <c r="B18" i="6"/>
  <c r="C18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AF18" i="6"/>
  <c r="AG18" i="6"/>
  <c r="AH18" i="6"/>
  <c r="AI18" i="6"/>
  <c r="AJ18" i="6"/>
  <c r="AK18" i="6"/>
  <c r="AL18" i="6"/>
  <c r="AM18" i="6"/>
  <c r="AN18" i="6"/>
  <c r="AO18" i="6"/>
  <c r="AP18" i="6"/>
  <c r="AQ18" i="6"/>
  <c r="AR18" i="6"/>
  <c r="AS18" i="6"/>
  <c r="AT18" i="6"/>
  <c r="AU18" i="6"/>
  <c r="AV18" i="6"/>
  <c r="AW18" i="6"/>
  <c r="AX18" i="6"/>
  <c r="AY18" i="6"/>
  <c r="AZ18" i="6"/>
  <c r="BA18" i="6"/>
  <c r="BB18" i="6"/>
  <c r="BC18" i="6"/>
  <c r="BD18" i="6"/>
  <c r="BE18" i="6"/>
  <c r="BF18" i="6"/>
  <c r="BG18" i="6"/>
  <c r="BH18" i="6"/>
  <c r="BI18" i="6"/>
  <c r="B19" i="6"/>
  <c r="C19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AJ19" i="6"/>
  <c r="AK19" i="6"/>
  <c r="AL19" i="6"/>
  <c r="AM19" i="6"/>
  <c r="AN19" i="6"/>
  <c r="AO19" i="6"/>
  <c r="AP19" i="6"/>
  <c r="AQ19" i="6"/>
  <c r="AR19" i="6"/>
  <c r="AS19" i="6"/>
  <c r="AT19" i="6"/>
  <c r="AU19" i="6"/>
  <c r="AV19" i="6"/>
  <c r="AW19" i="6"/>
  <c r="AX19" i="6"/>
  <c r="AY19" i="6"/>
  <c r="AZ19" i="6"/>
  <c r="BA19" i="6"/>
  <c r="BB19" i="6"/>
  <c r="BC19" i="6"/>
  <c r="BD19" i="6"/>
  <c r="BE19" i="6"/>
  <c r="BF19" i="6"/>
  <c r="BG19" i="6"/>
  <c r="BH19" i="6"/>
  <c r="BI19" i="6"/>
  <c r="B20" i="6"/>
  <c r="C20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AC20" i="6"/>
  <c r="AD20" i="6"/>
  <c r="AE20" i="6"/>
  <c r="AF20" i="6"/>
  <c r="AG20" i="6"/>
  <c r="AH20" i="6"/>
  <c r="AI20" i="6"/>
  <c r="AJ20" i="6"/>
  <c r="AK20" i="6"/>
  <c r="AL20" i="6"/>
  <c r="AM20" i="6"/>
  <c r="AN20" i="6"/>
  <c r="AO20" i="6"/>
  <c r="AP20" i="6"/>
  <c r="AQ20" i="6"/>
  <c r="AR20" i="6"/>
  <c r="AS20" i="6"/>
  <c r="AT20" i="6"/>
  <c r="AU20" i="6"/>
  <c r="AV20" i="6"/>
  <c r="AW20" i="6"/>
  <c r="AX20" i="6"/>
  <c r="AY20" i="6"/>
  <c r="AZ20" i="6"/>
  <c r="BA20" i="6"/>
  <c r="BB20" i="6"/>
  <c r="BC20" i="6"/>
  <c r="BD20" i="6"/>
  <c r="BE20" i="6"/>
  <c r="BF20" i="6"/>
  <c r="BG20" i="6"/>
  <c r="BH20" i="6"/>
  <c r="BI20" i="6"/>
  <c r="B21" i="6"/>
  <c r="C21" i="6"/>
  <c r="D21" i="6"/>
  <c r="E21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AC21" i="6"/>
  <c r="AD21" i="6"/>
  <c r="AE21" i="6"/>
  <c r="AF21" i="6"/>
  <c r="AG21" i="6"/>
  <c r="AH21" i="6"/>
  <c r="AI21" i="6"/>
  <c r="AJ21" i="6"/>
  <c r="AK21" i="6"/>
  <c r="AL21" i="6"/>
  <c r="AM21" i="6"/>
  <c r="AN21" i="6"/>
  <c r="AO21" i="6"/>
  <c r="AP21" i="6"/>
  <c r="AQ21" i="6"/>
  <c r="AR21" i="6"/>
  <c r="AS21" i="6"/>
  <c r="AT21" i="6"/>
  <c r="AU21" i="6"/>
  <c r="AV21" i="6"/>
  <c r="AW21" i="6"/>
  <c r="AX21" i="6"/>
  <c r="AY21" i="6"/>
  <c r="AZ21" i="6"/>
  <c r="BA21" i="6"/>
  <c r="BB21" i="6"/>
  <c r="BC21" i="6"/>
  <c r="BD21" i="6"/>
  <c r="BE21" i="6"/>
  <c r="BF21" i="6"/>
  <c r="BG21" i="6"/>
  <c r="BH21" i="6"/>
  <c r="BI21" i="6"/>
  <c r="B22" i="6"/>
  <c r="C22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AC22" i="6"/>
  <c r="AD22" i="6"/>
  <c r="AE22" i="6"/>
  <c r="AF22" i="6"/>
  <c r="AG22" i="6"/>
  <c r="AH22" i="6"/>
  <c r="AI22" i="6"/>
  <c r="AJ22" i="6"/>
  <c r="AK22" i="6"/>
  <c r="AL22" i="6"/>
  <c r="AM22" i="6"/>
  <c r="AN22" i="6"/>
  <c r="AO22" i="6"/>
  <c r="AP22" i="6"/>
  <c r="AQ22" i="6"/>
  <c r="AR22" i="6"/>
  <c r="AS22" i="6"/>
  <c r="AT22" i="6"/>
  <c r="AU22" i="6"/>
  <c r="AV22" i="6"/>
  <c r="AW22" i="6"/>
  <c r="AX22" i="6"/>
  <c r="AY22" i="6"/>
  <c r="AZ22" i="6"/>
  <c r="BA22" i="6"/>
  <c r="BB22" i="6"/>
  <c r="BC22" i="6"/>
  <c r="BD22" i="6"/>
  <c r="BE22" i="6"/>
  <c r="BF22" i="6"/>
  <c r="BG22" i="6"/>
  <c r="BH22" i="6"/>
  <c r="BI22" i="6"/>
  <c r="B23" i="6"/>
  <c r="C23" i="6"/>
  <c r="D23" i="6"/>
  <c r="E23" i="6"/>
  <c r="F23" i="6"/>
  <c r="G23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AC23" i="6"/>
  <c r="AD23" i="6"/>
  <c r="AE23" i="6"/>
  <c r="AF23" i="6"/>
  <c r="AG23" i="6"/>
  <c r="AH23" i="6"/>
  <c r="AI23" i="6"/>
  <c r="AJ23" i="6"/>
  <c r="AK23" i="6"/>
  <c r="AL23" i="6"/>
  <c r="AM23" i="6"/>
  <c r="AN23" i="6"/>
  <c r="AO23" i="6"/>
  <c r="AP23" i="6"/>
  <c r="AQ23" i="6"/>
  <c r="AR23" i="6"/>
  <c r="AS23" i="6"/>
  <c r="AT23" i="6"/>
  <c r="AU23" i="6"/>
  <c r="AV23" i="6"/>
  <c r="AW23" i="6"/>
  <c r="AX23" i="6"/>
  <c r="AY23" i="6"/>
  <c r="AZ23" i="6"/>
  <c r="BA23" i="6"/>
  <c r="BB23" i="6"/>
  <c r="BC23" i="6"/>
  <c r="BD23" i="6"/>
  <c r="BE23" i="6"/>
  <c r="BF23" i="6"/>
  <c r="BG23" i="6"/>
  <c r="BH23" i="6"/>
  <c r="BI23" i="6"/>
  <c r="B24" i="6"/>
  <c r="C24" i="6"/>
  <c r="D24" i="6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AC24" i="6"/>
  <c r="AD24" i="6"/>
  <c r="AE24" i="6"/>
  <c r="AF24" i="6"/>
  <c r="AG24" i="6"/>
  <c r="AH24" i="6"/>
  <c r="AI24" i="6"/>
  <c r="AJ24" i="6"/>
  <c r="AK24" i="6"/>
  <c r="AL24" i="6"/>
  <c r="AM24" i="6"/>
  <c r="AN24" i="6"/>
  <c r="AO24" i="6"/>
  <c r="AP24" i="6"/>
  <c r="AQ24" i="6"/>
  <c r="AR24" i="6"/>
  <c r="AS24" i="6"/>
  <c r="AT24" i="6"/>
  <c r="AU24" i="6"/>
  <c r="AV24" i="6"/>
  <c r="AW24" i="6"/>
  <c r="AX24" i="6"/>
  <c r="AY24" i="6"/>
  <c r="AZ24" i="6"/>
  <c r="BA24" i="6"/>
  <c r="BB24" i="6"/>
  <c r="BC24" i="6"/>
  <c r="BD24" i="6"/>
  <c r="BE24" i="6"/>
  <c r="BF24" i="6"/>
  <c r="BG24" i="6"/>
  <c r="BH24" i="6"/>
  <c r="BI24" i="6"/>
  <c r="B25" i="6"/>
  <c r="C25" i="6"/>
  <c r="D25" i="6"/>
  <c r="E25" i="6"/>
  <c r="F25" i="6"/>
  <c r="G25" i="6"/>
  <c r="H25" i="6"/>
  <c r="I25" i="6"/>
  <c r="J25" i="6"/>
  <c r="K25" i="6"/>
  <c r="L25" i="6"/>
  <c r="M25" i="6"/>
  <c r="N25" i="6"/>
  <c r="O25" i="6"/>
  <c r="P25" i="6"/>
  <c r="Q25" i="6"/>
  <c r="R25" i="6"/>
  <c r="S25" i="6"/>
  <c r="T25" i="6"/>
  <c r="U25" i="6"/>
  <c r="V25" i="6"/>
  <c r="W25" i="6"/>
  <c r="X25" i="6"/>
  <c r="Y25" i="6"/>
  <c r="Z25" i="6"/>
  <c r="AA25" i="6"/>
  <c r="AB25" i="6"/>
  <c r="AC25" i="6"/>
  <c r="AD25" i="6"/>
  <c r="AE25" i="6"/>
  <c r="AF25" i="6"/>
  <c r="AG25" i="6"/>
  <c r="AH25" i="6"/>
  <c r="AI25" i="6"/>
  <c r="AJ25" i="6"/>
  <c r="AK25" i="6"/>
  <c r="AL25" i="6"/>
  <c r="AM25" i="6"/>
  <c r="AN25" i="6"/>
  <c r="AO25" i="6"/>
  <c r="AP25" i="6"/>
  <c r="AQ25" i="6"/>
  <c r="AR25" i="6"/>
  <c r="AS25" i="6"/>
  <c r="AT25" i="6"/>
  <c r="AU25" i="6"/>
  <c r="AV25" i="6"/>
  <c r="AW25" i="6"/>
  <c r="AX25" i="6"/>
  <c r="AY25" i="6"/>
  <c r="AZ25" i="6"/>
  <c r="BA25" i="6"/>
  <c r="BB25" i="6"/>
  <c r="BC25" i="6"/>
  <c r="BD25" i="6"/>
  <c r="BE25" i="6"/>
  <c r="BF25" i="6"/>
  <c r="BG25" i="6"/>
  <c r="BH25" i="6"/>
  <c r="BI25" i="6"/>
  <c r="B26" i="6"/>
  <c r="C26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AJ26" i="6"/>
  <c r="AK26" i="6"/>
  <c r="AL26" i="6"/>
  <c r="AM26" i="6"/>
  <c r="AN26" i="6"/>
  <c r="AO26" i="6"/>
  <c r="AP26" i="6"/>
  <c r="AQ26" i="6"/>
  <c r="AR26" i="6"/>
  <c r="AS26" i="6"/>
  <c r="AT26" i="6"/>
  <c r="AU26" i="6"/>
  <c r="AV26" i="6"/>
  <c r="AW26" i="6"/>
  <c r="AX26" i="6"/>
  <c r="AY26" i="6"/>
  <c r="AZ26" i="6"/>
  <c r="BA26" i="6"/>
  <c r="BB26" i="6"/>
  <c r="BC26" i="6"/>
  <c r="BD26" i="6"/>
  <c r="BE26" i="6"/>
  <c r="BF26" i="6"/>
  <c r="BG26" i="6"/>
  <c r="BH26" i="6"/>
  <c r="BI26" i="6"/>
  <c r="B27" i="6"/>
  <c r="C27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S27" i="6"/>
  <c r="T27" i="6"/>
  <c r="U27" i="6"/>
  <c r="V27" i="6"/>
  <c r="W27" i="6"/>
  <c r="X27" i="6"/>
  <c r="Y27" i="6"/>
  <c r="Z27" i="6"/>
  <c r="AA27" i="6"/>
  <c r="AB27" i="6"/>
  <c r="AC27" i="6"/>
  <c r="AD27" i="6"/>
  <c r="AE27" i="6"/>
  <c r="AF27" i="6"/>
  <c r="AG27" i="6"/>
  <c r="AH27" i="6"/>
  <c r="AI27" i="6"/>
  <c r="AJ27" i="6"/>
  <c r="AK27" i="6"/>
  <c r="AL27" i="6"/>
  <c r="AM27" i="6"/>
  <c r="AN27" i="6"/>
  <c r="AO27" i="6"/>
  <c r="AP27" i="6"/>
  <c r="AQ27" i="6"/>
  <c r="AR27" i="6"/>
  <c r="AS27" i="6"/>
  <c r="AT27" i="6"/>
  <c r="AU27" i="6"/>
  <c r="AV27" i="6"/>
  <c r="AW27" i="6"/>
  <c r="AX27" i="6"/>
  <c r="AY27" i="6"/>
  <c r="AZ27" i="6"/>
  <c r="BA27" i="6"/>
  <c r="BB27" i="6"/>
  <c r="BC27" i="6"/>
  <c r="BD27" i="6"/>
  <c r="BE27" i="6"/>
  <c r="BF27" i="6"/>
  <c r="BG27" i="6"/>
  <c r="BH27" i="6"/>
  <c r="BI27" i="6"/>
  <c r="B28" i="6"/>
  <c r="C2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AF28" i="6"/>
  <c r="AG28" i="6"/>
  <c r="AH28" i="6"/>
  <c r="AI28" i="6"/>
  <c r="AJ28" i="6"/>
  <c r="AK28" i="6"/>
  <c r="AL28" i="6"/>
  <c r="AM28" i="6"/>
  <c r="AN28" i="6"/>
  <c r="AO28" i="6"/>
  <c r="AP28" i="6"/>
  <c r="AQ28" i="6"/>
  <c r="AR28" i="6"/>
  <c r="AS28" i="6"/>
  <c r="AT28" i="6"/>
  <c r="AU28" i="6"/>
  <c r="AV28" i="6"/>
  <c r="AW28" i="6"/>
  <c r="AX28" i="6"/>
  <c r="AY28" i="6"/>
  <c r="AZ28" i="6"/>
  <c r="BA28" i="6"/>
  <c r="BB28" i="6"/>
  <c r="BC28" i="6"/>
  <c r="BD28" i="6"/>
  <c r="BE28" i="6"/>
  <c r="BF28" i="6"/>
  <c r="BG28" i="6"/>
  <c r="BH28" i="6"/>
  <c r="BI28" i="6"/>
  <c r="B29" i="6"/>
  <c r="C29" i="6"/>
  <c r="D29" i="6"/>
  <c r="E29" i="6"/>
  <c r="F29" i="6"/>
  <c r="G29" i="6"/>
  <c r="H29" i="6"/>
  <c r="I29" i="6"/>
  <c r="J29" i="6"/>
  <c r="K29" i="6"/>
  <c r="L29" i="6"/>
  <c r="M29" i="6"/>
  <c r="N29" i="6"/>
  <c r="O29" i="6"/>
  <c r="P29" i="6"/>
  <c r="Q29" i="6"/>
  <c r="R29" i="6"/>
  <c r="S29" i="6"/>
  <c r="T29" i="6"/>
  <c r="U29" i="6"/>
  <c r="V29" i="6"/>
  <c r="W29" i="6"/>
  <c r="X29" i="6"/>
  <c r="Y29" i="6"/>
  <c r="Z29" i="6"/>
  <c r="AA29" i="6"/>
  <c r="AB29" i="6"/>
  <c r="AC29" i="6"/>
  <c r="AD29" i="6"/>
  <c r="AE29" i="6"/>
  <c r="AF29" i="6"/>
  <c r="AG29" i="6"/>
  <c r="AH29" i="6"/>
  <c r="AI29" i="6"/>
  <c r="AJ29" i="6"/>
  <c r="AK29" i="6"/>
  <c r="AL29" i="6"/>
  <c r="AM29" i="6"/>
  <c r="AN29" i="6"/>
  <c r="AO29" i="6"/>
  <c r="AP29" i="6"/>
  <c r="AQ29" i="6"/>
  <c r="AR29" i="6"/>
  <c r="AS29" i="6"/>
  <c r="AT29" i="6"/>
  <c r="AU29" i="6"/>
  <c r="AV29" i="6"/>
  <c r="AW29" i="6"/>
  <c r="AX29" i="6"/>
  <c r="AY29" i="6"/>
  <c r="AZ29" i="6"/>
  <c r="BA29" i="6"/>
  <c r="BB29" i="6"/>
  <c r="BC29" i="6"/>
  <c r="BD29" i="6"/>
  <c r="BE29" i="6"/>
  <c r="BF29" i="6"/>
  <c r="BG29" i="6"/>
  <c r="BH29" i="6"/>
  <c r="BI29" i="6"/>
  <c r="C2" i="6"/>
  <c r="D2" i="6"/>
  <c r="E2" i="6"/>
  <c r="F2" i="6"/>
  <c r="G2" i="6"/>
  <c r="H2" i="6"/>
  <c r="I2" i="6"/>
  <c r="J2" i="6"/>
  <c r="K2" i="6"/>
  <c r="L2" i="6"/>
  <c r="M2" i="6"/>
  <c r="N2" i="6"/>
  <c r="O2" i="6"/>
  <c r="P2" i="6"/>
  <c r="Q2" i="6"/>
  <c r="R2" i="6"/>
  <c r="S2" i="6"/>
  <c r="T2" i="6"/>
  <c r="U2" i="6"/>
  <c r="V2" i="6"/>
  <c r="W2" i="6"/>
  <c r="X2" i="6"/>
  <c r="Y2" i="6"/>
  <c r="Z2" i="6"/>
  <c r="AA2" i="6"/>
  <c r="AB2" i="6"/>
  <c r="AC2" i="6"/>
  <c r="AD2" i="6"/>
  <c r="AE2" i="6"/>
  <c r="AF2" i="6"/>
  <c r="AG2" i="6"/>
  <c r="AH2" i="6"/>
  <c r="AI2" i="6"/>
  <c r="AJ2" i="6"/>
  <c r="AK2" i="6"/>
  <c r="AL2" i="6"/>
  <c r="AM2" i="6"/>
  <c r="AN2" i="6"/>
  <c r="AO2" i="6"/>
  <c r="AP2" i="6"/>
  <c r="AQ2" i="6"/>
  <c r="AR2" i="6"/>
  <c r="AS2" i="6"/>
  <c r="AT2" i="6"/>
  <c r="AU2" i="6"/>
  <c r="AV2" i="6"/>
  <c r="AW2" i="6"/>
  <c r="AX2" i="6"/>
  <c r="AY2" i="6"/>
  <c r="AZ2" i="6"/>
  <c r="BA2" i="6"/>
  <c r="BB2" i="6"/>
  <c r="BC2" i="6"/>
  <c r="BD2" i="6"/>
  <c r="BE2" i="6"/>
  <c r="BF2" i="6"/>
  <c r="BG2" i="6"/>
  <c r="BH2" i="6"/>
  <c r="BI2" i="6"/>
  <c r="BJ2" i="6"/>
  <c r="B2" i="6"/>
  <c r="B37" i="6" s="1"/>
  <c r="BL30" i="2"/>
  <c r="BM30" i="2"/>
  <c r="BN30" i="2"/>
  <c r="BN30" i="6" s="1"/>
  <c r="BO30" i="2"/>
  <c r="BO30" i="6" s="1"/>
  <c r="BP30" i="2"/>
  <c r="BP30" i="6" s="1"/>
  <c r="BQ30" i="2"/>
  <c r="BQ30" i="6" s="1"/>
  <c r="BR30" i="2"/>
  <c r="BR30" i="6" s="1"/>
  <c r="BS30" i="2"/>
  <c r="BS30" i="6" s="1"/>
  <c r="BT30" i="2"/>
  <c r="BT30" i="6" s="1"/>
  <c r="BU30" i="2"/>
  <c r="BU30" i="6" s="1"/>
  <c r="BV30" i="2"/>
  <c r="BV30" i="6" s="1"/>
  <c r="BW30" i="2"/>
  <c r="BW30" i="6" s="1"/>
  <c r="BX30" i="2"/>
  <c r="CD30" i="2" s="1"/>
  <c r="CD30" i="6" s="1"/>
  <c r="CG30" i="2"/>
  <c r="CH30" i="2"/>
  <c r="CI30" i="2"/>
  <c r="CJ30" i="2"/>
  <c r="BL31" i="2"/>
  <c r="BL31" i="6" s="1"/>
  <c r="BM31" i="2"/>
  <c r="BM31" i="6" s="1"/>
  <c r="BN31" i="2"/>
  <c r="BN31" i="6" s="1"/>
  <c r="BO31" i="2"/>
  <c r="BO31" i="6" s="1"/>
  <c r="BP31" i="2"/>
  <c r="BP31" i="6" s="1"/>
  <c r="BQ31" i="2"/>
  <c r="BR31" i="2"/>
  <c r="BS31" i="2"/>
  <c r="BS31" i="6" s="1"/>
  <c r="BT31" i="2"/>
  <c r="BT31" i="6" s="1"/>
  <c r="BU31" i="2"/>
  <c r="BU31" i="6" s="1"/>
  <c r="BV31" i="2"/>
  <c r="BW31" i="2"/>
  <c r="BW31" i="6" s="1"/>
  <c r="BX31" i="2"/>
  <c r="CG31" i="2"/>
  <c r="CG31" i="6" s="1"/>
  <c r="CH31" i="2"/>
  <c r="CH31" i="6" s="1"/>
  <c r="CI31" i="2"/>
  <c r="CI31" i="6" s="1"/>
  <c r="CJ31" i="2"/>
  <c r="CJ31" i="6" s="1"/>
  <c r="BL32" i="2"/>
  <c r="BM32" i="2"/>
  <c r="BM32" i="6" s="1"/>
  <c r="BN32" i="2"/>
  <c r="BN32" i="6" s="1"/>
  <c r="BO32" i="2"/>
  <c r="BO32" i="6" s="1"/>
  <c r="BP32" i="2"/>
  <c r="BQ32" i="2"/>
  <c r="BQ32" i="6" s="1"/>
  <c r="BR32" i="2"/>
  <c r="BS32" i="2"/>
  <c r="BS32" i="6" s="1"/>
  <c r="BT32" i="2"/>
  <c r="BT32" i="6" s="1"/>
  <c r="BU32" i="2"/>
  <c r="BU32" i="6" s="1"/>
  <c r="BV32" i="2"/>
  <c r="BV32" i="6" s="1"/>
  <c r="BW32" i="2"/>
  <c r="BW32" i="6" s="1"/>
  <c r="BX32" i="2"/>
  <c r="BX32" i="6" s="1"/>
  <c r="CD32" i="2"/>
  <c r="CD32" i="6" s="1"/>
  <c r="CG32" i="2"/>
  <c r="CG32" i="6" s="1"/>
  <c r="CH32" i="2"/>
  <c r="CH32" i="6" s="1"/>
  <c r="CI32" i="2"/>
  <c r="CI32" i="6" s="1"/>
  <c r="CJ32" i="2"/>
  <c r="CJ32" i="6" s="1"/>
  <c r="BL33" i="2"/>
  <c r="BM33" i="2"/>
  <c r="BM33" i="6" s="1"/>
  <c r="BN33" i="2"/>
  <c r="BN33" i="6" s="1"/>
  <c r="BO33" i="2"/>
  <c r="BO33" i="6" s="1"/>
  <c r="BP33" i="2"/>
  <c r="BP33" i="6" s="1"/>
  <c r="BQ33" i="2"/>
  <c r="BQ33" i="6" s="1"/>
  <c r="BR33" i="2"/>
  <c r="BR33" i="6" s="1"/>
  <c r="BS33" i="2"/>
  <c r="BS33" i="6" s="1"/>
  <c r="BT33" i="2"/>
  <c r="BT33" i="6" s="1"/>
  <c r="BU33" i="2"/>
  <c r="BU33" i="6" s="1"/>
  <c r="BV33" i="2"/>
  <c r="BV33" i="6" s="1"/>
  <c r="BW33" i="2"/>
  <c r="BW33" i="6" s="1"/>
  <c r="BX33" i="2"/>
  <c r="BX33" i="6" s="1"/>
  <c r="CG33" i="2"/>
  <c r="CG33" i="6" s="1"/>
  <c r="CH33" i="2"/>
  <c r="CH33" i="6" s="1"/>
  <c r="CI33" i="2"/>
  <c r="CI33" i="6" s="1"/>
  <c r="CJ33" i="2"/>
  <c r="CJ33" i="6" s="1"/>
  <c r="BL34" i="2"/>
  <c r="BL34" i="6" s="1"/>
  <c r="BM34" i="2"/>
  <c r="BM34" i="6" s="1"/>
  <c r="BN34" i="2"/>
  <c r="BN34" i="6" s="1"/>
  <c r="BO34" i="2"/>
  <c r="BO34" i="6" s="1"/>
  <c r="BP34" i="2"/>
  <c r="BP34" i="6" s="1"/>
  <c r="BQ34" i="2"/>
  <c r="BQ34" i="6" s="1"/>
  <c r="BR34" i="2"/>
  <c r="BS34" i="2"/>
  <c r="BS34" i="6" s="1"/>
  <c r="BT34" i="2"/>
  <c r="BT34" i="6" s="1"/>
  <c r="BU34" i="2"/>
  <c r="BU34" i="6" s="1"/>
  <c r="BV34" i="2"/>
  <c r="BW34" i="2"/>
  <c r="BW34" i="6" s="1"/>
  <c r="BX34" i="2"/>
  <c r="BX34" i="6" s="1"/>
  <c r="CG34" i="2"/>
  <c r="CG34" i="6" s="1"/>
  <c r="CH34" i="2"/>
  <c r="CH34" i="6" s="1"/>
  <c r="CI34" i="2"/>
  <c r="CI34" i="6" s="1"/>
  <c r="CJ34" i="2"/>
  <c r="CJ34" i="6" s="1"/>
  <c r="BK35" i="2"/>
  <c r="BK37" i="2"/>
  <c r="C35" i="2"/>
  <c r="D35" i="2"/>
  <c r="D35" i="6" s="1"/>
  <c r="E35" i="2"/>
  <c r="E35" i="6" s="1"/>
  <c r="F35" i="2"/>
  <c r="F35" i="6" s="1"/>
  <c r="G35" i="2"/>
  <c r="G35" i="6" s="1"/>
  <c r="H35" i="2"/>
  <c r="I35" i="2"/>
  <c r="I35" i="6" s="1"/>
  <c r="J35" i="2"/>
  <c r="J35" i="6" s="1"/>
  <c r="K35" i="2"/>
  <c r="K35" i="6" s="1"/>
  <c r="L35" i="2"/>
  <c r="L35" i="6" s="1"/>
  <c r="M35" i="2"/>
  <c r="N35" i="2"/>
  <c r="N35" i="6" s="1"/>
  <c r="O35" i="2"/>
  <c r="O35" i="6" s="1"/>
  <c r="P35" i="2"/>
  <c r="P35" i="6" s="1"/>
  <c r="Q35" i="2"/>
  <c r="Q35" i="6" s="1"/>
  <c r="R35" i="2"/>
  <c r="S35" i="2"/>
  <c r="S35" i="6" s="1"/>
  <c r="T35" i="2"/>
  <c r="T35" i="6" s="1"/>
  <c r="U35" i="2"/>
  <c r="U35" i="6" s="1"/>
  <c r="V35" i="2"/>
  <c r="V35" i="6" s="1"/>
  <c r="W35" i="2"/>
  <c r="W35" i="6" s="1"/>
  <c r="X35" i="2"/>
  <c r="X35" i="6" s="1"/>
  <c r="Y35" i="2"/>
  <c r="Y35" i="6" s="1"/>
  <c r="Z35" i="2"/>
  <c r="Z35" i="6" s="1"/>
  <c r="AA35" i="2"/>
  <c r="AA35" i="6" s="1"/>
  <c r="AB35" i="2"/>
  <c r="AB35" i="6" s="1"/>
  <c r="AC35" i="2"/>
  <c r="AC35" i="6" s="1"/>
  <c r="AD35" i="2"/>
  <c r="AD35" i="6" s="1"/>
  <c r="AE35" i="2"/>
  <c r="AF35" i="2"/>
  <c r="AF35" i="6" s="1"/>
  <c r="AG35" i="2"/>
  <c r="AH35" i="2"/>
  <c r="AH35" i="6" s="1"/>
  <c r="AI35" i="2"/>
  <c r="AJ35" i="2"/>
  <c r="AJ35" i="6" s="1"/>
  <c r="AK35" i="2"/>
  <c r="AL35" i="2"/>
  <c r="AL35" i="6" s="1"/>
  <c r="AM35" i="2"/>
  <c r="AN35" i="2"/>
  <c r="AN35" i="6" s="1"/>
  <c r="AO35" i="2"/>
  <c r="AO35" i="6" s="1"/>
  <c r="AP35" i="2"/>
  <c r="AQ35" i="2"/>
  <c r="AQ35" i="6" s="1"/>
  <c r="AR35" i="2"/>
  <c r="AR35" i="6" s="1"/>
  <c r="AS35" i="2"/>
  <c r="AS35" i="6" s="1"/>
  <c r="AT35" i="2"/>
  <c r="AU35" i="2"/>
  <c r="AU35" i="6" s="1"/>
  <c r="AV35" i="2"/>
  <c r="AV35" i="6" s="1"/>
  <c r="AW35" i="2"/>
  <c r="AX35" i="2"/>
  <c r="AX35" i="6" s="1"/>
  <c r="AY35" i="2"/>
  <c r="AY35" i="6" s="1"/>
  <c r="AZ35" i="2"/>
  <c r="AZ35" i="6" s="1"/>
  <c r="BA35" i="2"/>
  <c r="BA35" i="6" s="1"/>
  <c r="BB35" i="2"/>
  <c r="BB35" i="6" s="1"/>
  <c r="BC35" i="2"/>
  <c r="BC35" i="6" s="1"/>
  <c r="BD35" i="2"/>
  <c r="BD35" i="6" s="1"/>
  <c r="BE35" i="2"/>
  <c r="BF35" i="2"/>
  <c r="BF35" i="6" s="1"/>
  <c r="BG35" i="2"/>
  <c r="BG35" i="6" s="1"/>
  <c r="BH35" i="2"/>
  <c r="BH35" i="6" s="1"/>
  <c r="BI35" i="2"/>
  <c r="BI35" i="6" s="1"/>
  <c r="BJ35" i="2"/>
  <c r="BJ35" i="6" s="1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BJ37" i="2"/>
  <c r="B37" i="2"/>
  <c r="B35" i="2"/>
  <c r="B35" i="6" s="1"/>
  <c r="A30" i="6"/>
  <c r="A31" i="6"/>
  <c r="A32" i="6"/>
  <c r="A33" i="6"/>
  <c r="A34" i="6"/>
  <c r="A30" i="11"/>
  <c r="A31" i="11"/>
  <c r="A32" i="11"/>
  <c r="A33" i="11"/>
  <c r="A34" i="11"/>
  <c r="AX35" i="11"/>
  <c r="BL35" i="11"/>
  <c r="B35" i="5"/>
  <c r="B35" i="11" s="1"/>
  <c r="C35" i="5"/>
  <c r="C35" i="11" s="1"/>
  <c r="D35" i="5"/>
  <c r="D35" i="11" s="1"/>
  <c r="E35" i="5"/>
  <c r="E35" i="11" s="1"/>
  <c r="F35" i="5"/>
  <c r="F35" i="11" s="1"/>
  <c r="G35" i="5"/>
  <c r="G35" i="11" s="1"/>
  <c r="H35" i="5"/>
  <c r="H35" i="11" s="1"/>
  <c r="I35" i="5"/>
  <c r="I35" i="11" s="1"/>
  <c r="J35" i="5"/>
  <c r="J35" i="11" s="1"/>
  <c r="K35" i="5"/>
  <c r="K35" i="11" s="1"/>
  <c r="L35" i="5"/>
  <c r="L35" i="11" s="1"/>
  <c r="M35" i="5"/>
  <c r="M35" i="11" s="1"/>
  <c r="N35" i="5"/>
  <c r="N35" i="11" s="1"/>
  <c r="O35" i="5"/>
  <c r="O35" i="11" s="1"/>
  <c r="P35" i="5"/>
  <c r="P35" i="11" s="1"/>
  <c r="Q35" i="5"/>
  <c r="Q35" i="11" s="1"/>
  <c r="R35" i="5"/>
  <c r="R35" i="11" s="1"/>
  <c r="S35" i="5"/>
  <c r="S35" i="11" s="1"/>
  <c r="T35" i="5"/>
  <c r="T35" i="11" s="1"/>
  <c r="U35" i="5"/>
  <c r="U35" i="11" s="1"/>
  <c r="V35" i="5"/>
  <c r="V35" i="11" s="1"/>
  <c r="W35" i="5"/>
  <c r="W35" i="11" s="1"/>
  <c r="X35" i="5"/>
  <c r="X35" i="11" s="1"/>
  <c r="Y35" i="5"/>
  <c r="Y35" i="11" s="1"/>
  <c r="Z35" i="5"/>
  <c r="Z35" i="11" s="1"/>
  <c r="AA35" i="5"/>
  <c r="AA35" i="11" s="1"/>
  <c r="AB35" i="5"/>
  <c r="AB35" i="11" s="1"/>
  <c r="AC35" i="5"/>
  <c r="AC35" i="11" s="1"/>
  <c r="AD35" i="5"/>
  <c r="AD35" i="11" s="1"/>
  <c r="AE35" i="5"/>
  <c r="AE35" i="11" s="1"/>
  <c r="AF35" i="5"/>
  <c r="AF35" i="11" s="1"/>
  <c r="AG35" i="5"/>
  <c r="AG35" i="11" s="1"/>
  <c r="AH35" i="5"/>
  <c r="AH35" i="11" s="1"/>
  <c r="AI35" i="5"/>
  <c r="AI35" i="11" s="1"/>
  <c r="AJ35" i="5"/>
  <c r="AJ35" i="11" s="1"/>
  <c r="AK35" i="5"/>
  <c r="AK35" i="11" s="1"/>
  <c r="AL35" i="5"/>
  <c r="AL35" i="11" s="1"/>
  <c r="AM35" i="5"/>
  <c r="AM35" i="11" s="1"/>
  <c r="AN35" i="5"/>
  <c r="AN35" i="11" s="1"/>
  <c r="AO35" i="5"/>
  <c r="AO35" i="11" s="1"/>
  <c r="AP35" i="5"/>
  <c r="AP35" i="11" s="1"/>
  <c r="AQ35" i="5"/>
  <c r="AQ35" i="11" s="1"/>
  <c r="AR35" i="5"/>
  <c r="AR35" i="11" s="1"/>
  <c r="AS35" i="5"/>
  <c r="AS35" i="11" s="1"/>
  <c r="AT35" i="5"/>
  <c r="AT35" i="11" s="1"/>
  <c r="AU35" i="5"/>
  <c r="AU35" i="11" s="1"/>
  <c r="AV35" i="5"/>
  <c r="AV35" i="11" s="1"/>
  <c r="B36" i="5"/>
  <c r="C36" i="5"/>
  <c r="D36" i="5"/>
  <c r="E36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Z36" i="5"/>
  <c r="AA36" i="5"/>
  <c r="AB36" i="5"/>
  <c r="AC36" i="5"/>
  <c r="AD36" i="5"/>
  <c r="AE36" i="5"/>
  <c r="AF36" i="5"/>
  <c r="AG36" i="5"/>
  <c r="AH36" i="5"/>
  <c r="AI36" i="5"/>
  <c r="AJ36" i="5"/>
  <c r="AK36" i="5"/>
  <c r="AL36" i="5"/>
  <c r="AM36" i="5"/>
  <c r="AN36" i="5"/>
  <c r="AO36" i="5"/>
  <c r="AP36" i="5"/>
  <c r="AQ36" i="5"/>
  <c r="AR36" i="5"/>
  <c r="AS36" i="5"/>
  <c r="AT36" i="5"/>
  <c r="AU36" i="5"/>
  <c r="AV36" i="5"/>
  <c r="B37" i="5"/>
  <c r="C37" i="5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7" i="5"/>
  <c r="AG37" i="5"/>
  <c r="AH37" i="5"/>
  <c r="AI37" i="5"/>
  <c r="AJ37" i="5"/>
  <c r="AK37" i="5"/>
  <c r="AL37" i="5"/>
  <c r="AM37" i="5"/>
  <c r="AN37" i="5"/>
  <c r="AO37" i="5"/>
  <c r="AP37" i="5"/>
  <c r="AQ37" i="5"/>
  <c r="AR37" i="5"/>
  <c r="AS37" i="5"/>
  <c r="AT37" i="5"/>
  <c r="AU37" i="5"/>
  <c r="AV37" i="5"/>
  <c r="AW37" i="5"/>
  <c r="AW36" i="5"/>
  <c r="AW35" i="5"/>
  <c r="AW35" i="11" s="1"/>
  <c r="AY31" i="5"/>
  <c r="AY31" i="11" s="1"/>
  <c r="AZ31" i="5"/>
  <c r="AZ31" i="11" s="1"/>
  <c r="BA31" i="5"/>
  <c r="BA31" i="11" s="1"/>
  <c r="BB31" i="5"/>
  <c r="BB31" i="11" s="1"/>
  <c r="BC31" i="5"/>
  <c r="BC3" i="11" s="1"/>
  <c r="BD31" i="5"/>
  <c r="BD31" i="11" s="1"/>
  <c r="BE31" i="5"/>
  <c r="BE31" i="11" s="1"/>
  <c r="BF31" i="5"/>
  <c r="BF31" i="11" s="1"/>
  <c r="BG31" i="5"/>
  <c r="BG31" i="11" s="1"/>
  <c r="BH31" i="5"/>
  <c r="BH31" i="11" s="1"/>
  <c r="BI31" i="5"/>
  <c r="BI31" i="11" s="1"/>
  <c r="BJ31" i="5"/>
  <c r="BJ31" i="11" s="1"/>
  <c r="BK31" i="5"/>
  <c r="BK31" i="11" s="1"/>
  <c r="AY32" i="5"/>
  <c r="AY32" i="11" s="1"/>
  <c r="AZ32" i="5"/>
  <c r="AZ32" i="11" s="1"/>
  <c r="BA32" i="5"/>
  <c r="BA32" i="11" s="1"/>
  <c r="BB32" i="5"/>
  <c r="BB32" i="11" s="1"/>
  <c r="BC32" i="5"/>
  <c r="BC32" i="11" s="1"/>
  <c r="BD32" i="5"/>
  <c r="BE32" i="5"/>
  <c r="BE32" i="11" s="1"/>
  <c r="BF32" i="5"/>
  <c r="BF32" i="11" s="1"/>
  <c r="BG32" i="5"/>
  <c r="BG32" i="11" s="1"/>
  <c r="BH32" i="5"/>
  <c r="BH32" i="11" s="1"/>
  <c r="BI32" i="5"/>
  <c r="BI32" i="11" s="1"/>
  <c r="BJ32" i="5"/>
  <c r="BK32" i="5"/>
  <c r="AY33" i="5"/>
  <c r="AY33" i="11" s="1"/>
  <c r="AZ33" i="5"/>
  <c r="AZ33" i="11" s="1"/>
  <c r="BA33" i="5"/>
  <c r="BA33" i="11" s="1"/>
  <c r="BB33" i="5"/>
  <c r="BB33" i="11" s="1"/>
  <c r="BC33" i="5"/>
  <c r="BD33" i="5"/>
  <c r="BD33" i="11" s="1"/>
  <c r="BE33" i="5"/>
  <c r="BE33" i="11" s="1"/>
  <c r="BF33" i="5"/>
  <c r="BG33" i="5"/>
  <c r="BG33" i="11" s="1"/>
  <c r="BH33" i="5"/>
  <c r="BH33" i="11" s="1"/>
  <c r="BI33" i="5"/>
  <c r="BI33" i="11" s="1"/>
  <c r="BJ33" i="5"/>
  <c r="BJ33" i="11" s="1"/>
  <c r="BK33" i="5"/>
  <c r="BK33" i="11" s="1"/>
  <c r="AY34" i="5"/>
  <c r="AY34" i="11" s="1"/>
  <c r="AZ34" i="5"/>
  <c r="AZ34" i="11" s="1"/>
  <c r="BA34" i="5"/>
  <c r="BA34" i="11" s="1"/>
  <c r="BB34" i="5"/>
  <c r="BB34" i="11" s="1"/>
  <c r="BC34" i="5"/>
  <c r="BC34" i="11" s="1"/>
  <c r="BD34" i="5"/>
  <c r="BD34" i="11" s="1"/>
  <c r="BE34" i="5"/>
  <c r="BE34" i="11" s="1"/>
  <c r="BF34" i="5"/>
  <c r="BF34" i="11" s="1"/>
  <c r="BG34" i="5"/>
  <c r="BG34" i="11" s="1"/>
  <c r="BH34" i="5"/>
  <c r="BH34" i="11" s="1"/>
  <c r="BI34" i="5"/>
  <c r="BI34" i="11" s="1"/>
  <c r="BJ34" i="5"/>
  <c r="BJ34" i="11" s="1"/>
  <c r="BK34" i="5"/>
  <c r="BQ34" i="5" s="1"/>
  <c r="BQ34" i="11" s="1"/>
  <c r="A29" i="13"/>
  <c r="A30" i="13"/>
  <c r="B30" i="13"/>
  <c r="C30" i="13"/>
  <c r="D30" i="13"/>
  <c r="E30" i="13"/>
  <c r="F30" i="13"/>
  <c r="G30" i="13"/>
  <c r="H30" i="13"/>
  <c r="I30" i="13"/>
  <c r="J30" i="13"/>
  <c r="A31" i="13"/>
  <c r="B31" i="13"/>
  <c r="C31" i="13"/>
  <c r="D31" i="13"/>
  <c r="E31" i="13"/>
  <c r="F31" i="13"/>
  <c r="G31" i="13"/>
  <c r="H31" i="13"/>
  <c r="I31" i="13"/>
  <c r="J31" i="13"/>
  <c r="A32" i="13"/>
  <c r="B32" i="13"/>
  <c r="C32" i="13"/>
  <c r="D32" i="13"/>
  <c r="E32" i="13"/>
  <c r="F32" i="13"/>
  <c r="G32" i="13"/>
  <c r="H32" i="13"/>
  <c r="I32" i="13"/>
  <c r="J32" i="13"/>
  <c r="A33" i="13"/>
  <c r="B33" i="13"/>
  <c r="C33" i="13"/>
  <c r="D33" i="13"/>
  <c r="E33" i="13"/>
  <c r="F33" i="13"/>
  <c r="G33" i="13"/>
  <c r="H33" i="13"/>
  <c r="I33" i="13"/>
  <c r="J33" i="13"/>
  <c r="A34" i="13"/>
  <c r="B34" i="13"/>
  <c r="C34" i="13"/>
  <c r="D34" i="13"/>
  <c r="E34" i="13"/>
  <c r="F34" i="13"/>
  <c r="G34" i="13"/>
  <c r="H34" i="13"/>
  <c r="I34" i="13"/>
  <c r="J34" i="13"/>
  <c r="M28" i="13"/>
  <c r="N28" i="13"/>
  <c r="O28" i="13"/>
  <c r="P28" i="13"/>
  <c r="Q28" i="13"/>
  <c r="R28" i="13"/>
  <c r="S28" i="13"/>
  <c r="T28" i="13"/>
  <c r="U28" i="13"/>
  <c r="M29" i="13"/>
  <c r="N29" i="13"/>
  <c r="O29" i="13"/>
  <c r="P29" i="13"/>
  <c r="Q29" i="13"/>
  <c r="R29" i="13"/>
  <c r="S29" i="13"/>
  <c r="T29" i="13"/>
  <c r="U29" i="13"/>
  <c r="M30" i="13"/>
  <c r="N30" i="13"/>
  <c r="O30" i="13"/>
  <c r="P30" i="13"/>
  <c r="Q30" i="13"/>
  <c r="R30" i="13"/>
  <c r="S30" i="13"/>
  <c r="T30" i="13"/>
  <c r="U30" i="13"/>
  <c r="M31" i="13"/>
  <c r="N31" i="13"/>
  <c r="O31" i="13"/>
  <c r="P31" i="13"/>
  <c r="Q31" i="13"/>
  <c r="R31" i="13"/>
  <c r="S31" i="13"/>
  <c r="T31" i="13"/>
  <c r="U31" i="13"/>
  <c r="M32" i="13"/>
  <c r="N32" i="13"/>
  <c r="O32" i="13"/>
  <c r="P32" i="13"/>
  <c r="Q32" i="13"/>
  <c r="R32" i="13"/>
  <c r="S32" i="13"/>
  <c r="T32" i="13"/>
  <c r="U32" i="13"/>
  <c r="V32" i="13"/>
  <c r="M33" i="13"/>
  <c r="N33" i="13"/>
  <c r="O33" i="13"/>
  <c r="P33" i="13"/>
  <c r="Q33" i="13"/>
  <c r="R33" i="13"/>
  <c r="S33" i="13"/>
  <c r="T33" i="13"/>
  <c r="U33" i="13"/>
  <c r="V33" i="13"/>
  <c r="M34" i="13"/>
  <c r="N34" i="13"/>
  <c r="O34" i="13"/>
  <c r="P34" i="13"/>
  <c r="Q34" i="13"/>
  <c r="R34" i="13"/>
  <c r="S34" i="13"/>
  <c r="T34" i="13"/>
  <c r="U34" i="13"/>
  <c r="M35" i="12"/>
  <c r="M35" i="13" s="1"/>
  <c r="N35" i="12"/>
  <c r="O35" i="12"/>
  <c r="O35" i="13" s="1"/>
  <c r="P35" i="12"/>
  <c r="P35" i="13" s="1"/>
  <c r="Q35" i="12"/>
  <c r="Q35" i="13" s="1"/>
  <c r="R35" i="12"/>
  <c r="R35" i="13" s="1"/>
  <c r="S35" i="12"/>
  <c r="S35" i="13" s="1"/>
  <c r="T35" i="12"/>
  <c r="T35" i="13" s="1"/>
  <c r="U35" i="12"/>
  <c r="U35" i="13" s="1"/>
  <c r="M36" i="12"/>
  <c r="N36" i="12"/>
  <c r="O36" i="12"/>
  <c r="P36" i="12"/>
  <c r="Q36" i="12"/>
  <c r="R36" i="12"/>
  <c r="S36" i="12"/>
  <c r="T36" i="12"/>
  <c r="U36" i="12"/>
  <c r="M37" i="12"/>
  <c r="N37" i="12"/>
  <c r="O37" i="12"/>
  <c r="P37" i="12"/>
  <c r="Q37" i="12"/>
  <c r="R37" i="12"/>
  <c r="S37" i="12"/>
  <c r="T37" i="12"/>
  <c r="U37" i="12"/>
  <c r="C37" i="12"/>
  <c r="D37" i="12"/>
  <c r="E37" i="12"/>
  <c r="F37" i="12"/>
  <c r="G37" i="12"/>
  <c r="H37" i="12"/>
  <c r="I37" i="12"/>
  <c r="J37" i="12"/>
  <c r="B37" i="12"/>
  <c r="C36" i="12"/>
  <c r="D36" i="12"/>
  <c r="E36" i="12"/>
  <c r="F36" i="12"/>
  <c r="G36" i="12"/>
  <c r="H36" i="12"/>
  <c r="I36" i="12"/>
  <c r="J36" i="12"/>
  <c r="B36" i="12"/>
  <c r="C35" i="12"/>
  <c r="C35" i="13" s="1"/>
  <c r="D35" i="12"/>
  <c r="D35" i="13" s="1"/>
  <c r="E35" i="12"/>
  <c r="E35" i="13" s="1"/>
  <c r="F35" i="12"/>
  <c r="F35" i="13" s="1"/>
  <c r="G35" i="12"/>
  <c r="G35" i="13" s="1"/>
  <c r="H35" i="12"/>
  <c r="H35" i="13" s="1"/>
  <c r="I35" i="12"/>
  <c r="I35" i="13" s="1"/>
  <c r="J35" i="12"/>
  <c r="J35" i="13" s="1"/>
  <c r="B35" i="12"/>
  <c r="B35" i="13" s="1"/>
  <c r="K32" i="12"/>
  <c r="K32" i="13" s="1"/>
  <c r="K33" i="12"/>
  <c r="K33" i="13" s="1"/>
  <c r="K34" i="12"/>
  <c r="K34" i="13" s="1"/>
  <c r="A27" i="8"/>
  <c r="A29" i="6"/>
  <c r="K27" i="12"/>
  <c r="K27" i="13" s="1"/>
  <c r="V27" i="12"/>
  <c r="K28" i="12"/>
  <c r="K28" i="13" s="1"/>
  <c r="V28" i="12"/>
  <c r="V28" i="13" s="1"/>
  <c r="K29" i="12"/>
  <c r="V29" i="12"/>
  <c r="BK30" i="5"/>
  <c r="BK30" i="11" s="1"/>
  <c r="BJ30" i="5"/>
  <c r="BJ30" i="11" s="1"/>
  <c r="BI30" i="5"/>
  <c r="BI30" i="11" s="1"/>
  <c r="BH30" i="5"/>
  <c r="BH30" i="11" s="1"/>
  <c r="BG30" i="5"/>
  <c r="BG30" i="11" s="1"/>
  <c r="BF30" i="5"/>
  <c r="BF30" i="11" s="1"/>
  <c r="BE30" i="5"/>
  <c r="BE30" i="11" s="1"/>
  <c r="BD30" i="5"/>
  <c r="BD30" i="11" s="1"/>
  <c r="BC30" i="5"/>
  <c r="BC30" i="11" s="1"/>
  <c r="BB30" i="5"/>
  <c r="BB30" i="11" s="1"/>
  <c r="BA30" i="5"/>
  <c r="BA30" i="11" s="1"/>
  <c r="AZ30" i="5"/>
  <c r="AY30" i="5"/>
  <c r="BK29" i="5"/>
  <c r="BQ29" i="5" s="1"/>
  <c r="BQ29" i="11" s="1"/>
  <c r="BJ29" i="5"/>
  <c r="BI29" i="5"/>
  <c r="BI29" i="11" s="1"/>
  <c r="BH29" i="5"/>
  <c r="BG29" i="5"/>
  <c r="BG29" i="11" s="1"/>
  <c r="BF29" i="5"/>
  <c r="BF29" i="11" s="1"/>
  <c r="BE29" i="5"/>
  <c r="BD29" i="5"/>
  <c r="BC29" i="5"/>
  <c r="BB29" i="5"/>
  <c r="BB29" i="11" s="1"/>
  <c r="BA29" i="5"/>
  <c r="BA29" i="11" s="1"/>
  <c r="AZ29" i="5"/>
  <c r="AY29" i="5"/>
  <c r="BK28" i="5"/>
  <c r="BK28" i="11" s="1"/>
  <c r="BJ28" i="5"/>
  <c r="BI28" i="5"/>
  <c r="BH28" i="5"/>
  <c r="BG28" i="5"/>
  <c r="BF28" i="5"/>
  <c r="BF28" i="11" s="1"/>
  <c r="BE28" i="5"/>
  <c r="BD28" i="5"/>
  <c r="BC28" i="5"/>
  <c r="BB28" i="5"/>
  <c r="BB28" i="11" s="1"/>
  <c r="BA28" i="5"/>
  <c r="AZ28" i="5"/>
  <c r="AY28" i="5"/>
  <c r="C111" i="16"/>
  <c r="C42" i="16"/>
  <c r="B118" i="16"/>
  <c r="B124" i="16"/>
  <c r="B117" i="16"/>
  <c r="B116" i="16"/>
  <c r="B115" i="16"/>
  <c r="B114" i="16"/>
  <c r="B113" i="16"/>
  <c r="B112" i="16"/>
  <c r="B111" i="16"/>
  <c r="B110" i="16"/>
  <c r="B121" i="16"/>
  <c r="B109" i="16"/>
  <c r="B108" i="16"/>
  <c r="B107" i="16"/>
  <c r="B106" i="16"/>
  <c r="DB10" i="16"/>
  <c r="DH10" i="16"/>
  <c r="DA10" i="16"/>
  <c r="CZ10" i="16"/>
  <c r="DG10" i="16"/>
  <c r="CY10" i="16"/>
  <c r="CX10" i="16"/>
  <c r="CW10" i="16"/>
  <c r="CV10" i="16"/>
  <c r="CU10" i="16"/>
  <c r="CT10" i="16"/>
  <c r="CS10" i="16"/>
  <c r="CR10" i="16"/>
  <c r="CQ10" i="16"/>
  <c r="CP10" i="16"/>
  <c r="AF4" i="16"/>
  <c r="AF3" i="16"/>
  <c r="AC41" i="3"/>
  <c r="AC39" i="3"/>
  <c r="AB41" i="3"/>
  <c r="AB39" i="3"/>
  <c r="I68" i="15"/>
  <c r="J68" i="15"/>
  <c r="K68" i="15"/>
  <c r="L68" i="15"/>
  <c r="M68" i="15"/>
  <c r="N68" i="15"/>
  <c r="O68" i="15"/>
  <c r="P68" i="15"/>
  <c r="I69" i="15"/>
  <c r="J69" i="15"/>
  <c r="K69" i="15"/>
  <c r="L69" i="15"/>
  <c r="M69" i="15"/>
  <c r="N69" i="15"/>
  <c r="O69" i="15"/>
  <c r="P69" i="15"/>
  <c r="I70" i="15"/>
  <c r="J70" i="15"/>
  <c r="K70" i="15"/>
  <c r="L70" i="15"/>
  <c r="M70" i="15"/>
  <c r="N70" i="15"/>
  <c r="O70" i="15"/>
  <c r="P70" i="15"/>
  <c r="I71" i="15"/>
  <c r="J71" i="15"/>
  <c r="K71" i="15"/>
  <c r="L71" i="15"/>
  <c r="M71" i="15"/>
  <c r="N71" i="15"/>
  <c r="O71" i="15"/>
  <c r="P71" i="15"/>
  <c r="I72" i="15"/>
  <c r="J72" i="15"/>
  <c r="K72" i="15"/>
  <c r="L72" i="15"/>
  <c r="M72" i="15"/>
  <c r="N72" i="15"/>
  <c r="O72" i="15"/>
  <c r="P72" i="15"/>
  <c r="I73" i="15"/>
  <c r="J73" i="15"/>
  <c r="K73" i="15"/>
  <c r="L73" i="15"/>
  <c r="M73" i="15"/>
  <c r="N73" i="15"/>
  <c r="O73" i="15"/>
  <c r="P73" i="15"/>
  <c r="I74" i="15"/>
  <c r="J74" i="15"/>
  <c r="K74" i="15"/>
  <c r="L74" i="15"/>
  <c r="M74" i="15"/>
  <c r="N74" i="15"/>
  <c r="O74" i="15"/>
  <c r="P74" i="15"/>
  <c r="I79" i="15"/>
  <c r="J79" i="15"/>
  <c r="K79" i="15"/>
  <c r="L79" i="15"/>
  <c r="M79" i="15"/>
  <c r="I80" i="15"/>
  <c r="J80" i="15"/>
  <c r="K80" i="15"/>
  <c r="L80" i="15"/>
  <c r="M80" i="15"/>
  <c r="I81" i="15"/>
  <c r="J81" i="15"/>
  <c r="K81" i="15"/>
  <c r="L81" i="15"/>
  <c r="M81" i="15"/>
  <c r="I82" i="15"/>
  <c r="J82" i="15"/>
  <c r="K82" i="15"/>
  <c r="L82" i="15"/>
  <c r="M82" i="15"/>
  <c r="O82" i="15"/>
  <c r="I83" i="15"/>
  <c r="J83" i="15"/>
  <c r="K83" i="15"/>
  <c r="L83" i="15"/>
  <c r="M83" i="15"/>
  <c r="O83" i="15"/>
  <c r="L84" i="15"/>
  <c r="M84" i="15"/>
  <c r="O84" i="15"/>
  <c r="M85" i="15"/>
  <c r="O85" i="15"/>
  <c r="O86" i="15"/>
  <c r="H95" i="15"/>
  <c r="H96" i="15"/>
  <c r="H97" i="15"/>
  <c r="G98" i="15"/>
  <c r="H98" i="15"/>
  <c r="G99" i="15"/>
  <c r="H99" i="15"/>
  <c r="G100" i="15"/>
  <c r="H100" i="15"/>
  <c r="G101" i="15"/>
  <c r="G102" i="15"/>
  <c r="G103" i="15"/>
  <c r="K2" i="12"/>
  <c r="V2" i="12"/>
  <c r="K3" i="12"/>
  <c r="V3" i="12"/>
  <c r="K4" i="12"/>
  <c r="V4" i="12"/>
  <c r="K5" i="12"/>
  <c r="V5" i="12"/>
  <c r="K6" i="12"/>
  <c r="V6" i="12"/>
  <c r="K7" i="12"/>
  <c r="K7" i="13" s="1"/>
  <c r="V7" i="12"/>
  <c r="V7" i="13" s="1"/>
  <c r="K8" i="12"/>
  <c r="K8" i="13" s="1"/>
  <c r="V8" i="12"/>
  <c r="V8" i="13" s="1"/>
  <c r="K9" i="12"/>
  <c r="V9" i="12"/>
  <c r="V9" i="13" s="1"/>
  <c r="K10" i="12"/>
  <c r="V10" i="12"/>
  <c r="K11" i="12"/>
  <c r="V11" i="12"/>
  <c r="K12" i="12"/>
  <c r="V12" i="12"/>
  <c r="K13" i="12"/>
  <c r="V13" i="12"/>
  <c r="K14" i="12"/>
  <c r="K14" i="13" s="1"/>
  <c r="V14" i="12"/>
  <c r="V14" i="13" s="1"/>
  <c r="K15" i="12"/>
  <c r="K15" i="13" s="1"/>
  <c r="V15" i="12"/>
  <c r="V15" i="13" s="1"/>
  <c r="K16" i="12"/>
  <c r="V16" i="12"/>
  <c r="V16" i="13" s="1"/>
  <c r="K17" i="12"/>
  <c r="K17" i="13" s="1"/>
  <c r="V17" i="12"/>
  <c r="V17" i="13" s="1"/>
  <c r="K18" i="12"/>
  <c r="V18" i="12"/>
  <c r="K19" i="12"/>
  <c r="V19" i="12"/>
  <c r="K20" i="12"/>
  <c r="K20" i="13" s="1"/>
  <c r="V20" i="12"/>
  <c r="V20" i="13" s="1"/>
  <c r="K21" i="12"/>
  <c r="V21" i="12"/>
  <c r="K22" i="12"/>
  <c r="V22" i="12"/>
  <c r="K23" i="12"/>
  <c r="K23" i="13" s="1"/>
  <c r="V23" i="12"/>
  <c r="V23" i="13" s="1"/>
  <c r="K24" i="12"/>
  <c r="V24" i="12"/>
  <c r="K25" i="12"/>
  <c r="V25" i="12"/>
  <c r="K26" i="12"/>
  <c r="V26" i="12"/>
  <c r="K30" i="12"/>
  <c r="V30" i="12"/>
  <c r="V30" i="13" s="1"/>
  <c r="K31" i="12"/>
  <c r="K31" i="13" s="1"/>
  <c r="V31" i="12"/>
  <c r="V31" i="13" s="1"/>
  <c r="B1" i="13"/>
  <c r="C1" i="13"/>
  <c r="D1" i="13"/>
  <c r="E1" i="13"/>
  <c r="F1" i="13"/>
  <c r="G1" i="13"/>
  <c r="H1" i="13"/>
  <c r="I1" i="13"/>
  <c r="J1" i="13"/>
  <c r="K1" i="13"/>
  <c r="M1" i="13"/>
  <c r="N1" i="13"/>
  <c r="O1" i="13"/>
  <c r="P1" i="13"/>
  <c r="Q1" i="13"/>
  <c r="R1" i="13"/>
  <c r="S1" i="13"/>
  <c r="T1" i="13"/>
  <c r="U1" i="13"/>
  <c r="V1" i="13"/>
  <c r="AY2" i="5"/>
  <c r="AZ2" i="5"/>
  <c r="BA2" i="5"/>
  <c r="BB2" i="5"/>
  <c r="BC2" i="5"/>
  <c r="BN2" i="5" s="1"/>
  <c r="BD2" i="5"/>
  <c r="BE2" i="5"/>
  <c r="BF2" i="5"/>
  <c r="BG2" i="5"/>
  <c r="BH2" i="5"/>
  <c r="BI2" i="5"/>
  <c r="BJ2" i="5"/>
  <c r="BK2" i="5"/>
  <c r="BQ2" i="5" s="1"/>
  <c r="AY3" i="5"/>
  <c r="AZ3" i="5"/>
  <c r="BA3" i="5"/>
  <c r="BB3" i="5"/>
  <c r="BB3" i="11" s="1"/>
  <c r="BC3" i="5"/>
  <c r="BD3" i="5"/>
  <c r="BE3" i="5"/>
  <c r="BF3" i="5"/>
  <c r="BG3" i="5"/>
  <c r="BH3" i="5"/>
  <c r="BI3" i="5"/>
  <c r="BJ3" i="5"/>
  <c r="BK3" i="5"/>
  <c r="AY4" i="5"/>
  <c r="AZ4" i="5"/>
  <c r="BA4" i="5"/>
  <c r="BB4" i="5"/>
  <c r="BB4" i="11" s="1"/>
  <c r="BC4" i="5"/>
  <c r="BD4" i="5"/>
  <c r="BE4" i="5"/>
  <c r="BF4" i="5"/>
  <c r="BG4" i="5"/>
  <c r="BG4" i="11" s="1"/>
  <c r="BH4" i="5"/>
  <c r="BI4" i="5"/>
  <c r="BP4" i="5" s="1"/>
  <c r="BJ4" i="5"/>
  <c r="BK4" i="5"/>
  <c r="BQ4" i="5" s="1"/>
  <c r="AY5" i="5"/>
  <c r="AZ5" i="5"/>
  <c r="BA5" i="5"/>
  <c r="BA5" i="11" s="1"/>
  <c r="BB5" i="5"/>
  <c r="BC5" i="5"/>
  <c r="BD5" i="5"/>
  <c r="BE5" i="5"/>
  <c r="BF5" i="5"/>
  <c r="BG5" i="5"/>
  <c r="BG5" i="11" s="1"/>
  <c r="BH5" i="5"/>
  <c r="BI5" i="5"/>
  <c r="BJ5" i="5"/>
  <c r="BK5" i="5"/>
  <c r="BQ5" i="5" s="1"/>
  <c r="AY6" i="5"/>
  <c r="AZ6" i="5"/>
  <c r="BA6" i="5"/>
  <c r="BA6" i="11" s="1"/>
  <c r="BB6" i="5"/>
  <c r="BC6" i="5"/>
  <c r="BD6" i="5"/>
  <c r="BE6" i="5"/>
  <c r="BF6" i="5"/>
  <c r="BG6" i="5"/>
  <c r="BH6" i="5"/>
  <c r="BI6" i="5"/>
  <c r="BJ6" i="5"/>
  <c r="BK6" i="5"/>
  <c r="AY7" i="5"/>
  <c r="AY7" i="11" s="1"/>
  <c r="AZ7" i="5"/>
  <c r="AZ7" i="11" s="1"/>
  <c r="BA7" i="5"/>
  <c r="BB7" i="5"/>
  <c r="BB7" i="11" s="1"/>
  <c r="BC7" i="5"/>
  <c r="BC7" i="11" s="1"/>
  <c r="BD7" i="5"/>
  <c r="BD7" i="11" s="1"/>
  <c r="BE7" i="5"/>
  <c r="BE7" i="11" s="1"/>
  <c r="BF7" i="5"/>
  <c r="BG7" i="5"/>
  <c r="BG7" i="11" s="1"/>
  <c r="BH7" i="5"/>
  <c r="BH7" i="11" s="1"/>
  <c r="BI7" i="5"/>
  <c r="BJ7" i="5"/>
  <c r="BK7" i="5"/>
  <c r="BK7" i="11" s="1"/>
  <c r="AY8" i="5"/>
  <c r="AY8" i="11" s="1"/>
  <c r="AZ8" i="5"/>
  <c r="AZ8" i="11" s="1"/>
  <c r="BA8" i="5"/>
  <c r="BB8" i="5"/>
  <c r="BB8" i="11" s="1"/>
  <c r="BC8" i="5"/>
  <c r="BD8" i="5"/>
  <c r="BD8" i="11" s="1"/>
  <c r="BE8" i="5"/>
  <c r="BE8" i="11" s="1"/>
  <c r="BF8" i="5"/>
  <c r="BG8" i="5"/>
  <c r="BH8" i="5"/>
  <c r="BH8" i="11" s="1"/>
  <c r="BI8" i="5"/>
  <c r="BJ8" i="5"/>
  <c r="BK8" i="5"/>
  <c r="BK8" i="11" s="1"/>
  <c r="AY9" i="5"/>
  <c r="AZ9" i="5"/>
  <c r="BA9" i="5"/>
  <c r="BB9" i="5"/>
  <c r="BB9" i="11" s="1"/>
  <c r="BC9" i="5"/>
  <c r="BD9" i="5"/>
  <c r="BE9" i="5"/>
  <c r="BF9" i="5"/>
  <c r="BG9" i="5"/>
  <c r="BH9" i="5"/>
  <c r="BI9" i="5"/>
  <c r="BJ9" i="5"/>
  <c r="BK9" i="5"/>
  <c r="BQ9" i="5" s="1"/>
  <c r="AY10" i="5"/>
  <c r="AZ10" i="5"/>
  <c r="AZ10" i="11" s="1"/>
  <c r="BA10" i="5"/>
  <c r="BB10" i="5"/>
  <c r="BB10" i="11" s="1"/>
  <c r="BC10" i="5"/>
  <c r="BD10" i="5"/>
  <c r="BE10" i="5"/>
  <c r="BF10" i="5"/>
  <c r="BG10" i="5"/>
  <c r="BH10" i="5"/>
  <c r="BI10" i="5"/>
  <c r="BI10" i="11" s="1"/>
  <c r="BJ10" i="5"/>
  <c r="BK10" i="5"/>
  <c r="AY11" i="5"/>
  <c r="AZ11" i="5"/>
  <c r="BA11" i="5"/>
  <c r="BA11" i="11" s="1"/>
  <c r="BB11" i="5"/>
  <c r="BC11" i="5"/>
  <c r="BC11" i="11" s="1"/>
  <c r="BD11" i="5"/>
  <c r="BE11" i="5"/>
  <c r="BF11" i="5"/>
  <c r="BG11" i="5"/>
  <c r="BG11" i="11" s="1"/>
  <c r="BH11" i="5"/>
  <c r="BI11" i="5"/>
  <c r="BJ11" i="5"/>
  <c r="BJ11" i="11" s="1"/>
  <c r="BK11" i="5"/>
  <c r="BQ11" i="5" s="1"/>
  <c r="AY12" i="5"/>
  <c r="AZ12" i="5"/>
  <c r="BA12" i="5"/>
  <c r="BB12" i="5"/>
  <c r="BC12" i="5"/>
  <c r="BD12" i="5"/>
  <c r="BE12" i="5"/>
  <c r="BF12" i="5"/>
  <c r="BG12" i="5"/>
  <c r="BH12" i="5"/>
  <c r="BI12" i="5"/>
  <c r="BI12" i="11" s="1"/>
  <c r="BJ12" i="5"/>
  <c r="BJ12" i="11" s="1"/>
  <c r="BK12" i="5"/>
  <c r="BK12" i="11" s="1"/>
  <c r="AY13" i="5"/>
  <c r="AZ13" i="5"/>
  <c r="BA13" i="5"/>
  <c r="BA13" i="11" s="1"/>
  <c r="BB13" i="5"/>
  <c r="BC13" i="5"/>
  <c r="BD13" i="5"/>
  <c r="BE13" i="5"/>
  <c r="BF13" i="5"/>
  <c r="BG13" i="5"/>
  <c r="BH13" i="5"/>
  <c r="BI13" i="5"/>
  <c r="BI13" i="11" s="1"/>
  <c r="BJ13" i="5"/>
  <c r="BK13" i="5"/>
  <c r="BQ13" i="5" s="1"/>
  <c r="AY14" i="5"/>
  <c r="AZ14" i="5"/>
  <c r="BA14" i="5"/>
  <c r="BB14" i="5"/>
  <c r="BB14" i="11" s="1"/>
  <c r="BC14" i="5"/>
  <c r="BD14" i="5"/>
  <c r="BE14" i="5"/>
  <c r="BF14" i="5"/>
  <c r="BG14" i="5"/>
  <c r="BH14" i="5"/>
  <c r="BI14" i="5"/>
  <c r="BI14" i="11" s="1"/>
  <c r="BJ14" i="5"/>
  <c r="BJ14" i="11" s="1"/>
  <c r="BK14" i="5"/>
  <c r="BQ14" i="5" s="1"/>
  <c r="AY15" i="5"/>
  <c r="AZ15" i="5"/>
  <c r="BA15" i="5"/>
  <c r="BB15" i="5"/>
  <c r="BC15" i="5"/>
  <c r="BC15" i="11" s="1"/>
  <c r="BD15" i="5"/>
  <c r="BD15" i="11" s="1"/>
  <c r="BE15" i="5"/>
  <c r="BE15" i="11" s="1"/>
  <c r="BF15" i="5"/>
  <c r="BF15" i="11" s="1"/>
  <c r="BG15" i="5"/>
  <c r="BG15" i="11" s="1"/>
  <c r="BH15" i="5"/>
  <c r="BH15" i="11" s="1"/>
  <c r="BI15" i="5"/>
  <c r="BI15" i="11" s="1"/>
  <c r="BJ15" i="5"/>
  <c r="BJ15" i="11" s="1"/>
  <c r="BK15" i="5"/>
  <c r="BQ15" i="5" s="1"/>
  <c r="BQ15" i="11" s="1"/>
  <c r="AY16" i="5"/>
  <c r="AY16" i="11" s="1"/>
  <c r="AZ16" i="5"/>
  <c r="BA16" i="5"/>
  <c r="BB16" i="5"/>
  <c r="BB16" i="11" s="1"/>
  <c r="BC16" i="5"/>
  <c r="BC16" i="11" s="1"/>
  <c r="BD16" i="5"/>
  <c r="BD16" i="11" s="1"/>
  <c r="BE16" i="5"/>
  <c r="BF16" i="5"/>
  <c r="BF16" i="11" s="1"/>
  <c r="BG16" i="5"/>
  <c r="BG16" i="11" s="1"/>
  <c r="BH16" i="5"/>
  <c r="BH16" i="11" s="1"/>
  <c r="BI16" i="5"/>
  <c r="BI16" i="11" s="1"/>
  <c r="BJ16" i="5"/>
  <c r="BJ16" i="11" s="1"/>
  <c r="BK16" i="5"/>
  <c r="BK16" i="11" s="1"/>
  <c r="AY17" i="5"/>
  <c r="AY17" i="11" s="1"/>
  <c r="AZ17" i="5"/>
  <c r="BA17" i="5"/>
  <c r="BB17" i="5"/>
  <c r="BC17" i="5"/>
  <c r="BC17" i="11" s="1"/>
  <c r="BD17" i="5"/>
  <c r="BD17" i="11" s="1"/>
  <c r="BE17" i="5"/>
  <c r="BE17" i="11" s="1"/>
  <c r="BF17" i="5"/>
  <c r="BG17" i="5"/>
  <c r="BH17" i="5"/>
  <c r="BH17" i="11" s="1"/>
  <c r="BI17" i="5"/>
  <c r="BI17" i="11" s="1"/>
  <c r="BJ17" i="5"/>
  <c r="BK17" i="5"/>
  <c r="BK17" i="11" s="1"/>
  <c r="AY18" i="5"/>
  <c r="AZ18" i="5"/>
  <c r="BA18" i="5"/>
  <c r="BB18" i="5"/>
  <c r="BB18" i="11" s="1"/>
  <c r="BC18" i="5"/>
  <c r="BD18" i="5"/>
  <c r="BE18" i="5"/>
  <c r="BF18" i="5"/>
  <c r="BG18" i="5"/>
  <c r="BH18" i="5"/>
  <c r="BI18" i="5"/>
  <c r="BJ18" i="5"/>
  <c r="BJ18" i="11" s="1"/>
  <c r="BK18" i="5"/>
  <c r="BQ18" i="5" s="1"/>
  <c r="AY19" i="5"/>
  <c r="AZ19" i="5"/>
  <c r="AZ19" i="11" s="1"/>
  <c r="BA19" i="5"/>
  <c r="BB19" i="5"/>
  <c r="BC19" i="5"/>
  <c r="BD19" i="5"/>
  <c r="BE19" i="5"/>
  <c r="BF19" i="5"/>
  <c r="BG19" i="5"/>
  <c r="BH19" i="5"/>
  <c r="BI19" i="5"/>
  <c r="BI19" i="11" s="1"/>
  <c r="BJ19" i="5"/>
  <c r="BK19" i="5"/>
  <c r="BQ19" i="5" s="1"/>
  <c r="BQ19" i="11" s="1"/>
  <c r="AY20" i="5"/>
  <c r="AZ20" i="5"/>
  <c r="BA20" i="5"/>
  <c r="BB20" i="5"/>
  <c r="BB20" i="11" s="1"/>
  <c r="BC20" i="5"/>
  <c r="BD20" i="5"/>
  <c r="BE20" i="5"/>
  <c r="BF20" i="5"/>
  <c r="BG20" i="5"/>
  <c r="BH20" i="5"/>
  <c r="BI20" i="5"/>
  <c r="BI20" i="11" s="1"/>
  <c r="BJ20" i="5"/>
  <c r="BK20" i="5"/>
  <c r="BQ20" i="5" s="1"/>
  <c r="AY21" i="5"/>
  <c r="AZ21" i="5"/>
  <c r="BA21" i="5"/>
  <c r="BB21" i="5"/>
  <c r="BB21" i="11" s="1"/>
  <c r="BC21" i="5"/>
  <c r="BN21" i="5" s="1"/>
  <c r="BD21" i="5"/>
  <c r="BE21" i="5"/>
  <c r="BF21" i="5"/>
  <c r="BG21" i="5"/>
  <c r="BH21" i="5"/>
  <c r="BI21" i="5"/>
  <c r="BI21" i="11" s="1"/>
  <c r="BJ21" i="5"/>
  <c r="BK21" i="5"/>
  <c r="BQ21" i="5" s="1"/>
  <c r="AY22" i="5"/>
  <c r="AZ22" i="5"/>
  <c r="AZ22" i="11" s="1"/>
  <c r="BA22" i="5"/>
  <c r="BA22" i="11" s="1"/>
  <c r="BB22" i="5"/>
  <c r="BB22" i="11" s="1"/>
  <c r="BC22" i="5"/>
  <c r="BD22" i="5"/>
  <c r="BE22" i="5"/>
  <c r="BF22" i="5"/>
  <c r="BG22" i="5"/>
  <c r="BH22" i="5"/>
  <c r="BI22" i="5"/>
  <c r="BJ22" i="5"/>
  <c r="BJ22" i="11" s="1"/>
  <c r="BK22" i="5"/>
  <c r="BK22" i="11" s="1"/>
  <c r="AY23" i="5"/>
  <c r="AZ23" i="5"/>
  <c r="AZ23" i="11" s="1"/>
  <c r="BA23" i="5"/>
  <c r="BB23" i="5"/>
  <c r="BC23" i="5"/>
  <c r="BD23" i="5"/>
  <c r="BE23" i="5"/>
  <c r="BF23" i="5"/>
  <c r="BG23" i="5"/>
  <c r="BH23" i="5"/>
  <c r="BI23" i="5"/>
  <c r="BI23" i="11" s="1"/>
  <c r="BJ23" i="5"/>
  <c r="BK23" i="5"/>
  <c r="BK23" i="11" s="1"/>
  <c r="AY24" i="5"/>
  <c r="AZ24" i="5"/>
  <c r="AZ24" i="11" s="1"/>
  <c r="BA24" i="5"/>
  <c r="BA24" i="11" s="1"/>
  <c r="BB24" i="5"/>
  <c r="BB24" i="11" s="1"/>
  <c r="BC24" i="5"/>
  <c r="BC24" i="11" s="1"/>
  <c r="BD24" i="5"/>
  <c r="BE24" i="5"/>
  <c r="BF24" i="5"/>
  <c r="BG24" i="5"/>
  <c r="BH24" i="5"/>
  <c r="BI24" i="5"/>
  <c r="BJ24" i="5"/>
  <c r="BJ24" i="11" s="1"/>
  <c r="BK24" i="5"/>
  <c r="AY25" i="5"/>
  <c r="AZ25" i="5"/>
  <c r="AZ25" i="11" s="1"/>
  <c r="BA25" i="5"/>
  <c r="BA25" i="11" s="1"/>
  <c r="BB25" i="5"/>
  <c r="BB25" i="11" s="1"/>
  <c r="BC25" i="5"/>
  <c r="BC25" i="11" s="1"/>
  <c r="BD25" i="5"/>
  <c r="BE25" i="5"/>
  <c r="BF25" i="5"/>
  <c r="BG25" i="5"/>
  <c r="BH25" i="5"/>
  <c r="BI25" i="5"/>
  <c r="BI25" i="11" s="1"/>
  <c r="BJ25" i="5"/>
  <c r="BJ25" i="11" s="1"/>
  <c r="BK25" i="5"/>
  <c r="BQ25" i="5" s="1"/>
  <c r="AY26" i="5"/>
  <c r="AZ26" i="5"/>
  <c r="BA26" i="5"/>
  <c r="BB26" i="5"/>
  <c r="BB26" i="11" s="1"/>
  <c r="BC26" i="5"/>
  <c r="BD26" i="5"/>
  <c r="BE26" i="5"/>
  <c r="BF26" i="5"/>
  <c r="BF26" i="11" s="1"/>
  <c r="BG26" i="5"/>
  <c r="BH26" i="5"/>
  <c r="BI26" i="5"/>
  <c r="BI26" i="11" s="1"/>
  <c r="BJ26" i="5"/>
  <c r="BJ26" i="11" s="1"/>
  <c r="BK26" i="5"/>
  <c r="BK26" i="11" s="1"/>
  <c r="AY27" i="5"/>
  <c r="AY27" i="11" s="1"/>
  <c r="AZ27" i="5"/>
  <c r="AZ27" i="11" s="1"/>
  <c r="BA27" i="5"/>
  <c r="BB27" i="5"/>
  <c r="BB27" i="11" s="1"/>
  <c r="BC27" i="5"/>
  <c r="BD27" i="5"/>
  <c r="BE27" i="5"/>
  <c r="BE27" i="11" s="1"/>
  <c r="BF27" i="5"/>
  <c r="BF27" i="11" s="1"/>
  <c r="BG27" i="5"/>
  <c r="BG27" i="11" s="1"/>
  <c r="BH27" i="5"/>
  <c r="BH27" i="11" s="1"/>
  <c r="BI27" i="5"/>
  <c r="BI27" i="11" s="1"/>
  <c r="BJ27" i="5"/>
  <c r="BK27" i="5"/>
  <c r="A2" i="11"/>
  <c r="BS2" i="11"/>
  <c r="A3" i="11"/>
  <c r="BS3" i="11"/>
  <c r="A4" i="11"/>
  <c r="BS4" i="11"/>
  <c r="A5" i="11"/>
  <c r="BS5" i="11"/>
  <c r="A6" i="11"/>
  <c r="BS6" i="11"/>
  <c r="A7" i="11"/>
  <c r="BS7" i="11"/>
  <c r="A8" i="11"/>
  <c r="BS8" i="11"/>
  <c r="A9" i="11"/>
  <c r="BS9" i="11"/>
  <c r="A10" i="11"/>
  <c r="BS10" i="11"/>
  <c r="A11" i="11"/>
  <c r="BS11" i="11"/>
  <c r="A12" i="11"/>
  <c r="BS12" i="11"/>
  <c r="A13" i="11"/>
  <c r="BS13" i="11"/>
  <c r="A14" i="11"/>
  <c r="BS14" i="11"/>
  <c r="A15" i="11"/>
  <c r="BS15" i="11"/>
  <c r="A16" i="11"/>
  <c r="BS16" i="11"/>
  <c r="A17" i="11"/>
  <c r="BS17" i="11"/>
  <c r="A18" i="11"/>
  <c r="BS18" i="11"/>
  <c r="A19" i="11"/>
  <c r="BS19" i="11"/>
  <c r="A20" i="11"/>
  <c r="BS20" i="11"/>
  <c r="A21" i="11"/>
  <c r="BS21" i="11"/>
  <c r="A22" i="11"/>
  <c r="BS22" i="11"/>
  <c r="A23" i="11"/>
  <c r="BS23" i="11"/>
  <c r="A24" i="11"/>
  <c r="BS24" i="11"/>
  <c r="A25" i="11"/>
  <c r="A26" i="11"/>
  <c r="A27" i="11"/>
  <c r="A28" i="11"/>
  <c r="A29" i="11"/>
  <c r="BN2" i="3"/>
  <c r="BO2" i="3"/>
  <c r="BO2" i="8" s="1"/>
  <c r="BP2" i="3"/>
  <c r="BQ2" i="3"/>
  <c r="BR2" i="3"/>
  <c r="BS2" i="3"/>
  <c r="BT2" i="3"/>
  <c r="BU2" i="3"/>
  <c r="BV2" i="3"/>
  <c r="BW2" i="3"/>
  <c r="BW3" i="8" s="1"/>
  <c r="BX2" i="3"/>
  <c r="BY2" i="3"/>
  <c r="BZ2" i="3"/>
  <c r="CI2" i="3"/>
  <c r="CI12" i="8" s="1"/>
  <c r="CJ2" i="3"/>
  <c r="CK2" i="3"/>
  <c r="CL2" i="3"/>
  <c r="BN3" i="3"/>
  <c r="BO3" i="3"/>
  <c r="BO3" i="8" s="1"/>
  <c r="BP3" i="3"/>
  <c r="BQ3" i="3"/>
  <c r="BQ3" i="8" s="1"/>
  <c r="BR3" i="3"/>
  <c r="BS3" i="3"/>
  <c r="CC3" i="3" s="1"/>
  <c r="BT3" i="3"/>
  <c r="BU3" i="3"/>
  <c r="BV3" i="3"/>
  <c r="BW3" i="3"/>
  <c r="BX3" i="3"/>
  <c r="BY3" i="3"/>
  <c r="BY3" i="8" s="1"/>
  <c r="BZ3" i="3"/>
  <c r="CI3" i="3"/>
  <c r="CJ3" i="3"/>
  <c r="CK3" i="3"/>
  <c r="CL3" i="3"/>
  <c r="BN4" i="3"/>
  <c r="BO4" i="3"/>
  <c r="BP4" i="3"/>
  <c r="BQ4" i="3"/>
  <c r="BQ4" i="8" s="1"/>
  <c r="BR4" i="3"/>
  <c r="BS4" i="3"/>
  <c r="BT4" i="3"/>
  <c r="BU4" i="3"/>
  <c r="BV4" i="3"/>
  <c r="BW4" i="3"/>
  <c r="BX4" i="3"/>
  <c r="BX4" i="8" s="1"/>
  <c r="BY4" i="3"/>
  <c r="BY4" i="8" s="1"/>
  <c r="BZ4" i="3"/>
  <c r="CI4" i="3"/>
  <c r="CJ4" i="3"/>
  <c r="CK4" i="3"/>
  <c r="CL4" i="3"/>
  <c r="BN5" i="3"/>
  <c r="BO5" i="3"/>
  <c r="BP5" i="3"/>
  <c r="BP5" i="8" s="1"/>
  <c r="BQ5" i="3"/>
  <c r="BQ5" i="8" s="1"/>
  <c r="BR5" i="3"/>
  <c r="BS5" i="3"/>
  <c r="BT5" i="3"/>
  <c r="BU5" i="3"/>
  <c r="BV5" i="3"/>
  <c r="BV5" i="8" s="1"/>
  <c r="BW5" i="3"/>
  <c r="BX5" i="3"/>
  <c r="BX5" i="8" s="1"/>
  <c r="BY5" i="3"/>
  <c r="BY5" i="8" s="1"/>
  <c r="BZ5" i="3"/>
  <c r="CF5" i="3" s="1"/>
  <c r="CF5" i="8" s="1"/>
  <c r="CI5" i="3"/>
  <c r="CJ5" i="3"/>
  <c r="CK5" i="3"/>
  <c r="CK5" i="8" s="1"/>
  <c r="CL5" i="3"/>
  <c r="BN6" i="3"/>
  <c r="BO6" i="3"/>
  <c r="BO6" i="8" s="1"/>
  <c r="BP6" i="3"/>
  <c r="BP6" i="8" s="1"/>
  <c r="BQ6" i="3"/>
  <c r="BR6" i="3"/>
  <c r="BS6" i="3"/>
  <c r="BT6" i="3"/>
  <c r="BU6" i="3"/>
  <c r="BV6" i="3"/>
  <c r="BW6" i="3"/>
  <c r="BX6" i="3"/>
  <c r="BX6" i="8" s="1"/>
  <c r="BY6" i="3"/>
  <c r="BZ6" i="3"/>
  <c r="BZ6" i="8" s="1"/>
  <c r="CI6" i="3"/>
  <c r="CJ6" i="3"/>
  <c r="CK6" i="3"/>
  <c r="CL6" i="3"/>
  <c r="BN7" i="3"/>
  <c r="BO7" i="3"/>
  <c r="BO7" i="8" s="1"/>
  <c r="BP7" i="3"/>
  <c r="BQ7" i="3"/>
  <c r="BQ7" i="8" s="1"/>
  <c r="BR7" i="3"/>
  <c r="BR7" i="8" s="1"/>
  <c r="BS7" i="3"/>
  <c r="BS7" i="8" s="1"/>
  <c r="BT7" i="3"/>
  <c r="BT7" i="8" s="1"/>
  <c r="BU7" i="3"/>
  <c r="BU7" i="8" s="1"/>
  <c r="BV7" i="3"/>
  <c r="BW7" i="3"/>
  <c r="BW7" i="8" s="1"/>
  <c r="BX7" i="3"/>
  <c r="BY7" i="3"/>
  <c r="BZ7" i="3"/>
  <c r="BZ7" i="8" s="1"/>
  <c r="CI7" i="3"/>
  <c r="CI7" i="8" s="1"/>
  <c r="CJ7" i="3"/>
  <c r="CJ7" i="8" s="1"/>
  <c r="CK7" i="3"/>
  <c r="CK7" i="8" s="1"/>
  <c r="CL7" i="3"/>
  <c r="CL7" i="8" s="1"/>
  <c r="BN8" i="3"/>
  <c r="BN8" i="8" s="1"/>
  <c r="BO8" i="3"/>
  <c r="BO8" i="8" s="1"/>
  <c r="BP8" i="3"/>
  <c r="BQ8" i="3"/>
  <c r="BQ8" i="8" s="1"/>
  <c r="BR8" i="3"/>
  <c r="BR8" i="8" s="1"/>
  <c r="BS8" i="3"/>
  <c r="BT8" i="3"/>
  <c r="BU8" i="3"/>
  <c r="BU8" i="8" s="1"/>
  <c r="BV8" i="3"/>
  <c r="BV8" i="8" s="1"/>
  <c r="BW8" i="3"/>
  <c r="BX8" i="3"/>
  <c r="BY8" i="3"/>
  <c r="BZ8" i="3"/>
  <c r="BZ8" i="8" s="1"/>
  <c r="CI8" i="3"/>
  <c r="CI8" i="8" s="1"/>
  <c r="CJ8" i="3"/>
  <c r="CJ8" i="8" s="1"/>
  <c r="CK8" i="3"/>
  <c r="CK8" i="8" s="1"/>
  <c r="CL8" i="3"/>
  <c r="CL8" i="8" s="1"/>
  <c r="BN9" i="3"/>
  <c r="BO9" i="3"/>
  <c r="BP9" i="3"/>
  <c r="BQ9" i="3"/>
  <c r="BR9" i="3"/>
  <c r="BS9" i="3"/>
  <c r="BT9" i="3"/>
  <c r="BU9" i="3"/>
  <c r="BV9" i="3"/>
  <c r="BW9" i="3"/>
  <c r="BX9" i="3"/>
  <c r="BY9" i="3"/>
  <c r="BY9" i="8" s="1"/>
  <c r="BZ9" i="3"/>
  <c r="CF9" i="3" s="1"/>
  <c r="CI9" i="3"/>
  <c r="CJ9" i="3"/>
  <c r="CK9" i="3"/>
  <c r="CL9" i="3"/>
  <c r="BN10" i="3"/>
  <c r="BO10" i="3"/>
  <c r="BO10" i="8" s="1"/>
  <c r="BP10" i="3"/>
  <c r="BQ10" i="3"/>
  <c r="BQ10" i="8" s="1"/>
  <c r="BR10" i="3"/>
  <c r="BS10" i="3"/>
  <c r="BT10" i="3"/>
  <c r="BU10" i="3"/>
  <c r="BV10" i="3"/>
  <c r="BW10" i="3"/>
  <c r="BX10" i="3"/>
  <c r="BX10" i="8" s="1"/>
  <c r="BY10" i="3"/>
  <c r="BY10" i="8" s="1"/>
  <c r="BZ10" i="3"/>
  <c r="CF10" i="3" s="1"/>
  <c r="CF10" i="8" s="1"/>
  <c r="CI10" i="3"/>
  <c r="CJ10" i="3"/>
  <c r="CK10" i="3"/>
  <c r="CL10" i="3"/>
  <c r="BN11" i="3"/>
  <c r="BO11" i="3"/>
  <c r="BP11" i="3"/>
  <c r="BP11" i="8" s="1"/>
  <c r="BQ11" i="3"/>
  <c r="BR11" i="3"/>
  <c r="BS11" i="3"/>
  <c r="BT11" i="3"/>
  <c r="BU11" i="3"/>
  <c r="BV11" i="3"/>
  <c r="BV11" i="8" s="1"/>
  <c r="BW11" i="3"/>
  <c r="BX11" i="3"/>
  <c r="BX11" i="8" s="1"/>
  <c r="BY11" i="3"/>
  <c r="BZ11" i="3"/>
  <c r="CI11" i="3"/>
  <c r="CJ11" i="3"/>
  <c r="CK11" i="3"/>
  <c r="CL11" i="3"/>
  <c r="BN12" i="3"/>
  <c r="BO12" i="3"/>
  <c r="BO12" i="8" s="1"/>
  <c r="BP12" i="3"/>
  <c r="BQ12" i="3"/>
  <c r="BR12" i="3"/>
  <c r="BS12" i="3"/>
  <c r="BT12" i="3"/>
  <c r="BU12" i="3"/>
  <c r="BV12" i="3"/>
  <c r="BW12" i="3"/>
  <c r="BX12" i="3"/>
  <c r="BX12" i="8" s="1"/>
  <c r="BY12" i="3"/>
  <c r="BZ12" i="3"/>
  <c r="CF12" i="3" s="1"/>
  <c r="CF12" i="8" s="1"/>
  <c r="CI12" i="3"/>
  <c r="CJ12" i="3"/>
  <c r="CK12" i="3"/>
  <c r="CL12" i="3"/>
  <c r="BN13" i="3"/>
  <c r="BO13" i="3"/>
  <c r="BO13" i="8" s="1"/>
  <c r="BP13" i="3"/>
  <c r="BP13" i="8" s="1"/>
  <c r="BQ13" i="3"/>
  <c r="BR13" i="3"/>
  <c r="BS13" i="3"/>
  <c r="BT13" i="3"/>
  <c r="BU13" i="3"/>
  <c r="BV13" i="3"/>
  <c r="BV13" i="8" s="1"/>
  <c r="BW13" i="3"/>
  <c r="BX13" i="3"/>
  <c r="BY13" i="3"/>
  <c r="BY13" i="8" s="1"/>
  <c r="BZ13" i="3"/>
  <c r="CI13" i="3"/>
  <c r="CJ13" i="3"/>
  <c r="CK13" i="3"/>
  <c r="CK13" i="8" s="1"/>
  <c r="CL13" i="3"/>
  <c r="BN14" i="3"/>
  <c r="BO14" i="3"/>
  <c r="BP14" i="3"/>
  <c r="BQ14" i="3"/>
  <c r="BQ14" i="8" s="1"/>
  <c r="BR14" i="3"/>
  <c r="BS14" i="3"/>
  <c r="BT14" i="3"/>
  <c r="BU14" i="3"/>
  <c r="BV14" i="3"/>
  <c r="BV14" i="8" s="1"/>
  <c r="BW14" i="3"/>
  <c r="BX14" i="3"/>
  <c r="BY14" i="3"/>
  <c r="BY14" i="8" s="1"/>
  <c r="BZ14" i="3"/>
  <c r="CI14" i="3"/>
  <c r="CJ14" i="3"/>
  <c r="CK14" i="3"/>
  <c r="CK14" i="8" s="1"/>
  <c r="CL14" i="3"/>
  <c r="BN15" i="3"/>
  <c r="BO15" i="3"/>
  <c r="BO15" i="8" s="1"/>
  <c r="BP15" i="3"/>
  <c r="BQ15" i="3"/>
  <c r="BQ15" i="8"/>
  <c r="BR15" i="3"/>
  <c r="BS15" i="3"/>
  <c r="BS15" i="8" s="1"/>
  <c r="BT15" i="3"/>
  <c r="BU15" i="3"/>
  <c r="BU15" i="8" s="1"/>
  <c r="BV15" i="3"/>
  <c r="BV15" i="8" s="1"/>
  <c r="BW15" i="3"/>
  <c r="BW15" i="8" s="1"/>
  <c r="BX15" i="3"/>
  <c r="BX15" i="8" s="1"/>
  <c r="BY15" i="3"/>
  <c r="BZ15" i="3"/>
  <c r="BZ15" i="8" s="1"/>
  <c r="CI15" i="3"/>
  <c r="CI15" i="8" s="1"/>
  <c r="CJ15" i="3"/>
  <c r="CK15" i="3"/>
  <c r="CK15" i="8" s="1"/>
  <c r="CL15" i="3"/>
  <c r="CL15" i="8" s="1"/>
  <c r="BN16" i="3"/>
  <c r="BN16" i="8" s="1"/>
  <c r="BO16" i="3"/>
  <c r="BO16" i="8" s="1"/>
  <c r="BP16" i="3"/>
  <c r="BP16" i="8" s="1"/>
  <c r="BQ16" i="3"/>
  <c r="BQ16" i="8" s="1"/>
  <c r="BR16" i="3"/>
  <c r="BR16" i="8" s="1"/>
  <c r="BS16" i="3"/>
  <c r="BT16" i="3"/>
  <c r="BT16" i="8" s="1"/>
  <c r="BU16" i="3"/>
  <c r="BU16" i="8" s="1"/>
  <c r="BV16" i="3"/>
  <c r="BV16" i="8" s="1"/>
  <c r="BW16" i="3"/>
  <c r="BX16" i="3"/>
  <c r="BY16" i="3"/>
  <c r="BY16" i="8" s="1"/>
  <c r="BZ16" i="3"/>
  <c r="BZ16" i="8" s="1"/>
  <c r="CI16" i="3"/>
  <c r="CI16" i="8" s="1"/>
  <c r="CJ16" i="3"/>
  <c r="CK16" i="3"/>
  <c r="CK16" i="8" s="1"/>
  <c r="CL16" i="3"/>
  <c r="CL16" i="8" s="1"/>
  <c r="BN17" i="3"/>
  <c r="BN17" i="8" s="1"/>
  <c r="BO17" i="3"/>
  <c r="BO17" i="8" s="1"/>
  <c r="BP17" i="3"/>
  <c r="BQ17" i="3"/>
  <c r="BQ17" i="8" s="1"/>
  <c r="BR17" i="3"/>
  <c r="BR17" i="8" s="1"/>
  <c r="BS17" i="3"/>
  <c r="BS17" i="8" s="1"/>
  <c r="BT17" i="3"/>
  <c r="BT17" i="8" s="1"/>
  <c r="BU17" i="3"/>
  <c r="BU17" i="8" s="1"/>
  <c r="BV17" i="3"/>
  <c r="BW17" i="3"/>
  <c r="BW17" i="8" s="1"/>
  <c r="BX17" i="3"/>
  <c r="BX17" i="8" s="1"/>
  <c r="BY17" i="3"/>
  <c r="BY17" i="8" s="1"/>
  <c r="BZ17" i="3"/>
  <c r="CI17" i="3"/>
  <c r="CI17" i="8" s="1"/>
  <c r="CJ17" i="3"/>
  <c r="CJ17" i="8" s="1"/>
  <c r="CK17" i="3"/>
  <c r="CK17" i="8" s="1"/>
  <c r="CL17" i="3"/>
  <c r="CL17" i="8" s="1"/>
  <c r="BN18" i="3"/>
  <c r="BO18" i="3"/>
  <c r="BO18" i="8" s="1"/>
  <c r="BP18" i="3"/>
  <c r="BQ18" i="3"/>
  <c r="BQ18" i="8" s="1"/>
  <c r="BR18" i="3"/>
  <c r="BS18" i="3"/>
  <c r="BT18" i="3"/>
  <c r="BU18" i="3"/>
  <c r="BV18" i="3"/>
  <c r="BW18" i="3"/>
  <c r="BX18" i="3"/>
  <c r="BY18" i="3"/>
  <c r="BY18" i="8" s="1"/>
  <c r="BZ18" i="3"/>
  <c r="BZ18" i="8" s="1"/>
  <c r="CI18" i="3"/>
  <c r="CJ18" i="3"/>
  <c r="CK18" i="3"/>
  <c r="CL18" i="3"/>
  <c r="BN19" i="3"/>
  <c r="BN19" i="8" s="1"/>
  <c r="BO19" i="3"/>
  <c r="BO19" i="8" s="1"/>
  <c r="BP19" i="3"/>
  <c r="BQ19" i="3"/>
  <c r="BR19" i="3"/>
  <c r="BS19" i="3"/>
  <c r="BT19" i="3"/>
  <c r="BU19" i="3"/>
  <c r="BV19" i="3"/>
  <c r="BW19" i="3"/>
  <c r="BX19" i="3"/>
  <c r="BX19" i="8" s="1"/>
  <c r="BY19" i="3"/>
  <c r="BY19" i="8" s="1"/>
  <c r="BZ19" i="3"/>
  <c r="CF19" i="3" s="1"/>
  <c r="CF19" i="8" s="1"/>
  <c r="CI19" i="3"/>
  <c r="CI19" i="8" s="1"/>
  <c r="CJ19" i="3"/>
  <c r="CJ19" i="8" s="1"/>
  <c r="CK19" i="3"/>
  <c r="CK19" i="8" s="1"/>
  <c r="CL19" i="3"/>
  <c r="CL19" i="8" s="1"/>
  <c r="BN20" i="3"/>
  <c r="BO20" i="3"/>
  <c r="BO20" i="8" s="1"/>
  <c r="BP20" i="3"/>
  <c r="BQ20" i="3"/>
  <c r="BQ20" i="8" s="1"/>
  <c r="BR20" i="3"/>
  <c r="BS20" i="3"/>
  <c r="BT20" i="3"/>
  <c r="BU20" i="3"/>
  <c r="BV20" i="3"/>
  <c r="BW20" i="3"/>
  <c r="BX20" i="3"/>
  <c r="BX20" i="8" s="1"/>
  <c r="BY20" i="3"/>
  <c r="BY20" i="8" s="1"/>
  <c r="BZ20" i="3"/>
  <c r="BZ20" i="8" s="1"/>
  <c r="CI20" i="3"/>
  <c r="CJ20" i="3"/>
  <c r="CK20" i="3"/>
  <c r="CK20" i="8" s="1"/>
  <c r="CL20" i="3"/>
  <c r="BN21" i="3"/>
  <c r="BO21" i="3"/>
  <c r="BP21" i="3"/>
  <c r="BQ21" i="3"/>
  <c r="BQ21" i="8" s="1"/>
  <c r="BR21" i="3"/>
  <c r="BS21" i="3"/>
  <c r="BT21" i="3"/>
  <c r="BU21" i="3"/>
  <c r="BV21" i="3"/>
  <c r="BW21" i="3"/>
  <c r="BX21" i="3"/>
  <c r="BX21" i="8" s="1"/>
  <c r="BY21" i="3"/>
  <c r="BZ21" i="3"/>
  <c r="CF21" i="3" s="1"/>
  <c r="CF21" i="8" s="1"/>
  <c r="CI21" i="3"/>
  <c r="CJ21" i="3"/>
  <c r="CK21" i="3"/>
  <c r="CL21" i="3"/>
  <c r="BN22" i="3"/>
  <c r="BO22" i="3"/>
  <c r="BP22" i="3"/>
  <c r="BP22" i="8" s="1"/>
  <c r="BQ22" i="3"/>
  <c r="BQ22" i="8" s="1"/>
  <c r="BR22" i="3"/>
  <c r="BS22" i="3"/>
  <c r="BT22" i="3"/>
  <c r="BU22" i="3"/>
  <c r="BV22" i="3"/>
  <c r="BW22" i="3"/>
  <c r="BX22" i="3"/>
  <c r="BX22" i="8" s="1"/>
  <c r="BY22" i="3"/>
  <c r="BY22" i="8" s="1"/>
  <c r="BZ22" i="3"/>
  <c r="CI22" i="3"/>
  <c r="CJ22" i="3"/>
  <c r="CK22" i="3"/>
  <c r="CK22" i="8" s="1"/>
  <c r="CL22" i="3"/>
  <c r="BN23" i="3"/>
  <c r="BN23" i="8" s="1"/>
  <c r="BO23" i="3"/>
  <c r="BP23" i="3"/>
  <c r="BQ23" i="3"/>
  <c r="BR23" i="3"/>
  <c r="BS23" i="3"/>
  <c r="BT23" i="3"/>
  <c r="BU23" i="3"/>
  <c r="BV23" i="3"/>
  <c r="BW23" i="3"/>
  <c r="BX23" i="3"/>
  <c r="BX23" i="8" s="1"/>
  <c r="BY23" i="3"/>
  <c r="BZ23" i="3"/>
  <c r="BZ23" i="8" s="1"/>
  <c r="CI23" i="3"/>
  <c r="CI23" i="8" s="1"/>
  <c r="CJ23" i="3"/>
  <c r="CJ23" i="8" s="1"/>
  <c r="CK23" i="3"/>
  <c r="CK23" i="8" s="1"/>
  <c r="CL23" i="3"/>
  <c r="CL23" i="8" s="1"/>
  <c r="BN24" i="3"/>
  <c r="BO24" i="3"/>
  <c r="BO24" i="8" s="1"/>
  <c r="BP24" i="3"/>
  <c r="BP24" i="8" s="1"/>
  <c r="BQ24" i="3"/>
  <c r="BQ24" i="8" s="1"/>
  <c r="BR24" i="3"/>
  <c r="BR24" i="8" s="1"/>
  <c r="BS24" i="3"/>
  <c r="BT24" i="3"/>
  <c r="BU24" i="3"/>
  <c r="BV24" i="3"/>
  <c r="BW24" i="3"/>
  <c r="BX24" i="3"/>
  <c r="BX24" i="8" s="1"/>
  <c r="BY24" i="3"/>
  <c r="BY24" i="8" s="1"/>
  <c r="BZ24" i="3"/>
  <c r="CF24" i="3" s="1"/>
  <c r="CF24" i="8" s="1"/>
  <c r="CI24" i="3"/>
  <c r="CJ24" i="3"/>
  <c r="CJ24" i="8" s="1"/>
  <c r="CK24" i="3"/>
  <c r="CK24" i="8" s="1"/>
  <c r="CL24" i="3"/>
  <c r="BN25" i="3"/>
  <c r="BO25" i="3"/>
  <c r="BO25" i="8" s="1"/>
  <c r="BP25" i="3"/>
  <c r="BQ25" i="3"/>
  <c r="BQ25" i="8" s="1"/>
  <c r="BR25" i="3"/>
  <c r="BS25" i="3"/>
  <c r="BT25" i="3"/>
  <c r="BU25" i="3"/>
  <c r="BV25" i="3"/>
  <c r="BV25" i="8" s="1"/>
  <c r="BW25" i="3"/>
  <c r="BX25" i="3"/>
  <c r="BX25" i="8" s="1"/>
  <c r="BY25" i="3"/>
  <c r="BZ25" i="3"/>
  <c r="CI25" i="3"/>
  <c r="CJ25" i="3"/>
  <c r="CK25" i="3"/>
  <c r="CK25" i="8" s="1"/>
  <c r="CL25" i="3"/>
  <c r="BN26" i="3"/>
  <c r="BO26" i="3"/>
  <c r="BP26" i="3"/>
  <c r="BQ26" i="3"/>
  <c r="BR26" i="3"/>
  <c r="BS26" i="3"/>
  <c r="BT26" i="3"/>
  <c r="BU26" i="3"/>
  <c r="BV26" i="3"/>
  <c r="BW26" i="3"/>
  <c r="BX26" i="3"/>
  <c r="BX26" i="8" s="1"/>
  <c r="BY26" i="3"/>
  <c r="BZ26" i="3"/>
  <c r="BZ26" i="8" s="1"/>
  <c r="CI26" i="3"/>
  <c r="CJ26" i="3"/>
  <c r="CK26" i="3"/>
  <c r="CL26" i="3"/>
  <c r="BN27" i="3"/>
  <c r="BN27" i="8" s="1"/>
  <c r="BO27" i="3"/>
  <c r="BP27" i="3"/>
  <c r="BP27" i="8" s="1"/>
  <c r="BQ27" i="3"/>
  <c r="BQ27" i="8" s="1"/>
  <c r="BR27" i="3"/>
  <c r="BS27" i="3"/>
  <c r="BS27" i="8" s="1"/>
  <c r="BT27" i="3"/>
  <c r="BU27" i="3"/>
  <c r="BU27" i="8" s="1"/>
  <c r="BV27" i="3"/>
  <c r="BW27" i="3"/>
  <c r="BW27" i="8" s="1"/>
  <c r="BX27" i="3"/>
  <c r="BY27" i="3"/>
  <c r="BZ27" i="3"/>
  <c r="BZ27" i="8" s="1"/>
  <c r="CI27" i="3"/>
  <c r="CI27" i="8" s="1"/>
  <c r="CJ27" i="3"/>
  <c r="CJ27" i="8" s="1"/>
  <c r="CK27" i="3"/>
  <c r="CK27" i="8" s="1"/>
  <c r="CL27" i="3"/>
  <c r="CL27" i="8" s="1"/>
  <c r="AK35" i="8"/>
  <c r="AO35" i="8"/>
  <c r="AS35" i="8"/>
  <c r="AW35" i="8"/>
  <c r="BE35" i="8"/>
  <c r="CA35" i="8"/>
  <c r="A2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BL2" i="2"/>
  <c r="BM2" i="2"/>
  <c r="BN2" i="2"/>
  <c r="BO2" i="2"/>
  <c r="BP2" i="2"/>
  <c r="BQ2" i="2"/>
  <c r="BR2" i="2"/>
  <c r="BS2" i="2"/>
  <c r="BT2" i="2"/>
  <c r="BU2" i="2"/>
  <c r="BV2" i="2"/>
  <c r="BW2" i="2"/>
  <c r="BX2" i="2"/>
  <c r="CG2" i="2"/>
  <c r="CH2" i="2"/>
  <c r="CI2" i="2"/>
  <c r="CJ2" i="2"/>
  <c r="BL3" i="2"/>
  <c r="BM3" i="2"/>
  <c r="BM3" i="6" s="1"/>
  <c r="BN3" i="2"/>
  <c r="BO3" i="2"/>
  <c r="BO3" i="6" s="1"/>
  <c r="BP3" i="2"/>
  <c r="BQ3" i="2"/>
  <c r="BR3" i="2"/>
  <c r="BS3" i="2"/>
  <c r="BT3" i="2"/>
  <c r="BU3" i="2"/>
  <c r="BV3" i="2"/>
  <c r="BW3" i="2"/>
  <c r="BW3" i="6" s="1"/>
  <c r="BX3" i="2"/>
  <c r="CG3" i="2"/>
  <c r="CH3" i="2"/>
  <c r="CI3" i="2"/>
  <c r="CJ3" i="2"/>
  <c r="BL4" i="2"/>
  <c r="BM4" i="2"/>
  <c r="BN4" i="2"/>
  <c r="BO4" i="2"/>
  <c r="BO4" i="6" s="1"/>
  <c r="BP4" i="2"/>
  <c r="BQ4" i="2"/>
  <c r="BR4" i="2"/>
  <c r="BS4" i="2"/>
  <c r="BT4" i="2"/>
  <c r="BT4" i="6" s="1"/>
  <c r="BU4" i="2"/>
  <c r="BV4" i="2"/>
  <c r="BV4" i="6" s="1"/>
  <c r="BW4" i="2"/>
  <c r="BW4" i="6"/>
  <c r="BX4" i="2"/>
  <c r="CG4" i="2"/>
  <c r="CH4" i="2"/>
  <c r="CI4" i="2"/>
  <c r="CI4" i="6" s="1"/>
  <c r="CJ4" i="2"/>
  <c r="BN5" i="6"/>
  <c r="BO5" i="6"/>
  <c r="BT5" i="6"/>
  <c r="BV5" i="6"/>
  <c r="BW5" i="6"/>
  <c r="BX5" i="6"/>
  <c r="CI5" i="6"/>
  <c r="BL6" i="2"/>
  <c r="BM6" i="2"/>
  <c r="BM6" i="6" s="1"/>
  <c r="BN6" i="2"/>
  <c r="BO6" i="2"/>
  <c r="BP6" i="2"/>
  <c r="BQ6" i="2"/>
  <c r="BR6" i="2"/>
  <c r="BS6" i="2"/>
  <c r="BT6" i="2"/>
  <c r="BU6" i="2"/>
  <c r="BV6" i="2"/>
  <c r="BV6" i="6" s="1"/>
  <c r="BW6" i="2"/>
  <c r="BW6" i="6" s="1"/>
  <c r="BX6" i="2"/>
  <c r="BX6" i="6" s="1"/>
  <c r="CG6" i="2"/>
  <c r="CH6" i="2"/>
  <c r="CI6" i="2"/>
  <c r="CJ6" i="2"/>
  <c r="BL7" i="2"/>
  <c r="BL7" i="6" s="1"/>
  <c r="BM7" i="2"/>
  <c r="BM7" i="6" s="1"/>
  <c r="BN7" i="2"/>
  <c r="BO7" i="2"/>
  <c r="BO7" i="6" s="1"/>
  <c r="BP7" i="2"/>
  <c r="BP7" i="6" s="1"/>
  <c r="BQ7" i="2"/>
  <c r="BQ7" i="6" s="1"/>
  <c r="BR7" i="2"/>
  <c r="BR7" i="6" s="1"/>
  <c r="BS7" i="2"/>
  <c r="BS7" i="6" s="1"/>
  <c r="BT7" i="2"/>
  <c r="BT7" i="6" s="1"/>
  <c r="BU7" i="2"/>
  <c r="BU7" i="6" s="1"/>
  <c r="BV7" i="2"/>
  <c r="BW7" i="2"/>
  <c r="BX7" i="2"/>
  <c r="CG7" i="2"/>
  <c r="CG7" i="6" s="1"/>
  <c r="CH7" i="2"/>
  <c r="CH7" i="6" s="1"/>
  <c r="CI7" i="2"/>
  <c r="CI7" i="6" s="1"/>
  <c r="CJ7" i="2"/>
  <c r="CJ7" i="6" s="1"/>
  <c r="BL8" i="2"/>
  <c r="BL8" i="6" s="1"/>
  <c r="BM8" i="2"/>
  <c r="BM8" i="6" s="1"/>
  <c r="BN8" i="2"/>
  <c r="BO8" i="2"/>
  <c r="BO8" i="6" s="1"/>
  <c r="BP8" i="2"/>
  <c r="BQ8" i="2"/>
  <c r="BQ8" i="6" s="1"/>
  <c r="BR8" i="2"/>
  <c r="BS8" i="2"/>
  <c r="BT8" i="2"/>
  <c r="BT8" i="6" s="1"/>
  <c r="BU8" i="2"/>
  <c r="BU8" i="6" s="1"/>
  <c r="BV8" i="2"/>
  <c r="BW8" i="2"/>
  <c r="BX8" i="2"/>
  <c r="BX8" i="6" s="1"/>
  <c r="CG8" i="2"/>
  <c r="CG8" i="6" s="1"/>
  <c r="CH8" i="2"/>
  <c r="CI8" i="2"/>
  <c r="CI8" i="6" s="1"/>
  <c r="CJ8" i="2"/>
  <c r="BL9" i="2"/>
  <c r="BM9" i="2"/>
  <c r="BN9" i="2"/>
  <c r="BN9" i="6" s="1"/>
  <c r="BO9" i="2"/>
  <c r="BP9" i="2"/>
  <c r="BQ9" i="2"/>
  <c r="BR9" i="2"/>
  <c r="BS9" i="2"/>
  <c r="BT9" i="2"/>
  <c r="BU9" i="2"/>
  <c r="BV9" i="2"/>
  <c r="BV9" i="6" s="1"/>
  <c r="BW9" i="2"/>
  <c r="BW9" i="6" s="1"/>
  <c r="BX9" i="2"/>
  <c r="CD9" i="2" s="1"/>
  <c r="CG9" i="2"/>
  <c r="CH9" i="2"/>
  <c r="CI9" i="2"/>
  <c r="CJ9" i="2"/>
  <c r="BL10" i="2"/>
  <c r="BM10" i="2"/>
  <c r="BM10" i="6" s="1"/>
  <c r="BN10" i="2"/>
  <c r="BO10" i="2"/>
  <c r="BO10" i="6" s="1"/>
  <c r="BP10" i="2"/>
  <c r="BQ10" i="2"/>
  <c r="BR10" i="2"/>
  <c r="BS10" i="2"/>
  <c r="BT10" i="2"/>
  <c r="BU10" i="2"/>
  <c r="BV10" i="2"/>
  <c r="BV10" i="6" s="1"/>
  <c r="BW10" i="2"/>
  <c r="BW10" i="6" s="1"/>
  <c r="BX10" i="2"/>
  <c r="BX10" i="6" s="1"/>
  <c r="CG10" i="2"/>
  <c r="CH10" i="2"/>
  <c r="CI10" i="2"/>
  <c r="CJ10" i="2"/>
  <c r="BL11" i="2"/>
  <c r="BM11" i="2"/>
  <c r="BN11" i="2"/>
  <c r="BN11" i="6" s="1"/>
  <c r="BO11" i="2"/>
  <c r="BP11" i="2"/>
  <c r="BP11" i="6" s="1"/>
  <c r="BQ11" i="2"/>
  <c r="BR11" i="2"/>
  <c r="BS11" i="2"/>
  <c r="BT11" i="2"/>
  <c r="BT11" i="6" s="1"/>
  <c r="BU11" i="2"/>
  <c r="BV11" i="2"/>
  <c r="BW11" i="2"/>
  <c r="BW11" i="6" s="1"/>
  <c r="BX11" i="2"/>
  <c r="CG11" i="2"/>
  <c r="CH11" i="2"/>
  <c r="CI11" i="2"/>
  <c r="CJ11" i="2"/>
  <c r="BW12" i="6"/>
  <c r="BX12" i="6"/>
  <c r="BL13" i="2"/>
  <c r="BM13" i="2"/>
  <c r="BM13" i="6" s="1"/>
  <c r="BN13" i="2"/>
  <c r="BN13" i="6" s="1"/>
  <c r="BO13" i="2"/>
  <c r="BP13" i="2"/>
  <c r="BQ13" i="2"/>
  <c r="BR13" i="2"/>
  <c r="BS13" i="2"/>
  <c r="BT13" i="2"/>
  <c r="BT13" i="6" s="1"/>
  <c r="BU13" i="2"/>
  <c r="BV13" i="2"/>
  <c r="BV13" i="6" s="1"/>
  <c r="BW13" i="2"/>
  <c r="BW13" i="6" s="1"/>
  <c r="BX13" i="2"/>
  <c r="CG13" i="2"/>
  <c r="CH13" i="2"/>
  <c r="CI13" i="2"/>
  <c r="CI13" i="6" s="1"/>
  <c r="CJ13" i="2"/>
  <c r="BL14" i="2"/>
  <c r="BM14" i="2"/>
  <c r="BN14" i="2"/>
  <c r="BO14" i="2"/>
  <c r="BO14" i="6" s="1"/>
  <c r="BP14" i="2"/>
  <c r="BQ14" i="2"/>
  <c r="BR14" i="2"/>
  <c r="BS14" i="2"/>
  <c r="BT14" i="2"/>
  <c r="BT14" i="6" s="1"/>
  <c r="BU14" i="2"/>
  <c r="BV14" i="2"/>
  <c r="BV14" i="6" s="1"/>
  <c r="BW14" i="2"/>
  <c r="BW14" i="6" s="1"/>
  <c r="BX14" i="2"/>
  <c r="CD14" i="2" s="1"/>
  <c r="CG14" i="2"/>
  <c r="CH14" i="2"/>
  <c r="CI14" i="2"/>
  <c r="CI14" i="6" s="1"/>
  <c r="CJ14" i="2"/>
  <c r="BL15" i="2"/>
  <c r="BM15" i="2"/>
  <c r="BM15" i="6" s="1"/>
  <c r="BN15" i="2"/>
  <c r="BO15" i="2"/>
  <c r="BO15" i="6" s="1"/>
  <c r="BP15" i="2"/>
  <c r="BQ15" i="2"/>
  <c r="BQ15" i="6" s="1"/>
  <c r="BR15" i="2"/>
  <c r="BR15" i="6" s="1"/>
  <c r="BS15" i="2"/>
  <c r="BS15" i="6" s="1"/>
  <c r="BT15" i="2"/>
  <c r="BT15" i="6" s="1"/>
  <c r="BU15" i="2"/>
  <c r="BU15" i="6" s="1"/>
  <c r="BV15" i="2"/>
  <c r="BV15" i="6" s="1"/>
  <c r="BW15" i="2"/>
  <c r="BW15" i="6" s="1"/>
  <c r="BX15" i="2"/>
  <c r="CG15" i="2"/>
  <c r="CG15" i="6" s="1"/>
  <c r="CH15" i="2"/>
  <c r="CH15" i="6" s="1"/>
  <c r="CI15" i="2"/>
  <c r="CI15" i="6" s="1"/>
  <c r="CJ15" i="2"/>
  <c r="CJ15" i="6" s="1"/>
  <c r="BL16" i="2"/>
  <c r="BM16" i="2"/>
  <c r="BN16" i="2"/>
  <c r="BN16" i="6" s="1"/>
  <c r="BO16" i="2"/>
  <c r="BO16" i="6" s="1"/>
  <c r="BP16" i="2"/>
  <c r="BP16" i="6" s="1"/>
  <c r="BQ16" i="2"/>
  <c r="BR16" i="2"/>
  <c r="BR16" i="6" s="1"/>
  <c r="BS16" i="2"/>
  <c r="BS16" i="6" s="1"/>
  <c r="BT16" i="2"/>
  <c r="BT16" i="6" s="1"/>
  <c r="BU16" i="2"/>
  <c r="BV16" i="2"/>
  <c r="BV16" i="6" s="1"/>
  <c r="BW16" i="2"/>
  <c r="BW16" i="6" s="1"/>
  <c r="BX16" i="2"/>
  <c r="CG16" i="2"/>
  <c r="CG16" i="6" s="1"/>
  <c r="CH16" i="2"/>
  <c r="CH16" i="6" s="1"/>
  <c r="CI16" i="2"/>
  <c r="CI16" i="6" s="1"/>
  <c r="CJ16" i="2"/>
  <c r="CJ16" i="6" s="1"/>
  <c r="BL17" i="2"/>
  <c r="BM17" i="2"/>
  <c r="BM17" i="6" s="1"/>
  <c r="BN17" i="2"/>
  <c r="BO17" i="2"/>
  <c r="BO17" i="6" s="1"/>
  <c r="BP17" i="2"/>
  <c r="BP17" i="6" s="1"/>
  <c r="BQ17" i="2"/>
  <c r="BQ17" i="6" s="1"/>
  <c r="BR17" i="2"/>
  <c r="BR17" i="6" s="1"/>
  <c r="BS17" i="2"/>
  <c r="BS17" i="6" s="1"/>
  <c r="BT17" i="2"/>
  <c r="BU17" i="2"/>
  <c r="BU17" i="6" s="1"/>
  <c r="BV17" i="2"/>
  <c r="BV17" i="6" s="1"/>
  <c r="BW17" i="2"/>
  <c r="BW17" i="6" s="1"/>
  <c r="BX17" i="2"/>
  <c r="CG17" i="2"/>
  <c r="CH17" i="2"/>
  <c r="CH17" i="6" s="1"/>
  <c r="CI17" i="2"/>
  <c r="CI17" i="6" s="1"/>
  <c r="CJ17" i="2"/>
  <c r="BL18" i="2"/>
  <c r="BM18" i="2"/>
  <c r="BM18" i="6" s="1"/>
  <c r="BN18" i="2"/>
  <c r="BO18" i="2"/>
  <c r="BO18" i="6" s="1"/>
  <c r="BP18" i="2"/>
  <c r="BQ18" i="2"/>
  <c r="BR18" i="2"/>
  <c r="BS18" i="2"/>
  <c r="BT18" i="2"/>
  <c r="BU18" i="2"/>
  <c r="BV18" i="2"/>
  <c r="BV18" i="6" s="1"/>
  <c r="BW18" i="2"/>
  <c r="BW18" i="6" s="1"/>
  <c r="BX18" i="2"/>
  <c r="BX18" i="6" s="1"/>
  <c r="CG18" i="2"/>
  <c r="CH18" i="2"/>
  <c r="CI18" i="2"/>
  <c r="CJ18" i="2"/>
  <c r="BL19" i="2"/>
  <c r="BM19" i="2"/>
  <c r="BM19" i="6" s="1"/>
  <c r="BN19" i="2"/>
  <c r="BO19" i="2"/>
  <c r="BP19" i="2"/>
  <c r="BQ19" i="2"/>
  <c r="BR19" i="2"/>
  <c r="BS19" i="2"/>
  <c r="BT19" i="2"/>
  <c r="BU19" i="2"/>
  <c r="BV19" i="2"/>
  <c r="BW19" i="2"/>
  <c r="BW19" i="6" s="1"/>
  <c r="BX19" i="2"/>
  <c r="CG19" i="2"/>
  <c r="CG19" i="6" s="1"/>
  <c r="CH19" i="2"/>
  <c r="CH19" i="6" s="1"/>
  <c r="CI19" i="2"/>
  <c r="CI19" i="6" s="1"/>
  <c r="CJ19" i="2"/>
  <c r="CJ19" i="6" s="1"/>
  <c r="BL20" i="2"/>
  <c r="BM20" i="2"/>
  <c r="BN20" i="2"/>
  <c r="BO20" i="2"/>
  <c r="BO20" i="6" s="1"/>
  <c r="BP20" i="2"/>
  <c r="BQ20" i="2"/>
  <c r="BR20" i="2"/>
  <c r="BS20" i="2"/>
  <c r="BT20" i="2"/>
  <c r="BU20" i="2"/>
  <c r="BV20" i="2"/>
  <c r="BV20" i="6" s="1"/>
  <c r="BW20" i="2"/>
  <c r="BW20" i="6" s="1"/>
  <c r="BX20" i="2"/>
  <c r="CG20" i="2"/>
  <c r="CH20" i="2"/>
  <c r="CI20" i="2"/>
  <c r="CI20" i="6" s="1"/>
  <c r="CJ20" i="2"/>
  <c r="BL21" i="2"/>
  <c r="BM21" i="2"/>
  <c r="BN21" i="2"/>
  <c r="BO21" i="2"/>
  <c r="BO21" i="6" s="1"/>
  <c r="BP21" i="2"/>
  <c r="BQ21" i="2"/>
  <c r="BR21" i="2"/>
  <c r="BS21" i="2"/>
  <c r="BT21" i="2"/>
  <c r="BU21" i="2"/>
  <c r="BV21" i="2"/>
  <c r="BV21" i="6" s="1"/>
  <c r="BW21" i="2"/>
  <c r="BX21" i="2"/>
  <c r="CD21" i="2" s="1"/>
  <c r="CD21" i="6" s="1"/>
  <c r="CG21" i="2"/>
  <c r="CH21" i="2"/>
  <c r="CI21" i="2"/>
  <c r="CJ21" i="2"/>
  <c r="BL22" i="2"/>
  <c r="BM22" i="2"/>
  <c r="BN22" i="2"/>
  <c r="BN22" i="6" s="1"/>
  <c r="BO22" i="2"/>
  <c r="BO22" i="6" s="1"/>
  <c r="BP22" i="2"/>
  <c r="BP22" i="6" s="1"/>
  <c r="BQ22" i="2"/>
  <c r="BR22" i="2"/>
  <c r="BS22" i="2"/>
  <c r="BT22" i="2"/>
  <c r="BU22" i="2"/>
  <c r="BV22" i="2"/>
  <c r="BV22" i="6" s="1"/>
  <c r="BW22" i="2"/>
  <c r="BW22" i="6" s="1"/>
  <c r="BX22" i="2"/>
  <c r="BX22" i="6" s="1"/>
  <c r="CG22" i="2"/>
  <c r="CH22" i="2"/>
  <c r="CI22" i="2"/>
  <c r="CI22" i="6" s="1"/>
  <c r="CJ22" i="2"/>
  <c r="BL23" i="2"/>
  <c r="BM23" i="2"/>
  <c r="BM23" i="6" s="1"/>
  <c r="BN23" i="2"/>
  <c r="BO23" i="2"/>
  <c r="BP23" i="2"/>
  <c r="BQ23" i="2"/>
  <c r="BR23" i="2"/>
  <c r="BS23" i="2"/>
  <c r="BT23" i="2"/>
  <c r="BU23" i="2"/>
  <c r="BV23" i="2"/>
  <c r="BV23" i="6" s="1"/>
  <c r="BW23" i="2"/>
  <c r="BW23" i="6" s="1"/>
  <c r="BX23" i="2"/>
  <c r="CD23" i="2" s="1"/>
  <c r="CD23" i="6" s="1"/>
  <c r="CG23" i="2"/>
  <c r="CG23" i="6" s="1"/>
  <c r="CH23" i="2"/>
  <c r="CH23" i="6" s="1"/>
  <c r="CI23" i="2"/>
  <c r="CI23" i="6" s="1"/>
  <c r="CJ23" i="2"/>
  <c r="CJ23" i="6" s="1"/>
  <c r="BL24" i="2"/>
  <c r="BM24" i="2"/>
  <c r="BM24" i="6" s="1"/>
  <c r="BN24" i="2"/>
  <c r="BN24" i="6" s="1"/>
  <c r="BO24" i="2"/>
  <c r="BO24" i="6" s="1"/>
  <c r="BP24" i="2"/>
  <c r="BP24" i="6" s="1"/>
  <c r="BQ24" i="2"/>
  <c r="BR24" i="2"/>
  <c r="BS24" i="2"/>
  <c r="BT24" i="2"/>
  <c r="BU24" i="2"/>
  <c r="BV24" i="2"/>
  <c r="BV24" i="6" s="1"/>
  <c r="BW24" i="2"/>
  <c r="BW24" i="6" s="1"/>
  <c r="BX24" i="2"/>
  <c r="BX24" i="6" s="1"/>
  <c r="CG24" i="2"/>
  <c r="CH24" i="2"/>
  <c r="CI24" i="2"/>
  <c r="CI24" i="6" s="1"/>
  <c r="CJ24" i="2"/>
  <c r="BL25" i="2"/>
  <c r="BM25" i="2"/>
  <c r="BM25" i="6" s="1"/>
  <c r="BN25" i="2"/>
  <c r="BO25" i="2"/>
  <c r="BO25" i="6" s="1"/>
  <c r="BP25" i="2"/>
  <c r="BP25" i="6" s="1"/>
  <c r="BQ25" i="2"/>
  <c r="BR25" i="2"/>
  <c r="BS25" i="2"/>
  <c r="BT25" i="2"/>
  <c r="BT25" i="6" s="1"/>
  <c r="BU25" i="2"/>
  <c r="BV25" i="2"/>
  <c r="BV25" i="6" s="1"/>
  <c r="BW25" i="2"/>
  <c r="BW25" i="6" s="1"/>
  <c r="BX25" i="2"/>
  <c r="BX25" i="6" s="1"/>
  <c r="CG25" i="2"/>
  <c r="CH25" i="2"/>
  <c r="CI25" i="2"/>
  <c r="CI25" i="6" s="1"/>
  <c r="CJ25" i="2"/>
  <c r="CJ25" i="6" s="1"/>
  <c r="BL26" i="2"/>
  <c r="BM26" i="2"/>
  <c r="BN26" i="2"/>
  <c r="BO26" i="2"/>
  <c r="BO26" i="6" s="1"/>
  <c r="BP26" i="2"/>
  <c r="BQ26" i="2"/>
  <c r="BR26" i="2"/>
  <c r="BS26" i="2"/>
  <c r="BT26" i="2"/>
  <c r="BU26" i="2"/>
  <c r="BV26" i="2"/>
  <c r="BW26" i="2"/>
  <c r="BX26" i="2"/>
  <c r="BX26" i="6" s="1"/>
  <c r="CG26" i="2"/>
  <c r="CH26" i="2"/>
  <c r="CI26" i="2"/>
  <c r="CJ26" i="2"/>
  <c r="BL27" i="2"/>
  <c r="BL27" i="6" s="1"/>
  <c r="BM27" i="2"/>
  <c r="BM27" i="6" s="1"/>
  <c r="BN27" i="2"/>
  <c r="BN27" i="6" s="1"/>
  <c r="BO27" i="2"/>
  <c r="BO27" i="6" s="1"/>
  <c r="BP27" i="2"/>
  <c r="BQ27" i="2"/>
  <c r="BQ27" i="6" s="1"/>
  <c r="BR27" i="2"/>
  <c r="BS27" i="2"/>
  <c r="BT27" i="2"/>
  <c r="BT27" i="6" s="1"/>
  <c r="BU27" i="2"/>
  <c r="BU27" i="6" s="1"/>
  <c r="BV27" i="2"/>
  <c r="BV27" i="6" s="1"/>
  <c r="BW27" i="2"/>
  <c r="CC27" i="2" s="1"/>
  <c r="CC27" i="6" s="1"/>
  <c r="BX27" i="2"/>
  <c r="BX27" i="6" s="1"/>
  <c r="CG27" i="2"/>
  <c r="CG27" i="6" s="1"/>
  <c r="CH27" i="2"/>
  <c r="CI27" i="2"/>
  <c r="CI27" i="6" s="1"/>
  <c r="CJ27" i="2"/>
  <c r="CJ27" i="6" s="1"/>
  <c r="BL28" i="2"/>
  <c r="BM28" i="2"/>
  <c r="BN28" i="2"/>
  <c r="BN28" i="6" s="1"/>
  <c r="BO28" i="2"/>
  <c r="BO28" i="6" s="1"/>
  <c r="BP28" i="2"/>
  <c r="BQ28" i="2"/>
  <c r="BR28" i="2"/>
  <c r="BR28" i="6" s="1"/>
  <c r="BS28" i="2"/>
  <c r="BS28" i="6" s="1"/>
  <c r="BT28" i="2"/>
  <c r="BT28" i="6" s="1"/>
  <c r="BU28" i="2"/>
  <c r="BV28" i="2"/>
  <c r="BV28" i="6" s="1"/>
  <c r="BW28" i="2"/>
  <c r="BX28" i="2"/>
  <c r="BX28" i="6" s="1"/>
  <c r="CG28" i="2"/>
  <c r="CH28" i="2"/>
  <c r="CI28" i="2"/>
  <c r="CI28" i="6" s="1"/>
  <c r="CJ28" i="2"/>
  <c r="BN29" i="6"/>
  <c r="BO29" i="6"/>
  <c r="BT29" i="6"/>
  <c r="BV29" i="6"/>
  <c r="BW29" i="6"/>
  <c r="BX29" i="6"/>
  <c r="CG29" i="2"/>
  <c r="CH29" i="2"/>
  <c r="CI29" i="2"/>
  <c r="CJ29" i="2"/>
  <c r="BE35" i="6"/>
  <c r="A2" i="6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35" i="6"/>
  <c r="F36" i="6"/>
  <c r="G36" i="6"/>
  <c r="DE10" i="16"/>
  <c r="B120" i="16"/>
  <c r="B125" i="16"/>
  <c r="DF10" i="16"/>
  <c r="B122" i="16"/>
  <c r="B123" i="16"/>
  <c r="DD10" i="16"/>
  <c r="DI10" i="16"/>
  <c r="BQ7" i="5"/>
  <c r="BQ7" i="11" s="1"/>
  <c r="BN3" i="5"/>
  <c r="CD4" i="2"/>
  <c r="CD4" i="6" s="1"/>
  <c r="BQ3" i="5"/>
  <c r="CD3" i="2"/>
  <c r="CD3" i="6" s="1"/>
  <c r="CF20" i="3"/>
  <c r="CF20" i="8" s="1"/>
  <c r="CD5" i="6"/>
  <c r="CC13" i="2"/>
  <c r="CC13" i="6" s="1"/>
  <c r="CE31" i="3"/>
  <c r="CE31" i="8" s="1"/>
  <c r="BX31" i="8"/>
  <c r="BW34" i="8"/>
  <c r="CF33" i="3"/>
  <c r="CF33" i="8"/>
  <c r="BZ33" i="8"/>
  <c r="BR33" i="8"/>
  <c r="BN33" i="8"/>
  <c r="BY32" i="8"/>
  <c r="BT31" i="8"/>
  <c r="V27" i="13"/>
  <c r="K16" i="13"/>
  <c r="BC27" i="11"/>
  <c r="BQ23" i="5"/>
  <c r="BQ23" i="11" s="1"/>
  <c r="BF8" i="11"/>
  <c r="AY15" i="11"/>
  <c r="BF10" i="11"/>
  <c r="BK19" i="11"/>
  <c r="AZ17" i="11"/>
  <c r="BV27" i="8"/>
  <c r="BW16" i="8"/>
  <c r="BO14" i="8"/>
  <c r="BR28" i="8"/>
  <c r="CF3" i="3"/>
  <c r="CF3" i="8" s="1"/>
  <c r="CF27" i="3"/>
  <c r="CF27" i="8" s="1"/>
  <c r="BR9" i="8"/>
  <c r="BW8" i="8"/>
  <c r="BV28" i="8"/>
  <c r="BR27" i="6"/>
  <c r="CH27" i="6"/>
  <c r="CD29" i="2"/>
  <c r="CD29" i="6" s="1"/>
  <c r="BM14" i="6"/>
  <c r="BM2" i="6"/>
  <c r="CJ8" i="6"/>
  <c r="BX4" i="6"/>
  <c r="BX3" i="6"/>
  <c r="BL16" i="6"/>
  <c r="CC5" i="6"/>
  <c r="AZ16" i="11"/>
  <c r="BQ12" i="5"/>
  <c r="BQ12" i="11" s="1"/>
  <c r="BK15" i="11"/>
  <c r="BK4" i="11"/>
  <c r="CJ16" i="8"/>
  <c r="CJ15" i="8"/>
  <c r="BZ3" i="8"/>
  <c r="BS8" i="8"/>
  <c r="BR8" i="6"/>
  <c r="CD12" i="6"/>
  <c r="CH8" i="6"/>
  <c r="BQ4" i="11"/>
  <c r="CA12" i="2" l="1"/>
  <c r="DJ35" i="2"/>
  <c r="BQ31" i="6"/>
  <c r="CE24" i="3"/>
  <c r="CE24" i="8" s="1"/>
  <c r="DE35" i="3"/>
  <c r="CG9" i="6"/>
  <c r="BP12" i="6"/>
  <c r="BM9" i="6"/>
  <c r="BQ12" i="6"/>
  <c r="BA7" i="11"/>
  <c r="BD3" i="11"/>
  <c r="BI8" i="11"/>
  <c r="BA10" i="11"/>
  <c r="BF24" i="11"/>
  <c r="CJ9" i="8"/>
  <c r="CI9" i="8"/>
  <c r="BO9" i="8"/>
  <c r="BW12" i="8"/>
  <c r="BU10" i="8"/>
  <c r="CL9" i="8"/>
  <c r="CK9" i="8"/>
  <c r="BT12" i="8"/>
  <c r="BW10" i="8"/>
  <c r="BV24" i="8"/>
  <c r="BR3" i="8"/>
  <c r="BN28" i="8"/>
  <c r="DQ35" i="3"/>
  <c r="DS35" i="3"/>
  <c r="AI35" i="8"/>
  <c r="DM35" i="3"/>
  <c r="B35" i="8"/>
  <c r="DD35" i="3"/>
  <c r="DC35" i="3" s="1"/>
  <c r="AX35" i="8"/>
  <c r="DT35" i="3"/>
  <c r="DN35" i="3"/>
  <c r="DK35" i="3"/>
  <c r="DP35" i="3"/>
  <c r="AG35" i="8"/>
  <c r="DJ35" i="3"/>
  <c r="CH28" i="6"/>
  <c r="DT35" i="2"/>
  <c r="N38" i="6"/>
  <c r="CA2" i="2"/>
  <c r="CJ9" i="6"/>
  <c r="BP5" i="6"/>
  <c r="BL9" i="6"/>
  <c r="BP26" i="6"/>
  <c r="CI9" i="6"/>
  <c r="CH9" i="6"/>
  <c r="BS10" i="6"/>
  <c r="BU29" i="6"/>
  <c r="CG29" i="6"/>
  <c r="BQ29" i="6"/>
  <c r="BM29" i="6"/>
  <c r="CG28" i="6"/>
  <c r="AM35" i="6"/>
  <c r="DK35" i="2"/>
  <c r="DI35" i="2" s="1"/>
  <c r="AI35" i="6"/>
  <c r="DP35" i="2"/>
  <c r="CI12" i="6"/>
  <c r="BS12" i="6"/>
  <c r="BO12" i="6"/>
  <c r="AP35" i="6"/>
  <c r="DN35" i="2"/>
  <c r="AK35" i="6"/>
  <c r="DS35" i="2"/>
  <c r="AG35" i="6"/>
  <c r="DM35" i="2"/>
  <c r="BR5" i="6"/>
  <c r="BS5" i="6"/>
  <c r="CJ12" i="6"/>
  <c r="BT3" i="6"/>
  <c r="BL12" i="6"/>
  <c r="H35" i="6"/>
  <c r="DG35" i="2"/>
  <c r="P35" i="8"/>
  <c r="O39" i="3"/>
  <c r="T39" i="3"/>
  <c r="DH35" i="3"/>
  <c r="H35" i="8"/>
  <c r="DG35" i="3"/>
  <c r="M35" i="6"/>
  <c r="DE35" i="2"/>
  <c r="AT35" i="6"/>
  <c r="DQ35" i="2"/>
  <c r="AW35" i="6"/>
  <c r="C35" i="6"/>
  <c r="DD35" i="2"/>
  <c r="R35" i="6"/>
  <c r="DH35" i="2"/>
  <c r="V26" i="13"/>
  <c r="V24" i="13"/>
  <c r="V12" i="13"/>
  <c r="V10" i="13"/>
  <c r="V29" i="13"/>
  <c r="V19" i="13"/>
  <c r="V11" i="13"/>
  <c r="V5" i="13"/>
  <c r="V3" i="13"/>
  <c r="K11" i="13"/>
  <c r="K3" i="13"/>
  <c r="K26" i="13"/>
  <c r="K24" i="13"/>
  <c r="K12" i="13"/>
  <c r="K10" i="13"/>
  <c r="K30" i="13"/>
  <c r="K5" i="13"/>
  <c r="BG17" i="11"/>
  <c r="BH12" i="11"/>
  <c r="BI28" i="11"/>
  <c r="BH29" i="11"/>
  <c r="BG24" i="11"/>
  <c r="AY24" i="11"/>
  <c r="AY12" i="11"/>
  <c r="BH11" i="11"/>
  <c r="BD11" i="11"/>
  <c r="BE10" i="11"/>
  <c r="BH3" i="11"/>
  <c r="AZ3" i="11"/>
  <c r="BJ28" i="11"/>
  <c r="BE29" i="11"/>
  <c r="AZ30" i="11"/>
  <c r="BG13" i="11"/>
  <c r="BD29" i="11"/>
  <c r="BG12" i="11"/>
  <c r="BK3" i="11"/>
  <c r="AZ26" i="11"/>
  <c r="BF12" i="11"/>
  <c r="BB12" i="11"/>
  <c r="BH10" i="11"/>
  <c r="BD10" i="11"/>
  <c r="BD12" i="11"/>
  <c r="BJ6" i="11"/>
  <c r="AY30" i="11"/>
  <c r="BG3" i="11"/>
  <c r="BP27" i="5"/>
  <c r="BE24" i="11"/>
  <c r="BB23" i="11"/>
  <c r="BN22" i="5"/>
  <c r="BO21" i="5"/>
  <c r="BA20" i="11"/>
  <c r="AZ13" i="11"/>
  <c r="BE12" i="11"/>
  <c r="BF11" i="11"/>
  <c r="BB11" i="11"/>
  <c r="BK10" i="11"/>
  <c r="BC10" i="11"/>
  <c r="AY10" i="11"/>
  <c r="BK6" i="11"/>
  <c r="BA4" i="11"/>
  <c r="BF3" i="11"/>
  <c r="BC29" i="11"/>
  <c r="BR22" i="8"/>
  <c r="BZ13" i="8"/>
  <c r="BQ11" i="8"/>
  <c r="BS5" i="8"/>
  <c r="BP20" i="8"/>
  <c r="BU11" i="8"/>
  <c r="CL10" i="8"/>
  <c r="BN10" i="8"/>
  <c r="BX8" i="8"/>
  <c r="CI5" i="8"/>
  <c r="BP4" i="8"/>
  <c r="BW29" i="8"/>
  <c r="CK30" i="8"/>
  <c r="BR29" i="8"/>
  <c r="BW28" i="8"/>
  <c r="CK26" i="8"/>
  <c r="BU26" i="8"/>
  <c r="BW24" i="8"/>
  <c r="CL12" i="8"/>
  <c r="BS12" i="8"/>
  <c r="CE7" i="3"/>
  <c r="BP7" i="8"/>
  <c r="CL5" i="8"/>
  <c r="BR5" i="8"/>
  <c r="BN5" i="8"/>
  <c r="CJ3" i="8"/>
  <c r="BT3" i="8"/>
  <c r="BY2" i="8"/>
  <c r="BQ2" i="8"/>
  <c r="BO29" i="8"/>
  <c r="CJ30" i="8"/>
  <c r="BS10" i="8"/>
  <c r="CF6" i="3"/>
  <c r="CF6" i="8" s="1"/>
  <c r="BP26" i="8"/>
  <c r="CL24" i="8"/>
  <c r="BN24" i="8"/>
  <c r="CC20" i="3"/>
  <c r="CK12" i="8"/>
  <c r="BR12" i="8"/>
  <c r="BW11" i="8"/>
  <c r="BS11" i="8"/>
  <c r="CJ10" i="8"/>
  <c r="BT10" i="8"/>
  <c r="BP10" i="8"/>
  <c r="BU5" i="8"/>
  <c r="CI3" i="8"/>
  <c r="BX2" i="8"/>
  <c r="CI30" i="8"/>
  <c r="BO30" i="8"/>
  <c r="CJ29" i="8"/>
  <c r="BY28" i="8"/>
  <c r="BQ23" i="8"/>
  <c r="BR13" i="8"/>
  <c r="BR10" i="8"/>
  <c r="CK3" i="8"/>
  <c r="CL29" i="8"/>
  <c r="BN29" i="8"/>
  <c r="CI28" i="8"/>
  <c r="CF16" i="3"/>
  <c r="CF16" i="8" s="1"/>
  <c r="BY26" i="8"/>
  <c r="CC25" i="3"/>
  <c r="CI24" i="8"/>
  <c r="BP14" i="8"/>
  <c r="BV3" i="8"/>
  <c r="CK10" i="8"/>
  <c r="BS16" i="8"/>
  <c r="CE4" i="3"/>
  <c r="CE4" i="8" s="1"/>
  <c r="BO26" i="8"/>
  <c r="BP25" i="8"/>
  <c r="BU24" i="8"/>
  <c r="CJ12" i="8"/>
  <c r="BU12" i="8"/>
  <c r="BQ12" i="8"/>
  <c r="CI10" i="8"/>
  <c r="BY8" i="8"/>
  <c r="CC6" i="3"/>
  <c r="CJ5" i="8"/>
  <c r="BT5" i="8"/>
  <c r="CL30" i="8"/>
  <c r="CI29" i="8"/>
  <c r="BS29" i="8"/>
  <c r="CH24" i="6"/>
  <c r="BN20" i="6"/>
  <c r="CI10" i="6"/>
  <c r="BX2" i="6"/>
  <c r="CG30" i="6"/>
  <c r="BT12" i="6"/>
  <c r="BW2" i="6"/>
  <c r="BU12" i="6"/>
  <c r="CJ29" i="6"/>
  <c r="CI26" i="6"/>
  <c r="BS26" i="6"/>
  <c r="CG24" i="6"/>
  <c r="BU24" i="6"/>
  <c r="BT17" i="6"/>
  <c r="BX13" i="6"/>
  <c r="BP13" i="6"/>
  <c r="BU11" i="6"/>
  <c r="BQ11" i="6"/>
  <c r="CH10" i="6"/>
  <c r="BR10" i="6"/>
  <c r="CH3" i="6"/>
  <c r="BN3" i="6"/>
  <c r="BO2" i="6"/>
  <c r="CJ30" i="6"/>
  <c r="BM30" i="6"/>
  <c r="BR12" i="6"/>
  <c r="BO23" i="6"/>
  <c r="BR11" i="6"/>
  <c r="CI3" i="6"/>
  <c r="CH12" i="6"/>
  <c r="BL28" i="6"/>
  <c r="BR26" i="6"/>
  <c r="CJ24" i="6"/>
  <c r="BT24" i="6"/>
  <c r="BL24" i="6"/>
  <c r="BN14" i="6"/>
  <c r="CG10" i="6"/>
  <c r="BU10" i="6"/>
  <c r="BQ10" i="6"/>
  <c r="BW8" i="6"/>
  <c r="CH5" i="6"/>
  <c r="CG3" i="6"/>
  <c r="BU3" i="6"/>
  <c r="BQ3" i="6"/>
  <c r="BV2" i="6"/>
  <c r="CI30" i="6"/>
  <c r="BR24" i="6"/>
  <c r="CJ5" i="6"/>
  <c r="BL5" i="6"/>
  <c r="CG12" i="6"/>
  <c r="CI29" i="6"/>
  <c r="BN26" i="6"/>
  <c r="BQ16" i="6"/>
  <c r="BW26" i="6"/>
  <c r="BR29" i="6"/>
  <c r="BW28" i="6"/>
  <c r="BM26" i="6"/>
  <c r="BN25" i="6"/>
  <c r="BS24" i="6"/>
  <c r="BS11" i="6"/>
  <c r="BO11" i="6"/>
  <c r="CJ10" i="6"/>
  <c r="BP10" i="6"/>
  <c r="BL10" i="6"/>
  <c r="CG5" i="6"/>
  <c r="BU5" i="6"/>
  <c r="BQ5" i="6"/>
  <c r="BM5" i="6"/>
  <c r="CH30" i="6"/>
  <c r="N35" i="13"/>
  <c r="BQ30" i="5"/>
  <c r="BQ30" i="11" s="1"/>
  <c r="BQ8" i="5"/>
  <c r="BQ8" i="11" s="1"/>
  <c r="BQ10" i="5"/>
  <c r="BN4" i="5"/>
  <c r="BN17" i="5"/>
  <c r="BN17" i="11" s="1"/>
  <c r="BP15" i="5"/>
  <c r="BP15" i="11" s="1"/>
  <c r="CB10" i="3"/>
  <c r="CE9" i="3"/>
  <c r="CE9" i="8" s="1"/>
  <c r="BS3" i="8"/>
  <c r="CC13" i="3"/>
  <c r="BZ24" i="8"/>
  <c r="BR25" i="8"/>
  <c r="CB4" i="3"/>
  <c r="CD18" i="2"/>
  <c r="CD18" i="6" s="1"/>
  <c r="BW27" i="6"/>
  <c r="AE35" i="6"/>
  <c r="AE39" i="2"/>
  <c r="AE40" i="2" s="1"/>
  <c r="BZ10" i="2"/>
  <c r="CB3" i="2"/>
  <c r="CD10" i="2"/>
  <c r="CD10" i="6" s="1"/>
  <c r="CA18" i="2"/>
  <c r="CC2" i="2"/>
  <c r="AZ29" i="11"/>
  <c r="BC28" i="11"/>
  <c r="BD28" i="11"/>
  <c r="BH28" i="11"/>
  <c r="AY29" i="11"/>
  <c r="K29" i="13"/>
  <c r="BA17" i="11"/>
  <c r="AY28" i="11"/>
  <c r="AZ28" i="11"/>
  <c r="CK29" i="8"/>
  <c r="BT29" i="8"/>
  <c r="CJ28" i="8"/>
  <c r="BO28" i="8"/>
  <c r="CL28" i="8"/>
  <c r="AO38" i="6"/>
  <c r="AG37" i="6"/>
  <c r="CH29" i="6"/>
  <c r="CA29" i="2"/>
  <c r="BL29" i="6"/>
  <c r="BU28" i="6"/>
  <c r="BQ28" i="6"/>
  <c r="BM28" i="6"/>
  <c r="CJ28" i="6"/>
  <c r="AZ38" i="6"/>
  <c r="AJ38" i="6"/>
  <c r="BN17" i="6"/>
  <c r="BI37" i="6"/>
  <c r="BA38" i="6"/>
  <c r="AW37" i="6"/>
  <c r="AS37" i="6"/>
  <c r="AO37" i="6"/>
  <c r="AK38" i="6"/>
  <c r="AG38" i="6"/>
  <c r="M38" i="6"/>
  <c r="I37" i="6"/>
  <c r="E37" i="6"/>
  <c r="T38" i="6"/>
  <c r="K38" i="6"/>
  <c r="BA37" i="6"/>
  <c r="AT38" i="6"/>
  <c r="L38" i="6"/>
  <c r="AF38" i="6"/>
  <c r="AB38" i="6"/>
  <c r="AV37" i="6"/>
  <c r="P38" i="6"/>
  <c r="BH37" i="6"/>
  <c r="AN38" i="6"/>
  <c r="AJ37" i="6"/>
  <c r="AF37" i="6"/>
  <c r="X37" i="6"/>
  <c r="AR37" i="6"/>
  <c r="L37" i="6"/>
  <c r="D38" i="6"/>
  <c r="AV38" i="6"/>
  <c r="CA38" i="8"/>
  <c r="AL38" i="8"/>
  <c r="Z38" i="8"/>
  <c r="V38" i="8"/>
  <c r="J37" i="8"/>
  <c r="AZ38" i="8"/>
  <c r="D37" i="8"/>
  <c r="T35" i="8"/>
  <c r="V22" i="13"/>
  <c r="K25" i="13"/>
  <c r="V13" i="13"/>
  <c r="K4" i="13"/>
  <c r="K19" i="13"/>
  <c r="J36" i="13"/>
  <c r="J37" i="13"/>
  <c r="O36" i="13"/>
  <c r="BM10" i="5"/>
  <c r="BN14" i="5"/>
  <c r="BM8" i="5"/>
  <c r="AX37" i="11"/>
  <c r="BP12" i="5"/>
  <c r="BP12" i="11" s="1"/>
  <c r="BP30" i="5"/>
  <c r="BP30" i="11" s="1"/>
  <c r="BM22" i="5"/>
  <c r="BN13" i="5"/>
  <c r="BP7" i="5"/>
  <c r="BP25" i="5"/>
  <c r="BP25" i="11" s="1"/>
  <c r="BN19" i="5"/>
  <c r="BO28" i="5"/>
  <c r="BL36" i="11"/>
  <c r="I37" i="11"/>
  <c r="BC13" i="11"/>
  <c r="BM24" i="5"/>
  <c r="BN16" i="5"/>
  <c r="BN16" i="11" s="1"/>
  <c r="BO24" i="5"/>
  <c r="BN24" i="5"/>
  <c r="BO18" i="5"/>
  <c r="BN18" i="5"/>
  <c r="BR18" i="5" s="1"/>
  <c r="BN28" i="5"/>
  <c r="BP32" i="5"/>
  <c r="BP32" i="11" s="1"/>
  <c r="BL37" i="11"/>
  <c r="BQ16" i="5"/>
  <c r="BQ16" i="11" s="1"/>
  <c r="BP6" i="5"/>
  <c r="BQ22" i="5"/>
  <c r="BQ22" i="11" s="1"/>
  <c r="BO20" i="5"/>
  <c r="BQ33" i="5"/>
  <c r="BQ33" i="11" s="1"/>
  <c r="BE28" i="11"/>
  <c r="BP26" i="5"/>
  <c r="BM7" i="5"/>
  <c r="BN27" i="5"/>
  <c r="BN27" i="11" s="1"/>
  <c r="BN25" i="5"/>
  <c r="BO10" i="5"/>
  <c r="BN9" i="5"/>
  <c r="BN5" i="5"/>
  <c r="BG37" i="5"/>
  <c r="BO31" i="5"/>
  <c r="BO31" i="11" s="1"/>
  <c r="BK13" i="11"/>
  <c r="BM25" i="5"/>
  <c r="BR25" i="5" s="1"/>
  <c r="BD24" i="11"/>
  <c r="BD27" i="11"/>
  <c r="BN15" i="5"/>
  <c r="BN15" i="11" s="1"/>
  <c r="BN29" i="5"/>
  <c r="BO26" i="5"/>
  <c r="BN26" i="5"/>
  <c r="BO23" i="5"/>
  <c r="BM23" i="5"/>
  <c r="BP19" i="5"/>
  <c r="BM19" i="5"/>
  <c r="BO13" i="5"/>
  <c r="BM13" i="5"/>
  <c r="BO12" i="5"/>
  <c r="AY2" i="11"/>
  <c r="BI35" i="5"/>
  <c r="BI35" i="11" s="1"/>
  <c r="BO2" i="5"/>
  <c r="BP34" i="5"/>
  <c r="BP34" i="11" s="1"/>
  <c r="BP33" i="5"/>
  <c r="BP33" i="11" s="1"/>
  <c r="BO32" i="5"/>
  <c r="BO32" i="11" s="1"/>
  <c r="BH24" i="11"/>
  <c r="BN30" i="5"/>
  <c r="BN30" i="11" s="1"/>
  <c r="BN7" i="5"/>
  <c r="BN7" i="11" s="1"/>
  <c r="BQ26" i="5"/>
  <c r="BQ26" i="11" s="1"/>
  <c r="BP21" i="5"/>
  <c r="BR21" i="5" s="1"/>
  <c r="BO14" i="5"/>
  <c r="BO5" i="5"/>
  <c r="BQ28" i="5"/>
  <c r="BQ28" i="11" s="1"/>
  <c r="BO30" i="5"/>
  <c r="BO30" i="11" s="1"/>
  <c r="BN34" i="5"/>
  <c r="BN34" i="11" s="1"/>
  <c r="BM33" i="5"/>
  <c r="BM33" i="11" s="1"/>
  <c r="BM31" i="5"/>
  <c r="BM31" i="11" s="1"/>
  <c r="BK34" i="11"/>
  <c r="BQ6" i="5"/>
  <c r="BP16" i="5"/>
  <c r="BP16" i="11" s="1"/>
  <c r="BP14" i="5"/>
  <c r="BP14" i="11" s="1"/>
  <c r="BO15" i="5"/>
  <c r="BO15" i="11" s="1"/>
  <c r="BO25" i="5"/>
  <c r="BK21" i="11"/>
  <c r="BM21" i="5"/>
  <c r="BP18" i="5"/>
  <c r="BP18" i="11" s="1"/>
  <c r="BO6" i="5"/>
  <c r="BN6" i="5"/>
  <c r="BP5" i="5"/>
  <c r="BK29" i="11"/>
  <c r="BQ31" i="5"/>
  <c r="BQ31" i="11" s="1"/>
  <c r="AI36" i="11"/>
  <c r="O37" i="11"/>
  <c r="CB31" i="3"/>
  <c r="BW4" i="8"/>
  <c r="C38" i="8"/>
  <c r="CF18" i="3"/>
  <c r="CF18" i="8" s="1"/>
  <c r="CE22" i="3"/>
  <c r="CE22" i="8" s="1"/>
  <c r="D38" i="8"/>
  <c r="BZ29" i="8"/>
  <c r="CF13" i="3"/>
  <c r="F40" i="3"/>
  <c r="CD14" i="3"/>
  <c r="CD34" i="3"/>
  <c r="CD34" i="8" s="1"/>
  <c r="CC34" i="3"/>
  <c r="CC34" i="8" s="1"/>
  <c r="CE32" i="3"/>
  <c r="CE32" i="8" s="1"/>
  <c r="AU38" i="8"/>
  <c r="CE26" i="3"/>
  <c r="BX9" i="8"/>
  <c r="CB19" i="3"/>
  <c r="CF8" i="3"/>
  <c r="CF8" i="8" s="1"/>
  <c r="BZ32" i="8"/>
  <c r="BN31" i="8"/>
  <c r="BJ38" i="8"/>
  <c r="AX37" i="8"/>
  <c r="N37" i="8"/>
  <c r="BS28" i="8"/>
  <c r="CA37" i="8"/>
  <c r="BS30" i="8"/>
  <c r="CC16" i="3"/>
  <c r="CB9" i="3"/>
  <c r="CD8" i="3"/>
  <c r="CD8" i="8" s="1"/>
  <c r="CL4" i="8"/>
  <c r="BX32" i="8"/>
  <c r="CD30" i="3"/>
  <c r="CD30" i="8" s="1"/>
  <c r="BF37" i="8"/>
  <c r="AT38" i="8"/>
  <c r="F37" i="8"/>
  <c r="CE5" i="3"/>
  <c r="CE5" i="8" s="1"/>
  <c r="CC33" i="3"/>
  <c r="CC33" i="8" s="1"/>
  <c r="I37" i="8"/>
  <c r="CB33" i="3"/>
  <c r="CB29" i="3"/>
  <c r="CB28" i="3"/>
  <c r="BB37" i="8"/>
  <c r="B37" i="8"/>
  <c r="CC5" i="3"/>
  <c r="CE17" i="3"/>
  <c r="CE17" i="8" s="1"/>
  <c r="CE20" i="3"/>
  <c r="CE20" i="8" s="1"/>
  <c r="CC21" i="3"/>
  <c r="CJ14" i="8"/>
  <c r="BU21" i="8"/>
  <c r="BZ37" i="3"/>
  <c r="BV36" i="3"/>
  <c r="BR35" i="3"/>
  <c r="BR35" i="8" s="1"/>
  <c r="BK37" i="8"/>
  <c r="AY37" i="8"/>
  <c r="AU37" i="8"/>
  <c r="S37" i="8"/>
  <c r="G37" i="8"/>
  <c r="BZ34" i="8"/>
  <c r="BL37" i="8"/>
  <c r="BD37" i="8"/>
  <c r="AZ37" i="8"/>
  <c r="AV38" i="8"/>
  <c r="AR38" i="8"/>
  <c r="AJ37" i="8"/>
  <c r="AF37" i="8"/>
  <c r="AB37" i="8"/>
  <c r="X38" i="8"/>
  <c r="H37" i="8"/>
  <c r="CE33" i="3"/>
  <c r="CE33" i="8" s="1"/>
  <c r="CB32" i="3"/>
  <c r="CE30" i="3"/>
  <c r="CE30" i="8" s="1"/>
  <c r="CB33" i="8"/>
  <c r="BV22" i="8"/>
  <c r="BS18" i="8"/>
  <c r="X37" i="8"/>
  <c r="N38" i="8"/>
  <c r="F38" i="8"/>
  <c r="BS36" i="3"/>
  <c r="B38" i="8"/>
  <c r="BO36" i="3"/>
  <c r="CE10" i="3"/>
  <c r="CE10" i="8" s="1"/>
  <c r="CD31" i="3"/>
  <c r="CD31" i="8" s="1"/>
  <c r="CD32" i="3"/>
  <c r="CD32" i="8" s="1"/>
  <c r="CD16" i="3"/>
  <c r="CD16" i="8" s="1"/>
  <c r="CI36" i="3"/>
  <c r="CK2" i="8"/>
  <c r="BV23" i="8"/>
  <c r="AD38" i="8"/>
  <c r="Z37" i="8"/>
  <c r="V37" i="8"/>
  <c r="R37" i="8"/>
  <c r="BV34" i="8"/>
  <c r="BV30" i="8"/>
  <c r="CC31" i="3"/>
  <c r="CD28" i="3"/>
  <c r="CL13" i="8"/>
  <c r="BW20" i="8"/>
  <c r="CE8" i="3"/>
  <c r="BZ12" i="8"/>
  <c r="CJ4" i="8"/>
  <c r="BW14" i="8"/>
  <c r="CD29" i="3"/>
  <c r="CB31" i="8"/>
  <c r="CD33" i="3"/>
  <c r="CD33" i="8" s="1"/>
  <c r="BW25" i="8"/>
  <c r="CF15" i="3"/>
  <c r="CF15" i="8" s="1"/>
  <c r="CB15" i="3"/>
  <c r="CB13" i="3"/>
  <c r="CJ11" i="8"/>
  <c r="CB11" i="3"/>
  <c r="CD10" i="3"/>
  <c r="CD9" i="3"/>
  <c r="CB6" i="3"/>
  <c r="CE2" i="3"/>
  <c r="BI38" i="8"/>
  <c r="BE38" i="8"/>
  <c r="BA37" i="8"/>
  <c r="AW37" i="8"/>
  <c r="AO37" i="8"/>
  <c r="AC38" i="8"/>
  <c r="Y37" i="8"/>
  <c r="U38" i="8"/>
  <c r="Q38" i="8"/>
  <c r="I38" i="8"/>
  <c r="BK38" i="8"/>
  <c r="BC37" i="8"/>
  <c r="AQ37" i="8"/>
  <c r="AM37" i="8"/>
  <c r="AI38" i="8"/>
  <c r="S38" i="8"/>
  <c r="C37" i="8"/>
  <c r="CB34" i="3"/>
  <c r="CB34" i="8" s="1"/>
  <c r="CE34" i="3"/>
  <c r="CE34" i="8" s="1"/>
  <c r="BW23" i="8"/>
  <c r="BP12" i="8"/>
  <c r="BZ35" i="3"/>
  <c r="BZ35" i="8" s="1"/>
  <c r="BF38" i="8"/>
  <c r="BS4" i="8"/>
  <c r="BZ21" i="8"/>
  <c r="BU3" i="8"/>
  <c r="BS25" i="8"/>
  <c r="CC29" i="3"/>
  <c r="CE28" i="3"/>
  <c r="CF26" i="3"/>
  <c r="CF26" i="8" s="1"/>
  <c r="CL25" i="8"/>
  <c r="BT23" i="8"/>
  <c r="CL21" i="8"/>
  <c r="CC14" i="3"/>
  <c r="CB14" i="3"/>
  <c r="CB12" i="3"/>
  <c r="CC2" i="3"/>
  <c r="CC32" i="3"/>
  <c r="CC32" i="8" s="1"/>
  <c r="BX15" i="6"/>
  <c r="CD15" i="2"/>
  <c r="CD15" i="6" s="1"/>
  <c r="BP9" i="6"/>
  <c r="CA9" i="2"/>
  <c r="BR25" i="6"/>
  <c r="BE37" i="6"/>
  <c r="BE38" i="6"/>
  <c r="AC38" i="6"/>
  <c r="AC37" i="6"/>
  <c r="U38" i="6"/>
  <c r="U37" i="6"/>
  <c r="Q37" i="6"/>
  <c r="Q38" i="6"/>
  <c r="AW38" i="6"/>
  <c r="I38" i="6"/>
  <c r="AK37" i="6"/>
  <c r="CC6" i="2"/>
  <c r="CC6" i="6" s="1"/>
  <c r="BV26" i="6"/>
  <c r="CC26" i="2"/>
  <c r="Y37" i="6"/>
  <c r="Y38" i="6"/>
  <c r="BL19" i="6"/>
  <c r="BZ19" i="2"/>
  <c r="BZ7" i="2"/>
  <c r="BN7" i="6"/>
  <c r="BL4" i="6"/>
  <c r="M37" i="6"/>
  <c r="BP23" i="6"/>
  <c r="CA23" i="2"/>
  <c r="BP8" i="6"/>
  <c r="CA8" i="2"/>
  <c r="CA8" i="6" s="1"/>
  <c r="BR31" i="6"/>
  <c r="CB31" i="2"/>
  <c r="CB31" i="6" s="1"/>
  <c r="BL30" i="6"/>
  <c r="BZ30" i="2"/>
  <c r="BH38" i="6"/>
  <c r="BD37" i="6"/>
  <c r="AZ37" i="6"/>
  <c r="AR38" i="6"/>
  <c r="AN37" i="6"/>
  <c r="AB37" i="6"/>
  <c r="X38" i="6"/>
  <c r="T37" i="6"/>
  <c r="P37" i="6"/>
  <c r="H37" i="6"/>
  <c r="H38" i="6"/>
  <c r="D37" i="6"/>
  <c r="CB10" i="2"/>
  <c r="BG37" i="6"/>
  <c r="BC38" i="6"/>
  <c r="AY37" i="6"/>
  <c r="AU38" i="6"/>
  <c r="AQ37" i="6"/>
  <c r="AM38" i="6"/>
  <c r="AI37" i="6"/>
  <c r="AE38" i="6"/>
  <c r="AA37" i="6"/>
  <c r="W38" i="6"/>
  <c r="S37" i="6"/>
  <c r="O38" i="6"/>
  <c r="K37" i="6"/>
  <c r="G38" i="6"/>
  <c r="C37" i="6"/>
  <c r="BF37" i="6"/>
  <c r="V38" i="6"/>
  <c r="AQ38" i="6"/>
  <c r="CA19" i="2"/>
  <c r="CB16" i="2"/>
  <c r="CB16" i="6" s="1"/>
  <c r="CA16" i="2"/>
  <c r="CA14" i="2"/>
  <c r="AX38" i="6"/>
  <c r="AL37" i="6"/>
  <c r="Z38" i="6"/>
  <c r="J38" i="6"/>
  <c r="S38" i="6"/>
  <c r="AY38" i="6"/>
  <c r="BU16" i="6"/>
  <c r="CD24" i="2"/>
  <c r="CD24" i="6" s="1"/>
  <c r="CC29" i="2"/>
  <c r="CC29" i="6" s="1"/>
  <c r="CB29" i="2"/>
  <c r="BL25" i="6"/>
  <c r="CA10" i="2"/>
  <c r="CC3" i="2"/>
  <c r="CC3" i="6" s="1"/>
  <c r="BR2" i="6"/>
  <c r="BL14" i="6"/>
  <c r="BB38" i="6"/>
  <c r="AP38" i="6"/>
  <c r="AD37" i="6"/>
  <c r="R38" i="6"/>
  <c r="F37" i="6"/>
  <c r="CH13" i="6"/>
  <c r="BR4" i="6"/>
  <c r="AD38" i="6"/>
  <c r="BS3" i="6"/>
  <c r="AA38" i="6"/>
  <c r="BG38" i="6"/>
  <c r="BN10" i="6"/>
  <c r="CD22" i="2"/>
  <c r="CD22" i="6" s="1"/>
  <c r="CB7" i="2"/>
  <c r="CB7" i="6" s="1"/>
  <c r="CA28" i="2"/>
  <c r="BQ20" i="6"/>
  <c r="BS21" i="6"/>
  <c r="CA4" i="2"/>
  <c r="BZ4" i="2"/>
  <c r="E38" i="6"/>
  <c r="AT37" i="6"/>
  <c r="AH38" i="6"/>
  <c r="V37" i="6"/>
  <c r="N37" i="6"/>
  <c r="BJ38" i="6"/>
  <c r="F38" i="6"/>
  <c r="AL38" i="6"/>
  <c r="C38" i="6"/>
  <c r="AI38" i="6"/>
  <c r="BZ24" i="2"/>
  <c r="BZ29" i="2"/>
  <c r="CA31" i="2"/>
  <c r="CC18" i="2"/>
  <c r="CC18" i="6" s="1"/>
  <c r="CC10" i="2"/>
  <c r="CC10" i="6" s="1"/>
  <c r="CC4" i="2"/>
  <c r="CC4" i="6" s="1"/>
  <c r="BQ26" i="6"/>
  <c r="BX21" i="6"/>
  <c r="CC19" i="2"/>
  <c r="CC19" i="6" s="1"/>
  <c r="BU35" i="2"/>
  <c r="BU35" i="6" s="1"/>
  <c r="BQ2" i="6"/>
  <c r="CD34" i="2"/>
  <c r="CD34" i="6" s="1"/>
  <c r="BM11" i="6"/>
  <c r="J37" i="6"/>
  <c r="R37" i="6"/>
  <c r="Z37" i="6"/>
  <c r="AH37" i="6"/>
  <c r="AP37" i="6"/>
  <c r="AX37" i="6"/>
  <c r="G37" i="6"/>
  <c r="O37" i="6"/>
  <c r="W37" i="6"/>
  <c r="AE37" i="6"/>
  <c r="AM37" i="6"/>
  <c r="AU37" i="6"/>
  <c r="BC37" i="6"/>
  <c r="B38" i="6"/>
  <c r="BP2" i="6"/>
  <c r="CC30" i="2"/>
  <c r="CC30" i="6" s="1"/>
  <c r="BT10" i="6"/>
  <c r="CC24" i="2"/>
  <c r="CC24" i="6" s="1"/>
  <c r="CA25" i="2"/>
  <c r="CB28" i="2"/>
  <c r="BT2" i="6"/>
  <c r="BP28" i="6"/>
  <c r="CD6" i="2"/>
  <c r="CD6" i="6" s="1"/>
  <c r="CD2" i="2"/>
  <c r="BZ27" i="2"/>
  <c r="BZ27" i="6" s="1"/>
  <c r="BU21" i="6"/>
  <c r="BQ21" i="6"/>
  <c r="CC15" i="2"/>
  <c r="CC15" i="6" s="1"/>
  <c r="CA13" i="2"/>
  <c r="CC32" i="2"/>
  <c r="CC32" i="6" s="1"/>
  <c r="BF38" i="6"/>
  <c r="BB37" i="6"/>
  <c r="BJ37" i="6"/>
  <c r="BR3" i="6"/>
  <c r="BO37" i="2"/>
  <c r="CH4" i="6"/>
  <c r="BL6" i="6"/>
  <c r="CG6" i="6"/>
  <c r="BZ28" i="2"/>
  <c r="BQ25" i="6"/>
  <c r="BS29" i="6"/>
  <c r="BP29" i="6"/>
  <c r="BZ13" i="2"/>
  <c r="CC20" i="2"/>
  <c r="CC20" i="6" s="1"/>
  <c r="CB17" i="2"/>
  <c r="BU25" i="6"/>
  <c r="CH21" i="6"/>
  <c r="CC21" i="2"/>
  <c r="CB19" i="2"/>
  <c r="BM4" i="6"/>
  <c r="CB14" i="2"/>
  <c r="CB13" i="2"/>
  <c r="CB6" i="2"/>
  <c r="BP14" i="6"/>
  <c r="BL35" i="2"/>
  <c r="BL35" i="6" s="1"/>
  <c r="CD33" i="2"/>
  <c r="CD33" i="6" s="1"/>
  <c r="BT22" i="6"/>
  <c r="CI11" i="6"/>
  <c r="CH14" i="6"/>
  <c r="BS35" i="2"/>
  <c r="BS35" i="6" s="1"/>
  <c r="BS8" i="6"/>
  <c r="BM16" i="6"/>
  <c r="CA30" i="2"/>
  <c r="CA30" i="6" s="1"/>
  <c r="BU14" i="6"/>
  <c r="CA26" i="2"/>
  <c r="BZ17" i="2"/>
  <c r="CG26" i="6"/>
  <c r="BU26" i="6"/>
  <c r="BZ22" i="2"/>
  <c r="CJ18" i="6"/>
  <c r="BR18" i="6"/>
  <c r="CI2" i="6"/>
  <c r="BZ15" i="2"/>
  <c r="CG14" i="6"/>
  <c r="CB11" i="2"/>
  <c r="BT18" i="6"/>
  <c r="BZ6" i="2"/>
  <c r="BX30" i="6"/>
  <c r="CB30" i="2"/>
  <c r="CB30" i="6" s="1"/>
  <c r="R37" i="13"/>
  <c r="V2" i="13"/>
  <c r="V21" i="13"/>
  <c r="V35" i="12"/>
  <c r="V35" i="13" s="1"/>
  <c r="V25" i="13"/>
  <c r="V18" i="13"/>
  <c r="V6" i="13"/>
  <c r="V4" i="13"/>
  <c r="K22" i="13"/>
  <c r="K6" i="13"/>
  <c r="I36" i="13"/>
  <c r="B37" i="13"/>
  <c r="C36" i="13"/>
  <c r="K37" i="12"/>
  <c r="C37" i="13"/>
  <c r="K13" i="13"/>
  <c r="K18" i="13"/>
  <c r="E37" i="13"/>
  <c r="K2" i="13"/>
  <c r="I37" i="13"/>
  <c r="K21" i="13"/>
  <c r="G36" i="13"/>
  <c r="K9" i="13"/>
  <c r="Q37" i="13"/>
  <c r="N37" i="13"/>
  <c r="S37" i="13"/>
  <c r="P37" i="13"/>
  <c r="V36" i="12"/>
  <c r="R36" i="13"/>
  <c r="U37" i="13"/>
  <c r="M36" i="13"/>
  <c r="O37" i="13"/>
  <c r="T36" i="13"/>
  <c r="T37" i="13"/>
  <c r="V37" i="12"/>
  <c r="P36" i="13"/>
  <c r="D37" i="13"/>
  <c r="E36" i="13"/>
  <c r="G37" i="13"/>
  <c r="K36" i="12"/>
  <c r="F37" i="13"/>
  <c r="H36" i="13"/>
  <c r="K35" i="12"/>
  <c r="K35" i="13" s="1"/>
  <c r="B36" i="13"/>
  <c r="D36" i="13"/>
  <c r="H37" i="13"/>
  <c r="F36" i="13"/>
  <c r="M37" i="13"/>
  <c r="S36" i="13"/>
  <c r="Q36" i="13"/>
  <c r="N36" i="13"/>
  <c r="U36" i="13"/>
  <c r="AZ18" i="11"/>
  <c r="BM18" i="5"/>
  <c r="AZ12" i="11"/>
  <c r="BM12" i="5"/>
  <c r="BE11" i="11"/>
  <c r="BO11" i="5"/>
  <c r="BP10" i="5"/>
  <c r="BP10" i="11" s="1"/>
  <c r="BJ10" i="11"/>
  <c r="BE20" i="11"/>
  <c r="BE35" i="5"/>
  <c r="BE35" i="11" s="1"/>
  <c r="BO3" i="5"/>
  <c r="BE13" i="11"/>
  <c r="BE3" i="11"/>
  <c r="BE37" i="5"/>
  <c r="BE2" i="11"/>
  <c r="BP2" i="5"/>
  <c r="BJ5" i="11"/>
  <c r="AQ37" i="11"/>
  <c r="AA36" i="11"/>
  <c r="AS37" i="11"/>
  <c r="BF36" i="5"/>
  <c r="BG20" i="11"/>
  <c r="BK27" i="11"/>
  <c r="BQ27" i="5"/>
  <c r="BQ27" i="11" s="1"/>
  <c r="BJ23" i="11"/>
  <c r="BP23" i="5"/>
  <c r="BP23" i="11" s="1"/>
  <c r="BC23" i="11"/>
  <c r="BN23" i="5"/>
  <c r="BI22" i="11"/>
  <c r="BP22" i="5"/>
  <c r="BP22" i="11" s="1"/>
  <c r="BO22" i="5"/>
  <c r="BJ20" i="11"/>
  <c r="BP20" i="5"/>
  <c r="BP20" i="11" s="1"/>
  <c r="BC20" i="11"/>
  <c r="BN20" i="5"/>
  <c r="AZ20" i="11"/>
  <c r="BM20" i="5"/>
  <c r="BE19" i="11"/>
  <c r="BO19" i="5"/>
  <c r="BA14" i="11"/>
  <c r="BM14" i="5"/>
  <c r="BJ13" i="11"/>
  <c r="BP13" i="5"/>
  <c r="BP13" i="11" s="1"/>
  <c r="BN12" i="5"/>
  <c r="BC12" i="11"/>
  <c r="BF7" i="11"/>
  <c r="BO7" i="5"/>
  <c r="BO7" i="11" s="1"/>
  <c r="BI11" i="11"/>
  <c r="BO4" i="5"/>
  <c r="BH36" i="5"/>
  <c r="BI3" i="11"/>
  <c r="BP3" i="5"/>
  <c r="BI36" i="5"/>
  <c r="BM3" i="5"/>
  <c r="BA3" i="11"/>
  <c r="BB2" i="11"/>
  <c r="BM2" i="5"/>
  <c r="AY25" i="11"/>
  <c r="H37" i="11"/>
  <c r="BI2" i="11"/>
  <c r="BE4" i="11"/>
  <c r="BN10" i="5"/>
  <c r="BP11" i="5"/>
  <c r="BE14" i="11"/>
  <c r="BE16" i="11"/>
  <c r="BO16" i="5"/>
  <c r="BO16" i="11" s="1"/>
  <c r="BA16" i="11"/>
  <c r="BM16" i="5"/>
  <c r="BG8" i="11"/>
  <c r="BG36" i="5"/>
  <c r="BO8" i="5"/>
  <c r="BO8" i="11" s="1"/>
  <c r="BC4" i="11"/>
  <c r="BC37" i="5"/>
  <c r="BC8" i="11"/>
  <c r="BC19" i="11"/>
  <c r="BC2" i="11"/>
  <c r="BC26" i="11"/>
  <c r="BN8" i="5"/>
  <c r="BC36" i="5"/>
  <c r="AZ6" i="11"/>
  <c r="BM6" i="5"/>
  <c r="BA26" i="11"/>
  <c r="BM26" i="5"/>
  <c r="BK24" i="11"/>
  <c r="BQ24" i="5"/>
  <c r="BQ24" i="11" s="1"/>
  <c r="AZ35" i="5"/>
  <c r="AZ35" i="11" s="1"/>
  <c r="AZ4" i="11"/>
  <c r="AZ36" i="5"/>
  <c r="AI37" i="11"/>
  <c r="BE36" i="5"/>
  <c r="BM5" i="5"/>
  <c r="BM11" i="5"/>
  <c r="BM4" i="5"/>
  <c r="BE25" i="11"/>
  <c r="BO27" i="5"/>
  <c r="BO27" i="11" s="1"/>
  <c r="BA27" i="11"/>
  <c r="BM27" i="5"/>
  <c r="BI24" i="11"/>
  <c r="BP24" i="5"/>
  <c r="BP24" i="11" s="1"/>
  <c r="BJ17" i="11"/>
  <c r="BP17" i="5"/>
  <c r="BP17" i="11" s="1"/>
  <c r="BF17" i="11"/>
  <c r="BO17" i="5"/>
  <c r="BB17" i="11"/>
  <c r="BM17" i="5"/>
  <c r="BM15" i="5"/>
  <c r="AZ15" i="11"/>
  <c r="BP9" i="5"/>
  <c r="BI9" i="11"/>
  <c r="BE9" i="11"/>
  <c r="BO9" i="5"/>
  <c r="BA9" i="11"/>
  <c r="BM9" i="5"/>
  <c r="BP8" i="5"/>
  <c r="BJ8" i="11"/>
  <c r="W37" i="11"/>
  <c r="I36" i="11"/>
  <c r="AF36" i="11"/>
  <c r="X37" i="11"/>
  <c r="AT37" i="11"/>
  <c r="AL36" i="11"/>
  <c r="Z37" i="11"/>
  <c r="J37" i="11"/>
  <c r="BC18" i="11"/>
  <c r="BC5" i="11"/>
  <c r="K36" i="11"/>
  <c r="AS36" i="11"/>
  <c r="M37" i="11"/>
  <c r="AR37" i="11"/>
  <c r="AJ37" i="11"/>
  <c r="P37" i="11"/>
  <c r="AD36" i="11"/>
  <c r="V37" i="11"/>
  <c r="BE23" i="11"/>
  <c r="BE18" i="11"/>
  <c r="BI18" i="11"/>
  <c r="BQ17" i="5"/>
  <c r="BQ17" i="11" s="1"/>
  <c r="S36" i="11"/>
  <c r="AK36" i="11"/>
  <c r="AV36" i="11"/>
  <c r="AN36" i="11"/>
  <c r="T37" i="11"/>
  <c r="AH36" i="11"/>
  <c r="AT36" i="11"/>
  <c r="BE5" i="11"/>
  <c r="BF33" i="11"/>
  <c r="BO33" i="5"/>
  <c r="BO33" i="11" s="1"/>
  <c r="BF4" i="11"/>
  <c r="BF35" i="5"/>
  <c r="BF35" i="11" s="1"/>
  <c r="BF37" i="5"/>
  <c r="BF20" i="11"/>
  <c r="AC36" i="11"/>
  <c r="AP36" i="11"/>
  <c r="AP37" i="11"/>
  <c r="R36" i="11"/>
  <c r="R37" i="11"/>
  <c r="N37" i="11"/>
  <c r="N36" i="11"/>
  <c r="F37" i="11"/>
  <c r="F36" i="11"/>
  <c r="BK32" i="11"/>
  <c r="BQ32" i="5"/>
  <c r="BK25" i="11"/>
  <c r="BK2" i="11"/>
  <c r="BK20" i="11"/>
  <c r="BK36" i="5"/>
  <c r="BD32" i="11"/>
  <c r="BN32" i="5"/>
  <c r="BN32" i="11" s="1"/>
  <c r="BD2" i="11"/>
  <c r="BD37" i="5"/>
  <c r="BD20" i="11"/>
  <c r="BD35" i="5"/>
  <c r="BD35" i="11" s="1"/>
  <c r="BD19" i="11"/>
  <c r="G37" i="11"/>
  <c r="Q36" i="11"/>
  <c r="AN37" i="11"/>
  <c r="BB36" i="5"/>
  <c r="BD13" i="11"/>
  <c r="BK37" i="5"/>
  <c r="BJ29" i="11"/>
  <c r="BJ37" i="5"/>
  <c r="BJ35" i="5"/>
  <c r="BJ35" i="11" s="1"/>
  <c r="BJ9" i="11"/>
  <c r="BJ27" i="11"/>
  <c r="BP29" i="5"/>
  <c r="BP29" i="11" s="1"/>
  <c r="BJ19" i="11"/>
  <c r="BJ36" i="5"/>
  <c r="AU36" i="11"/>
  <c r="AM36" i="11"/>
  <c r="AE37" i="11"/>
  <c r="G36" i="11"/>
  <c r="C37" i="11"/>
  <c r="AW36" i="11"/>
  <c r="AO37" i="11"/>
  <c r="Y37" i="11"/>
  <c r="U36" i="11"/>
  <c r="M36" i="11"/>
  <c r="Z36" i="11"/>
  <c r="BB35" i="5"/>
  <c r="BB35" i="11" s="1"/>
  <c r="BB19" i="11"/>
  <c r="AC37" i="11"/>
  <c r="BJ3" i="11"/>
  <c r="BB37" i="5"/>
  <c r="BK35" i="5"/>
  <c r="BK35" i="11" s="1"/>
  <c r="BD4" i="11"/>
  <c r="BF19" i="11"/>
  <c r="BA28" i="11"/>
  <c r="BA19" i="11"/>
  <c r="BA2" i="11"/>
  <c r="BA37" i="5"/>
  <c r="BA35" i="5"/>
  <c r="BA35" i="11" s="1"/>
  <c r="BA36" i="5"/>
  <c r="BH4" i="11"/>
  <c r="BH37" i="5"/>
  <c r="BH20" i="11"/>
  <c r="BH13" i="11"/>
  <c r="BH35" i="5"/>
  <c r="BH35" i="11" s="1"/>
  <c r="BH19" i="11"/>
  <c r="BH2" i="11"/>
  <c r="BD6" i="11"/>
  <c r="BM34" i="5"/>
  <c r="AG37" i="11"/>
  <c r="AG36" i="11"/>
  <c r="E37" i="11"/>
  <c r="E36" i="11"/>
  <c r="Y36" i="11"/>
  <c r="AO36" i="11"/>
  <c r="C36" i="11"/>
  <c r="AE36" i="11"/>
  <c r="AZ2" i="11"/>
  <c r="AY14" i="11"/>
  <c r="AY37" i="5"/>
  <c r="AY4" i="11"/>
  <c r="AZ14" i="11"/>
  <c r="BH26" i="11"/>
  <c r="BG26" i="11"/>
  <c r="BH25" i="11"/>
  <c r="BF23" i="11"/>
  <c r="BH22" i="11"/>
  <c r="BD22" i="11"/>
  <c r="AY18" i="11"/>
  <c r="AZ11" i="11"/>
  <c r="BH9" i="11"/>
  <c r="BD9" i="11"/>
  <c r="AZ9" i="11"/>
  <c r="BI7" i="11"/>
  <c r="BG6" i="11"/>
  <c r="AY6" i="11"/>
  <c r="BO29" i="5"/>
  <c r="BF13" i="11"/>
  <c r="BF2" i="11"/>
  <c r="BP31" i="5"/>
  <c r="BP31" i="11" s="1"/>
  <c r="BC35" i="5"/>
  <c r="BC35" i="11" s="1"/>
  <c r="BN31" i="5"/>
  <c r="BN31" i="11" s="1"/>
  <c r="B37" i="11"/>
  <c r="B36" i="11"/>
  <c r="AV37" i="11"/>
  <c r="AR36" i="11"/>
  <c r="AJ36" i="11"/>
  <c r="AF37" i="11"/>
  <c r="AB36" i="11"/>
  <c r="AB37" i="11"/>
  <c r="X36" i="11"/>
  <c r="T36" i="11"/>
  <c r="P36" i="11"/>
  <c r="L36" i="11"/>
  <c r="L37" i="11"/>
  <c r="H36" i="11"/>
  <c r="D37" i="11"/>
  <c r="D36" i="11"/>
  <c r="BC31" i="11"/>
  <c r="BB13" i="11"/>
  <c r="BJ7" i="11"/>
  <c r="BH6" i="11"/>
  <c r="AY22" i="11"/>
  <c r="AY26" i="11"/>
  <c r="AY35" i="5"/>
  <c r="AY35" i="11" s="1"/>
  <c r="BM30" i="5"/>
  <c r="AK37" i="11"/>
  <c r="AZ37" i="5"/>
  <c r="BI37" i="5"/>
  <c r="BG2" i="11"/>
  <c r="AY5" i="11"/>
  <c r="AY13" i="11"/>
  <c r="AY19" i="11"/>
  <c r="AY3" i="11"/>
  <c r="AY20" i="11"/>
  <c r="AY36" i="5"/>
  <c r="BG10" i="11"/>
  <c r="BG35" i="5"/>
  <c r="BG35" i="11" s="1"/>
  <c r="BM29" i="5"/>
  <c r="BM28" i="5"/>
  <c r="BD18" i="11"/>
  <c r="BD36" i="5"/>
  <c r="BD26" i="11"/>
  <c r="BG25" i="11"/>
  <c r="BG23" i="11"/>
  <c r="BG28" i="11"/>
  <c r="BP28" i="5"/>
  <c r="BJ2" i="11"/>
  <c r="BN33" i="5"/>
  <c r="BC33" i="11"/>
  <c r="AU37" i="11"/>
  <c r="AQ36" i="11"/>
  <c r="AM37" i="11"/>
  <c r="AA37" i="11"/>
  <c r="W36" i="11"/>
  <c r="S37" i="11"/>
  <c r="O36" i="11"/>
  <c r="K37" i="11"/>
  <c r="BJ32" i="11"/>
  <c r="BD23" i="11"/>
  <c r="BF22" i="11"/>
  <c r="BC14" i="11"/>
  <c r="BK11" i="11"/>
  <c r="AY11" i="11"/>
  <c r="BK9" i="11"/>
  <c r="BG9" i="11"/>
  <c r="BC9" i="11"/>
  <c r="AY9" i="11"/>
  <c r="BF6" i="11"/>
  <c r="BB6" i="11"/>
  <c r="BK5" i="11"/>
  <c r="BJ4" i="11"/>
  <c r="BO34" i="5"/>
  <c r="BO34" i="11" s="1"/>
  <c r="BM32" i="5"/>
  <c r="AL37" i="11"/>
  <c r="AH37" i="11"/>
  <c r="AD37" i="11"/>
  <c r="V36" i="11"/>
  <c r="J36" i="11"/>
  <c r="BH18" i="11"/>
  <c r="BF18" i="11"/>
  <c r="BA18" i="11"/>
  <c r="BF9" i="11"/>
  <c r="BI5" i="11"/>
  <c r="BI4" i="11"/>
  <c r="AW37" i="11"/>
  <c r="U37" i="11"/>
  <c r="Q37" i="11"/>
  <c r="BE26" i="11"/>
  <c r="BH23" i="11"/>
  <c r="BJ21" i="11"/>
  <c r="BG21" i="11"/>
  <c r="BE21" i="11"/>
  <c r="BC21" i="11"/>
  <c r="BA21" i="11"/>
  <c r="AY21" i="11"/>
  <c r="BK18" i="11"/>
  <c r="BA15" i="11"/>
  <c r="BK14" i="11"/>
  <c r="BG14" i="11"/>
  <c r="BA12" i="11"/>
  <c r="BH5" i="11"/>
  <c r="BF5" i="11"/>
  <c r="BD5" i="11"/>
  <c r="BB5" i="11"/>
  <c r="AZ5" i="11"/>
  <c r="BA23" i="11"/>
  <c r="AY23" i="11"/>
  <c r="BG22" i="11"/>
  <c r="BE22" i="11"/>
  <c r="BC22" i="11"/>
  <c r="BI6" i="11"/>
  <c r="BE6" i="11"/>
  <c r="BC6" i="11"/>
  <c r="BF25" i="11"/>
  <c r="BD25" i="11"/>
  <c r="BH21" i="11"/>
  <c r="BF21" i="11"/>
  <c r="BD21" i="11"/>
  <c r="AZ21" i="11"/>
  <c r="BG19" i="11"/>
  <c r="BG18" i="11"/>
  <c r="BB15" i="11"/>
  <c r="BH14" i="11"/>
  <c r="BF14" i="11"/>
  <c r="BD14" i="11"/>
  <c r="BN11" i="5"/>
  <c r="BA8" i="11"/>
  <c r="BQ13" i="8"/>
  <c r="BR11" i="8"/>
  <c r="CC11" i="3"/>
  <c r="CI6" i="8"/>
  <c r="BT6" i="8"/>
  <c r="CD6" i="3"/>
  <c r="BR4" i="8"/>
  <c r="BR36" i="3"/>
  <c r="BN3" i="8"/>
  <c r="BN26" i="8"/>
  <c r="BN2" i="8"/>
  <c r="CB2" i="3"/>
  <c r="BP21" i="8"/>
  <c r="BP2" i="8"/>
  <c r="BP18" i="8"/>
  <c r="AG37" i="8"/>
  <c r="M38" i="8"/>
  <c r="BG37" i="8"/>
  <c r="AA37" i="8"/>
  <c r="K38" i="8"/>
  <c r="BR14" i="8"/>
  <c r="BP37" i="3"/>
  <c r="BN14" i="8"/>
  <c r="BN4" i="8"/>
  <c r="BS14" i="8"/>
  <c r="BN13" i="8"/>
  <c r="CC12" i="3"/>
  <c r="BS13" i="8"/>
  <c r="AA38" i="8"/>
  <c r="CJ25" i="8"/>
  <c r="BU2" i="8"/>
  <c r="CK36" i="3"/>
  <c r="BV10" i="8"/>
  <c r="BW37" i="3"/>
  <c r="CI4" i="8"/>
  <c r="BU14" i="8"/>
  <c r="CF7" i="3"/>
  <c r="CF7" i="8" s="1"/>
  <c r="CI13" i="8"/>
  <c r="CB18" i="3"/>
  <c r="BN12" i="8"/>
  <c r="CB8" i="3"/>
  <c r="BW26" i="8"/>
  <c r="BS26" i="8"/>
  <c r="CF25" i="3"/>
  <c r="CF25" i="8" s="1"/>
  <c r="BZ25" i="8"/>
  <c r="CB25" i="3"/>
  <c r="CJ22" i="8"/>
  <c r="BY21" i="8"/>
  <c r="CE21" i="3"/>
  <c r="BV21" i="8"/>
  <c r="BR21" i="8"/>
  <c r="BO21" i="8"/>
  <c r="BV20" i="8"/>
  <c r="BZ19" i="8"/>
  <c r="BW19" i="8"/>
  <c r="BP19" i="8"/>
  <c r="CL18" i="8"/>
  <c r="BZ14" i="8"/>
  <c r="CF14" i="3"/>
  <c r="CE13" i="3"/>
  <c r="CE13" i="8" s="1"/>
  <c r="BX13" i="8"/>
  <c r="BT13" i="8"/>
  <c r="CL6" i="8"/>
  <c r="BW6" i="8"/>
  <c r="BS6" i="8"/>
  <c r="BU25" i="8"/>
  <c r="BT27" i="8"/>
  <c r="CD27" i="3"/>
  <c r="CD27" i="8" s="1"/>
  <c r="BW18" i="8"/>
  <c r="BT15" i="8"/>
  <c r="CD15" i="3"/>
  <c r="CD15" i="8" s="1"/>
  <c r="BV12" i="8"/>
  <c r="CD12" i="3"/>
  <c r="BN11" i="8"/>
  <c r="BQ6" i="8"/>
  <c r="CI2" i="8"/>
  <c r="BT2" i="8"/>
  <c r="BT4" i="8"/>
  <c r="BT21" i="8"/>
  <c r="E37" i="8"/>
  <c r="AE38" i="8"/>
  <c r="W38" i="8"/>
  <c r="BR2" i="8"/>
  <c r="BI37" i="8"/>
  <c r="AM38" i="8"/>
  <c r="M37" i="8"/>
  <c r="BN15" i="8"/>
  <c r="BU4" i="8"/>
  <c r="CJ13" i="8"/>
  <c r="AC37" i="8"/>
  <c r="BQ36" i="3"/>
  <c r="BT14" i="8"/>
  <c r="CC7" i="3"/>
  <c r="CC7" i="8" s="1"/>
  <c r="BT8" i="8"/>
  <c r="BN25" i="8"/>
  <c r="BU13" i="8"/>
  <c r="BT20" i="8"/>
  <c r="CC17" i="3"/>
  <c r="CC17" i="8" s="1"/>
  <c r="BR20" i="8"/>
  <c r="CC4" i="3"/>
  <c r="CI21" i="8"/>
  <c r="CB21" i="3"/>
  <c r="BN21" i="8"/>
  <c r="BU37" i="3"/>
  <c r="BR18" i="8"/>
  <c r="CC18" i="3"/>
  <c r="BV17" i="8"/>
  <c r="CD17" i="3"/>
  <c r="BP17" i="8"/>
  <c r="BT11" i="8"/>
  <c r="CD11" i="3"/>
  <c r="BW9" i="8"/>
  <c r="BT9" i="8"/>
  <c r="BQ9" i="8"/>
  <c r="BN9" i="8"/>
  <c r="CJ2" i="8"/>
  <c r="CJ21" i="8"/>
  <c r="CK6" i="8"/>
  <c r="CL3" i="8"/>
  <c r="BX3" i="8"/>
  <c r="CE3" i="3"/>
  <c r="CE3" i="8" s="1"/>
  <c r="BS24" i="8"/>
  <c r="CC24" i="3"/>
  <c r="BS23" i="8"/>
  <c r="BT19" i="8"/>
  <c r="CE12" i="3"/>
  <c r="CE12" i="8" s="1"/>
  <c r="BY12" i="8"/>
  <c r="CL11" i="8"/>
  <c r="BN6" i="8"/>
  <c r="CK21" i="8"/>
  <c r="CK18" i="8"/>
  <c r="BV4" i="8"/>
  <c r="BV18" i="8"/>
  <c r="BV19" i="8"/>
  <c r="CD4" i="3"/>
  <c r="CI20" i="8"/>
  <c r="AE37" i="8"/>
  <c r="BN36" i="3"/>
  <c r="BS20" i="8"/>
  <c r="BS37" i="3"/>
  <c r="BZ36" i="3"/>
  <c r="E38" i="8"/>
  <c r="CJ36" i="3"/>
  <c r="CI14" i="8"/>
  <c r="CE19" i="3"/>
  <c r="CE19" i="8" s="1"/>
  <c r="BR37" i="3"/>
  <c r="CL2" i="8"/>
  <c r="BP35" i="3"/>
  <c r="BP35" i="8" s="1"/>
  <c r="BV2" i="8"/>
  <c r="CJ20" i="8"/>
  <c r="CC22" i="3"/>
  <c r="CL26" i="8"/>
  <c r="CI26" i="8"/>
  <c r="CI25" i="8"/>
  <c r="CF23" i="3"/>
  <c r="CF23" i="8" s="1"/>
  <c r="BP23" i="8"/>
  <c r="CF22" i="3"/>
  <c r="CF22" i="8" s="1"/>
  <c r="BZ22" i="8"/>
  <c r="BW22" i="8"/>
  <c r="BS22" i="8"/>
  <c r="CC19" i="3"/>
  <c r="BR19" i="8"/>
  <c r="BX18" i="8"/>
  <c r="CE18" i="3"/>
  <c r="CE18" i="8" s="1"/>
  <c r="BT18" i="8"/>
  <c r="BR15" i="8"/>
  <c r="CC15" i="3"/>
  <c r="CC15" i="8" s="1"/>
  <c r="BY11" i="8"/>
  <c r="CE11" i="3"/>
  <c r="CE11" i="8" s="1"/>
  <c r="BO11" i="8"/>
  <c r="CC10" i="3"/>
  <c r="BZ9" i="8"/>
  <c r="BV9" i="8"/>
  <c r="BP9" i="8"/>
  <c r="CE6" i="3"/>
  <c r="CE6" i="8" s="1"/>
  <c r="BY6" i="8"/>
  <c r="BY7" i="8"/>
  <c r="BU6" i="8"/>
  <c r="BZ5" i="8"/>
  <c r="BW5" i="8"/>
  <c r="CD5" i="3"/>
  <c r="BZ4" i="8"/>
  <c r="CF4" i="3"/>
  <c r="BW13" i="8"/>
  <c r="BW21" i="8"/>
  <c r="BS21" i="8"/>
  <c r="BO4" i="8"/>
  <c r="CI22" i="8"/>
  <c r="BE37" i="8"/>
  <c r="BA38" i="8"/>
  <c r="AS37" i="8"/>
  <c r="AK38" i="8"/>
  <c r="AG38" i="8"/>
  <c r="AP37" i="8"/>
  <c r="AH38" i="8"/>
  <c r="BL38" i="8"/>
  <c r="AJ38" i="8"/>
  <c r="T38" i="8"/>
  <c r="BH37" i="8"/>
  <c r="CJ26" i="8"/>
  <c r="BV26" i="8"/>
  <c r="CC26" i="3"/>
  <c r="CL22" i="8"/>
  <c r="CL20" i="8"/>
  <c r="BU19" i="8"/>
  <c r="BX14" i="8"/>
  <c r="CE14" i="3"/>
  <c r="CE14" i="8" s="1"/>
  <c r="BZ11" i="8"/>
  <c r="CF11" i="3"/>
  <c r="CJ6" i="8"/>
  <c r="BV6" i="8"/>
  <c r="BO5" i="8"/>
  <c r="CB5" i="3"/>
  <c r="L38" i="8"/>
  <c r="BY27" i="8"/>
  <c r="BS19" i="8"/>
  <c r="CJ18" i="8"/>
  <c r="CB17" i="3"/>
  <c r="BP15" i="8"/>
  <c r="CD13" i="3"/>
  <c r="CK11" i="8"/>
  <c r="BU9" i="8"/>
  <c r="CC8" i="3"/>
  <c r="CC8" i="8" s="1"/>
  <c r="BX7" i="8"/>
  <c r="BR6" i="8"/>
  <c r="O37" i="8"/>
  <c r="Q37" i="8"/>
  <c r="BC38" i="8"/>
  <c r="AQ38" i="8"/>
  <c r="O38" i="8"/>
  <c r="K37" i="8"/>
  <c r="BU22" i="8"/>
  <c r="BN22" i="8"/>
  <c r="BQ19" i="8"/>
  <c r="BN18" i="8"/>
  <c r="CL14" i="8"/>
  <c r="CI11" i="8"/>
  <c r="BP8" i="8"/>
  <c r="BS19" i="6"/>
  <c r="BL3" i="6"/>
  <c r="BZ3" i="2"/>
  <c r="BN21" i="6"/>
  <c r="CG35" i="2"/>
  <c r="CG35" i="6" s="1"/>
  <c r="BP19" i="6"/>
  <c r="BQ9" i="6"/>
  <c r="CB8" i="2"/>
  <c r="CB8" i="6" s="1"/>
  <c r="BS25" i="6"/>
  <c r="CB2" i="2"/>
  <c r="CH35" i="2"/>
  <c r="CH35" i="6" s="1"/>
  <c r="CH20" i="6"/>
  <c r="CH25" i="6"/>
  <c r="BR13" i="6"/>
  <c r="BR37" i="2"/>
  <c r="BR14" i="6"/>
  <c r="CJ13" i="6"/>
  <c r="BL20" i="6"/>
  <c r="BT35" i="2"/>
  <c r="BT35" i="6" s="1"/>
  <c r="BP4" i="6"/>
  <c r="BQ13" i="6"/>
  <c r="BU20" i="6"/>
  <c r="BR21" i="6"/>
  <c r="BQ24" i="6"/>
  <c r="BU2" i="6"/>
  <c r="BQ4" i="6"/>
  <c r="CG17" i="6"/>
  <c r="CB18" i="2"/>
  <c r="CG2" i="6"/>
  <c r="CB25" i="2"/>
  <c r="BS2" i="6"/>
  <c r="BM35" i="2"/>
  <c r="BM35" i="6" s="1"/>
  <c r="BV37" i="2"/>
  <c r="CD8" i="2"/>
  <c r="CD8" i="6" s="1"/>
  <c r="CA11" i="2"/>
  <c r="BP27" i="6"/>
  <c r="CA27" i="2"/>
  <c r="CA27" i="6" s="1"/>
  <c r="BT26" i="6"/>
  <c r="CB24" i="2"/>
  <c r="BL23" i="6"/>
  <c r="BZ23" i="2"/>
  <c r="CH22" i="6"/>
  <c r="BS22" i="6"/>
  <c r="BT21" i="6"/>
  <c r="CB21" i="2"/>
  <c r="BP21" i="6"/>
  <c r="CA21" i="2"/>
  <c r="BM21" i="6"/>
  <c r="BX20" i="6"/>
  <c r="CD20" i="2"/>
  <c r="CD20" i="6" s="1"/>
  <c r="BX19" i="6"/>
  <c r="CD19" i="2"/>
  <c r="CD19" i="6" s="1"/>
  <c r="BU19" i="6"/>
  <c r="CH18" i="6"/>
  <c r="CD16" i="2"/>
  <c r="CD16" i="6" s="1"/>
  <c r="BX16" i="6"/>
  <c r="CG11" i="6"/>
  <c r="BV11" i="6"/>
  <c r="CC11" i="2"/>
  <c r="CC11" i="6" s="1"/>
  <c r="BS9" i="6"/>
  <c r="CJ6" i="6"/>
  <c r="BR6" i="6"/>
  <c r="BO19" i="6"/>
  <c r="BW21" i="6"/>
  <c r="BN18" i="6"/>
  <c r="BZ18" i="2"/>
  <c r="BP15" i="6"/>
  <c r="CA15" i="2"/>
  <c r="CA15" i="6" s="1"/>
  <c r="BT9" i="6"/>
  <c r="CB9" i="2"/>
  <c r="BN8" i="6"/>
  <c r="BX7" i="6"/>
  <c r="CD7" i="2"/>
  <c r="CD7" i="6" s="1"/>
  <c r="BS6" i="6"/>
  <c r="BP3" i="6"/>
  <c r="CA3" i="2"/>
  <c r="BL22" i="6"/>
  <c r="CH2" i="6"/>
  <c r="BR20" i="6"/>
  <c r="BW37" i="2"/>
  <c r="BL21" i="6"/>
  <c r="BL13" i="6"/>
  <c r="BS14" i="6"/>
  <c r="BT20" i="6"/>
  <c r="BU13" i="6"/>
  <c r="BL17" i="6"/>
  <c r="CG20" i="6"/>
  <c r="CG21" i="6"/>
  <c r="BU4" i="6"/>
  <c r="BL15" i="6"/>
  <c r="BN2" i="6"/>
  <c r="BQ37" i="2"/>
  <c r="BX35" i="2"/>
  <c r="BX35" i="6" s="1"/>
  <c r="CA24" i="2"/>
  <c r="CC22" i="2"/>
  <c r="CC22" i="6" s="1"/>
  <c r="BZ11" i="2"/>
  <c r="BS27" i="6"/>
  <c r="CB27" i="2"/>
  <c r="CB27" i="6" s="1"/>
  <c r="BZ26" i="2"/>
  <c r="BL26" i="6"/>
  <c r="BR35" i="2"/>
  <c r="BR23" i="6"/>
  <c r="BN23" i="6"/>
  <c r="CJ22" i="6"/>
  <c r="CB20" i="2"/>
  <c r="BP20" i="6"/>
  <c r="CA20" i="2"/>
  <c r="BZ20" i="2"/>
  <c r="BN19" i="6"/>
  <c r="CG18" i="6"/>
  <c r="CJ37" i="2"/>
  <c r="BX11" i="6"/>
  <c r="CD11" i="2"/>
  <c r="CC9" i="2"/>
  <c r="CC9" i="6" s="1"/>
  <c r="BV7" i="6"/>
  <c r="CC7" i="2"/>
  <c r="CI21" i="6"/>
  <c r="BQ6" i="6"/>
  <c r="CA6" i="2"/>
  <c r="CE6" i="2" s="1"/>
  <c r="BN6" i="6"/>
  <c r="BN4" i="6"/>
  <c r="BN15" i="6"/>
  <c r="BN35" i="2"/>
  <c r="BN35" i="6" s="1"/>
  <c r="CJ3" i="6"/>
  <c r="CJ2" i="6"/>
  <c r="BV3" i="6"/>
  <c r="BV35" i="2"/>
  <c r="BV35" i="6" s="1"/>
  <c r="BR22" i="6"/>
  <c r="BS13" i="6"/>
  <c r="BQ18" i="6"/>
  <c r="BT23" i="6"/>
  <c r="CJ35" i="2"/>
  <c r="CJ35" i="6" s="1"/>
  <c r="BS4" i="6"/>
  <c r="CJ20" i="6"/>
  <c r="CJ21" i="6"/>
  <c r="CJ4" i="6"/>
  <c r="CG13" i="6"/>
  <c r="CJ14" i="6"/>
  <c r="CJ17" i="6"/>
  <c r="BS37" i="2"/>
  <c r="CG4" i="6"/>
  <c r="BQ14" i="6"/>
  <c r="BQ35" i="2"/>
  <c r="BQ35" i="6" s="1"/>
  <c r="CG25" i="6"/>
  <c r="BQ23" i="6"/>
  <c r="BL2" i="6"/>
  <c r="BZ2" i="2"/>
  <c r="BZ9" i="2"/>
  <c r="BX23" i="6"/>
  <c r="BU23" i="6"/>
  <c r="BQ22" i="6"/>
  <c r="BM22" i="6"/>
  <c r="BQ19" i="6"/>
  <c r="BX17" i="6"/>
  <c r="CD17" i="2"/>
  <c r="CD17" i="6" s="1"/>
  <c r="BO13" i="6"/>
  <c r="BN12" i="6"/>
  <c r="BO9" i="6"/>
  <c r="BV8" i="6"/>
  <c r="CC8" i="2"/>
  <c r="BT6" i="6"/>
  <c r="BP6" i="6"/>
  <c r="BX37" i="2"/>
  <c r="BX9" i="6"/>
  <c r="BX14" i="6"/>
  <c r="BU9" i="6"/>
  <c r="BW7" i="6"/>
  <c r="BP18" i="6"/>
  <c r="BP37" i="2"/>
  <c r="CH26" i="6"/>
  <c r="CG22" i="6"/>
  <c r="BU22" i="6"/>
  <c r="BS20" i="6"/>
  <c r="BR19" i="6"/>
  <c r="CI18" i="6"/>
  <c r="BS18" i="6"/>
  <c r="CH11" i="6"/>
  <c r="CI6" i="6"/>
  <c r="BU6" i="6"/>
  <c r="BP35" i="2"/>
  <c r="BP35" i="6" s="1"/>
  <c r="BI38" i="6"/>
  <c r="CB12" i="2"/>
  <c r="CJ26" i="6"/>
  <c r="BS23" i="6"/>
  <c r="BT19" i="6"/>
  <c r="BU18" i="6"/>
  <c r="BL18" i="6"/>
  <c r="CJ11" i="6"/>
  <c r="BL11" i="6"/>
  <c r="BR9" i="6"/>
  <c r="CH6" i="6"/>
  <c r="BO6" i="6"/>
  <c r="AS38" i="6"/>
  <c r="CC12" i="2"/>
  <c r="CC12" i="6" s="1"/>
  <c r="BZ12" i="2"/>
  <c r="CB32" i="8"/>
  <c r="BO27" i="8"/>
  <c r="CB27" i="3"/>
  <c r="BY25" i="8"/>
  <c r="CE25" i="3"/>
  <c r="CE25" i="8" s="1"/>
  <c r="BO22" i="8"/>
  <c r="CB22" i="3"/>
  <c r="CJ37" i="3"/>
  <c r="BN20" i="8"/>
  <c r="CB20" i="3"/>
  <c r="BP36" i="3"/>
  <c r="BP3" i="8"/>
  <c r="CB3" i="3"/>
  <c r="BW35" i="3"/>
  <c r="BW35" i="8" s="1"/>
  <c r="CD2" i="3"/>
  <c r="BW2" i="8"/>
  <c r="U40" i="3"/>
  <c r="BY36" i="3"/>
  <c r="BN37" i="3"/>
  <c r="BX36" i="3"/>
  <c r="R38" i="8"/>
  <c r="CJ35" i="3"/>
  <c r="CJ35" i="8" s="1"/>
  <c r="BV37" i="3"/>
  <c r="BO37" i="3"/>
  <c r="CC27" i="3"/>
  <c r="CC27" i="8" s="1"/>
  <c r="BQ26" i="8"/>
  <c r="CB26" i="3"/>
  <c r="BY23" i="8"/>
  <c r="CE23" i="3"/>
  <c r="CE23" i="8" s="1"/>
  <c r="CC23" i="3"/>
  <c r="BS9" i="8"/>
  <c r="CC9" i="3"/>
  <c r="BV7" i="8"/>
  <c r="CD7" i="3"/>
  <c r="CD7" i="8" s="1"/>
  <c r="BN7" i="8"/>
  <c r="CB7" i="3"/>
  <c r="BO35" i="3"/>
  <c r="BO35" i="8" s="1"/>
  <c r="AW38" i="8"/>
  <c r="BH38" i="8"/>
  <c r="BD38" i="8"/>
  <c r="BO23" i="8"/>
  <c r="CB23" i="3"/>
  <c r="BU20" i="8"/>
  <c r="CD20" i="3"/>
  <c r="CK4" i="8"/>
  <c r="CK37" i="3"/>
  <c r="CD3" i="3"/>
  <c r="BT37" i="3"/>
  <c r="BT36" i="3"/>
  <c r="BT35" i="3"/>
  <c r="BT35" i="8" s="1"/>
  <c r="CL37" i="3"/>
  <c r="B40" i="3"/>
  <c r="BS35" i="3"/>
  <c r="BS35" i="8" s="1"/>
  <c r="BY37" i="3"/>
  <c r="AD37" i="8"/>
  <c r="BQ37" i="3"/>
  <c r="BU35" i="3"/>
  <c r="BU35" i="8" s="1"/>
  <c r="AK37" i="8"/>
  <c r="CL36" i="3"/>
  <c r="CD26" i="3"/>
  <c r="BT24" i="8"/>
  <c r="CD24" i="3"/>
  <c r="CB24" i="3"/>
  <c r="BU23" i="8"/>
  <c r="CD23" i="3"/>
  <c r="BT22" i="8"/>
  <c r="CD22" i="3"/>
  <c r="CD21" i="3"/>
  <c r="BZ17" i="8"/>
  <c r="CF17" i="3"/>
  <c r="BX16" i="8"/>
  <c r="CE16" i="3"/>
  <c r="CE16" i="8" s="1"/>
  <c r="BY15" i="8"/>
  <c r="CE15" i="3"/>
  <c r="CE15" i="8" s="1"/>
  <c r="H38" i="8"/>
  <c r="CL35" i="3"/>
  <c r="CL35" i="8" s="1"/>
  <c r="BS2" i="8"/>
  <c r="BN35" i="3"/>
  <c r="BN35" i="8" s="1"/>
  <c r="BX35" i="3"/>
  <c r="BX35" i="8" s="1"/>
  <c r="BQ35" i="3"/>
  <c r="BQ35" i="8" s="1"/>
  <c r="BU36" i="3"/>
  <c r="BV35" i="3"/>
  <c r="BV35" i="8" s="1"/>
  <c r="CK35" i="3"/>
  <c r="CK35" i="8" s="1"/>
  <c r="BW36" i="3"/>
  <c r="BX37" i="3"/>
  <c r="CD19" i="3"/>
  <c r="BX27" i="8"/>
  <c r="CE27" i="3"/>
  <c r="BT25" i="8"/>
  <c r="CD25" i="3"/>
  <c r="CI18" i="8"/>
  <c r="CI37" i="3"/>
  <c r="CI35" i="3"/>
  <c r="CI35" i="8" s="1"/>
  <c r="BU18" i="8"/>
  <c r="CD18" i="3"/>
  <c r="AS38" i="8"/>
  <c r="BB38" i="8"/>
  <c r="AL37" i="8"/>
  <c r="AH37" i="8"/>
  <c r="J38" i="8"/>
  <c r="AV37" i="8"/>
  <c r="AR37" i="8"/>
  <c r="AB38" i="8"/>
  <c r="P38" i="8"/>
  <c r="AN37" i="8"/>
  <c r="AN38" i="8"/>
  <c r="BR27" i="8"/>
  <c r="BT26" i="8"/>
  <c r="BR26" i="8"/>
  <c r="BR23" i="8"/>
  <c r="BY35" i="3"/>
  <c r="BY35" i="8" s="1"/>
  <c r="BZ2" i="8"/>
  <c r="CF2" i="3"/>
  <c r="Y38" i="8"/>
  <c r="U37" i="8"/>
  <c r="P37" i="8"/>
  <c r="CB30" i="3"/>
  <c r="BN30" i="8"/>
  <c r="CE29" i="3"/>
  <c r="CE29" i="8" s="1"/>
  <c r="BX29" i="8"/>
  <c r="AB40" i="3"/>
  <c r="AC40" i="3"/>
  <c r="BG38" i="8"/>
  <c r="AY38" i="8"/>
  <c r="AI37" i="8"/>
  <c r="AF38" i="8"/>
  <c r="T37" i="8"/>
  <c r="L37" i="8"/>
  <c r="AO38" i="8"/>
  <c r="CB16" i="3"/>
  <c r="BJ37" i="8"/>
  <c r="AX38" i="8"/>
  <c r="AT37" i="8"/>
  <c r="AP38" i="8"/>
  <c r="W37" i="8"/>
  <c r="G38" i="8"/>
  <c r="CF30" i="3"/>
  <c r="CF30" i="8" s="1"/>
  <c r="BZ30" i="8"/>
  <c r="CF28" i="3"/>
  <c r="CF28" i="8" s="1"/>
  <c r="BZ28" i="8"/>
  <c r="BZ10" i="8"/>
  <c r="BV31" i="6"/>
  <c r="CC31" i="2"/>
  <c r="CC31" i="6" s="1"/>
  <c r="CG37" i="2"/>
  <c r="BZ21" i="2"/>
  <c r="BW35" i="2"/>
  <c r="BW35" i="6" s="1"/>
  <c r="BU37" i="2"/>
  <c r="CI37" i="2"/>
  <c r="BL37" i="2"/>
  <c r="CH37" i="2"/>
  <c r="BN37" i="2"/>
  <c r="CB4" i="2"/>
  <c r="CA7" i="2"/>
  <c r="CC16" i="2"/>
  <c r="CC16" i="6" s="1"/>
  <c r="CD25" i="2"/>
  <c r="CD25" i="6" s="1"/>
  <c r="CB22" i="2"/>
  <c r="CB15" i="2"/>
  <c r="CB23" i="2"/>
  <c r="CC14" i="2"/>
  <c r="CC25" i="2"/>
  <c r="CC25" i="6" s="1"/>
  <c r="BP32" i="6"/>
  <c r="CA32" i="2"/>
  <c r="CA32" i="6" s="1"/>
  <c r="BL32" i="6"/>
  <c r="BZ32" i="2"/>
  <c r="CA17" i="2"/>
  <c r="CA17" i="6" s="1"/>
  <c r="CC23" i="2"/>
  <c r="CC23" i="6" s="1"/>
  <c r="CD28" i="2"/>
  <c r="CD28" i="6" s="1"/>
  <c r="CD27" i="2"/>
  <c r="CD27" i="6" s="1"/>
  <c r="BV19" i="6"/>
  <c r="BO35" i="2"/>
  <c r="BO35" i="6" s="1"/>
  <c r="CE18" i="2"/>
  <c r="BZ25" i="2"/>
  <c r="CI35" i="2"/>
  <c r="CI35" i="6" s="1"/>
  <c r="BT37" i="2"/>
  <c r="BM37" i="2"/>
  <c r="CA22" i="2"/>
  <c r="CD13" i="2"/>
  <c r="CC17" i="2"/>
  <c r="CC17" i="6" s="1"/>
  <c r="CD26" i="2"/>
  <c r="CD26" i="6" s="1"/>
  <c r="BZ16" i="2"/>
  <c r="CB26" i="2"/>
  <c r="BZ14" i="2"/>
  <c r="BZ8" i="2"/>
  <c r="CC28" i="2"/>
  <c r="BM20" i="6"/>
  <c r="CC34" i="2"/>
  <c r="CC34" i="6" s="1"/>
  <c r="BV34" i="6"/>
  <c r="CB34" i="2"/>
  <c r="CB34" i="6" s="1"/>
  <c r="BR34" i="6"/>
  <c r="CB32" i="2"/>
  <c r="CB32" i="6" s="1"/>
  <c r="BR32" i="6"/>
  <c r="BD38" i="6"/>
  <c r="CA34" i="2"/>
  <c r="CA34" i="6" s="1"/>
  <c r="BZ34" i="2"/>
  <c r="CC33" i="2"/>
  <c r="CC33" i="6" s="1"/>
  <c r="BZ33" i="2"/>
  <c r="BL33" i="6"/>
  <c r="CD31" i="2"/>
  <c r="CD31" i="6" s="1"/>
  <c r="BX31" i="6"/>
  <c r="BZ31" i="2"/>
  <c r="CA33" i="2"/>
  <c r="CA33" i="6" s="1"/>
  <c r="CB33" i="2"/>
  <c r="CB33" i="6" s="1"/>
  <c r="G39" i="12" l="1"/>
  <c r="DR35" i="2"/>
  <c r="CA31" i="6"/>
  <c r="BQ13" i="11"/>
  <c r="CC31" i="8"/>
  <c r="BM10" i="11"/>
  <c r="BN3" i="11"/>
  <c r="DO35" i="3"/>
  <c r="DI35" i="3"/>
  <c r="DR35" i="3"/>
  <c r="CC28" i="8"/>
  <c r="DL35" i="3"/>
  <c r="DO35" i="2"/>
  <c r="CC28" i="6"/>
  <c r="DL35" i="2"/>
  <c r="DC35" i="2"/>
  <c r="DF35" i="2"/>
  <c r="DF35" i="3"/>
  <c r="BN12" i="11"/>
  <c r="BO17" i="11"/>
  <c r="BM24" i="11"/>
  <c r="BQ10" i="11"/>
  <c r="BP8" i="11"/>
  <c r="BN10" i="11"/>
  <c r="BO11" i="11"/>
  <c r="BP26" i="11"/>
  <c r="BN24" i="11"/>
  <c r="BQ3" i="11"/>
  <c r="BN29" i="11"/>
  <c r="BO3" i="11"/>
  <c r="BM7" i="11"/>
  <c r="BQ6" i="11"/>
  <c r="BO12" i="11"/>
  <c r="BP6" i="11"/>
  <c r="BO24" i="11"/>
  <c r="BQ21" i="11"/>
  <c r="CD3" i="8"/>
  <c r="CC10" i="8"/>
  <c r="CD11" i="8"/>
  <c r="CC12" i="8"/>
  <c r="CC11" i="8"/>
  <c r="CB28" i="8"/>
  <c r="CD24" i="8"/>
  <c r="CC5" i="8"/>
  <c r="CF13" i="8"/>
  <c r="CC3" i="8"/>
  <c r="CB5" i="8"/>
  <c r="CD5" i="8"/>
  <c r="CD12" i="8"/>
  <c r="CE28" i="8"/>
  <c r="CD28" i="8"/>
  <c r="CC16" i="8"/>
  <c r="CE26" i="8"/>
  <c r="CB10" i="8"/>
  <c r="CD17" i="8"/>
  <c r="CC29" i="8"/>
  <c r="CE2" i="8"/>
  <c r="CD29" i="8"/>
  <c r="CE8" i="8"/>
  <c r="CB3" i="6"/>
  <c r="CC8" i="6"/>
  <c r="CA12" i="6"/>
  <c r="CB11" i="6"/>
  <c r="CA10" i="6"/>
  <c r="CC2" i="6"/>
  <c r="BZ10" i="6"/>
  <c r="CD2" i="6"/>
  <c r="BZ24" i="6"/>
  <c r="BZ30" i="6"/>
  <c r="CC26" i="6"/>
  <c r="BZ5" i="6"/>
  <c r="CB24" i="6"/>
  <c r="CA11" i="6"/>
  <c r="CA16" i="6"/>
  <c r="CA29" i="6"/>
  <c r="CE10" i="2"/>
  <c r="CB12" i="6"/>
  <c r="CB5" i="6"/>
  <c r="CB17" i="6"/>
  <c r="BZ29" i="6"/>
  <c r="CA28" i="6"/>
  <c r="CB29" i="6"/>
  <c r="BZ7" i="6"/>
  <c r="CA5" i="6"/>
  <c r="BR31" i="5"/>
  <c r="BR31" i="11" s="1"/>
  <c r="BR4" i="5"/>
  <c r="CG12" i="3"/>
  <c r="BR35" i="6"/>
  <c r="BO28" i="11"/>
  <c r="CB29" i="8"/>
  <c r="CB28" i="6"/>
  <c r="CE29" i="2"/>
  <c r="BZ28" i="6"/>
  <c r="R39" i="12"/>
  <c r="V36" i="13"/>
  <c r="V37" i="13"/>
  <c r="K37" i="13"/>
  <c r="BQ9" i="11"/>
  <c r="BR2" i="5"/>
  <c r="BR19" i="5"/>
  <c r="BQ14" i="11"/>
  <c r="BQ18" i="11"/>
  <c r="BQ25" i="11"/>
  <c r="BR14" i="5"/>
  <c r="BQ11" i="11"/>
  <c r="BR26" i="5"/>
  <c r="BR20" i="5"/>
  <c r="BR5" i="5"/>
  <c r="BR6" i="5"/>
  <c r="BR7" i="5"/>
  <c r="BR3" i="5"/>
  <c r="BO21" i="11"/>
  <c r="BR13" i="5"/>
  <c r="BP11" i="11"/>
  <c r="BR15" i="5"/>
  <c r="BR23" i="5"/>
  <c r="BP7" i="11"/>
  <c r="BR9" i="5"/>
  <c r="BR12" i="5"/>
  <c r="BN26" i="11"/>
  <c r="BO35" i="5"/>
  <c r="BO35" i="11" s="1"/>
  <c r="BV38" i="8"/>
  <c r="CG10" i="3"/>
  <c r="BO38" i="8"/>
  <c r="CG13" i="3"/>
  <c r="CG34" i="3"/>
  <c r="CG34" i="8" s="1"/>
  <c r="BQ37" i="8"/>
  <c r="CG32" i="3"/>
  <c r="CG32" i="8" s="1"/>
  <c r="CG6" i="3"/>
  <c r="CG31" i="3"/>
  <c r="CG31" i="8" s="1"/>
  <c r="CB19" i="8"/>
  <c r="CL37" i="8"/>
  <c r="CF9" i="8"/>
  <c r="CD25" i="8"/>
  <c r="CD19" i="8"/>
  <c r="CC23" i="8"/>
  <c r="BT37" i="8"/>
  <c r="CD10" i="8"/>
  <c r="BN38" i="8"/>
  <c r="BV37" i="8"/>
  <c r="CK38" i="8"/>
  <c r="CF11" i="8"/>
  <c r="CJ38" i="8"/>
  <c r="CG33" i="3"/>
  <c r="CG33" i="8" s="1"/>
  <c r="BW37" i="6"/>
  <c r="CH38" i="6"/>
  <c r="BO38" i="6"/>
  <c r="BZ26" i="6"/>
  <c r="BN38" i="6"/>
  <c r="CH37" i="6"/>
  <c r="CI38" i="6"/>
  <c r="BW38" i="6"/>
  <c r="BN37" i="6"/>
  <c r="CA19" i="6"/>
  <c r="BP37" i="6"/>
  <c r="CB14" i="6"/>
  <c r="BT38" i="6"/>
  <c r="CE24" i="2"/>
  <c r="CJ38" i="6"/>
  <c r="BV38" i="6"/>
  <c r="CA9" i="6"/>
  <c r="BT37" i="6"/>
  <c r="BU37" i="6"/>
  <c r="CE30" i="2"/>
  <c r="K36" i="13"/>
  <c r="BR17" i="5"/>
  <c r="BM17" i="11"/>
  <c r="BO14" i="11"/>
  <c r="BP27" i="11"/>
  <c r="BP4" i="11"/>
  <c r="BM18" i="11"/>
  <c r="BO6" i="11"/>
  <c r="BR24" i="5"/>
  <c r="BR22" i="5"/>
  <c r="BR16" i="5"/>
  <c r="BR16" i="11" s="1"/>
  <c r="BM16" i="11"/>
  <c r="BR10" i="5"/>
  <c r="BP21" i="11"/>
  <c r="BO22" i="11"/>
  <c r="BO26" i="11"/>
  <c r="BM27" i="11"/>
  <c r="BR27" i="5"/>
  <c r="BO18" i="11"/>
  <c r="BM11" i="11"/>
  <c r="BO25" i="11"/>
  <c r="BO5" i="11"/>
  <c r="BO9" i="11"/>
  <c r="BN8" i="11"/>
  <c r="BR8" i="5"/>
  <c r="BM5" i="11"/>
  <c r="BH37" i="11"/>
  <c r="AY37" i="11"/>
  <c r="BM9" i="11"/>
  <c r="BP28" i="11"/>
  <c r="BP3" i="11"/>
  <c r="BP19" i="11"/>
  <c r="BP35" i="5"/>
  <c r="BP35" i="11" s="1"/>
  <c r="BP36" i="5"/>
  <c r="BP2" i="11"/>
  <c r="BP9" i="11"/>
  <c r="BP37" i="5"/>
  <c r="BM34" i="11"/>
  <c r="BR34" i="5"/>
  <c r="BR34" i="11" s="1"/>
  <c r="BO13" i="11"/>
  <c r="BJ37" i="11"/>
  <c r="BM21" i="11"/>
  <c r="BR32" i="5"/>
  <c r="BR32" i="11" s="1"/>
  <c r="BM32" i="11"/>
  <c r="BR28" i="5"/>
  <c r="BM26" i="11"/>
  <c r="BM22" i="11"/>
  <c r="BM28" i="11"/>
  <c r="BM37" i="5"/>
  <c r="BM20" i="11"/>
  <c r="BM8" i="11"/>
  <c r="BM15" i="11"/>
  <c r="BM14" i="11"/>
  <c r="BM35" i="5"/>
  <c r="BM35" i="11" s="1"/>
  <c r="BM3" i="11"/>
  <c r="BM19" i="11"/>
  <c r="BM2" i="11"/>
  <c r="BM36" i="5"/>
  <c r="BM13" i="11"/>
  <c r="BM12" i="11"/>
  <c r="BM4" i="11"/>
  <c r="BP5" i="11"/>
  <c r="BO19" i="11"/>
  <c r="BQ32" i="11"/>
  <c r="BQ20" i="11"/>
  <c r="BQ37" i="5"/>
  <c r="BQ36" i="5"/>
  <c r="BQ2" i="11"/>
  <c r="BQ35" i="5"/>
  <c r="BQ35" i="11" s="1"/>
  <c r="BM30" i="11"/>
  <c r="BR30" i="5"/>
  <c r="BA36" i="11"/>
  <c r="BM6" i="11"/>
  <c r="BM23" i="11"/>
  <c r="BM25" i="11"/>
  <c r="BN33" i="11"/>
  <c r="BR33" i="5"/>
  <c r="BR33" i="11" s="1"/>
  <c r="BM29" i="11"/>
  <c r="BR29" i="5"/>
  <c r="BO29" i="11"/>
  <c r="BO4" i="11"/>
  <c r="BO36" i="5"/>
  <c r="BO2" i="11"/>
  <c r="BO37" i="5"/>
  <c r="BO10" i="11"/>
  <c r="BO20" i="11"/>
  <c r="BO23" i="11"/>
  <c r="BQ5" i="11"/>
  <c r="BE37" i="11"/>
  <c r="BE36" i="11"/>
  <c r="BB36" i="11"/>
  <c r="BB37" i="11"/>
  <c r="BN9" i="11"/>
  <c r="BI37" i="11"/>
  <c r="BI36" i="11"/>
  <c r="BD37" i="11"/>
  <c r="BG36" i="11"/>
  <c r="BG37" i="11"/>
  <c r="BN25" i="11"/>
  <c r="BA37" i="11"/>
  <c r="BN11" i="11"/>
  <c r="BR11" i="5"/>
  <c r="BN2" i="11"/>
  <c r="BN37" i="5"/>
  <c r="BN21" i="11"/>
  <c r="BN4" i="11"/>
  <c r="BN23" i="11"/>
  <c r="BN18" i="11"/>
  <c r="BN36" i="5"/>
  <c r="BN35" i="5"/>
  <c r="BN35" i="11" s="1"/>
  <c r="BN20" i="11"/>
  <c r="BN28" i="11"/>
  <c r="BN13" i="11"/>
  <c r="BN19" i="11"/>
  <c r="BF37" i="11"/>
  <c r="BK37" i="11"/>
  <c r="BK36" i="11"/>
  <c r="BN5" i="11"/>
  <c r="BN22" i="11"/>
  <c r="BD36" i="11"/>
  <c r="BC36" i="11"/>
  <c r="BC37" i="11"/>
  <c r="AZ37" i="11"/>
  <c r="AZ36" i="11"/>
  <c r="BH36" i="11"/>
  <c r="AY36" i="11"/>
  <c r="BN6" i="11"/>
  <c r="BN14" i="11"/>
  <c r="BJ36" i="11"/>
  <c r="BF36" i="11"/>
  <c r="CC14" i="8"/>
  <c r="CC26" i="8"/>
  <c r="CB9" i="8"/>
  <c r="CD4" i="8"/>
  <c r="CC24" i="8"/>
  <c r="CB14" i="8"/>
  <c r="CB2" i="8"/>
  <c r="CB6" i="8"/>
  <c r="BX37" i="8"/>
  <c r="CD23" i="8"/>
  <c r="BT38" i="8"/>
  <c r="CE36" i="3"/>
  <c r="CD13" i="8"/>
  <c r="CL38" i="8"/>
  <c r="CE21" i="8"/>
  <c r="CB8" i="8"/>
  <c r="CG8" i="3"/>
  <c r="CB18" i="8"/>
  <c r="CB12" i="8"/>
  <c r="CB15" i="8"/>
  <c r="CD6" i="8"/>
  <c r="CB25" i="8"/>
  <c r="BY38" i="8"/>
  <c r="CD18" i="8"/>
  <c r="CE27" i="8"/>
  <c r="CD26" i="8"/>
  <c r="CK37" i="8"/>
  <c r="CE7" i="8"/>
  <c r="CD14" i="8"/>
  <c r="CJ37" i="8"/>
  <c r="CD9" i="8"/>
  <c r="CC18" i="8"/>
  <c r="CG14" i="3"/>
  <c r="CG11" i="3"/>
  <c r="CB4" i="8"/>
  <c r="CD21" i="8"/>
  <c r="CC22" i="8"/>
  <c r="BU38" i="8"/>
  <c r="CG21" i="3"/>
  <c r="CD22" i="8"/>
  <c r="CG5" i="3"/>
  <c r="CD20" i="8"/>
  <c r="BO37" i="8"/>
  <c r="BN37" i="8"/>
  <c r="CG19" i="3"/>
  <c r="CB13" i="8"/>
  <c r="CG15" i="3"/>
  <c r="CB17" i="8"/>
  <c r="CG4" i="3"/>
  <c r="CF4" i="8"/>
  <c r="CC19" i="8"/>
  <c r="CC6" i="8"/>
  <c r="CB21" i="8"/>
  <c r="CC13" i="8"/>
  <c r="CC25" i="8"/>
  <c r="CC2" i="8"/>
  <c r="CC4" i="8"/>
  <c r="CC20" i="8"/>
  <c r="CC21" i="8"/>
  <c r="CF14" i="8"/>
  <c r="CB11" i="8"/>
  <c r="CB19" i="6"/>
  <c r="BZ12" i="6"/>
  <c r="CA20" i="6"/>
  <c r="BZ11" i="6"/>
  <c r="CE11" i="2"/>
  <c r="BM37" i="6"/>
  <c r="CA4" i="6"/>
  <c r="CB22" i="6"/>
  <c r="CI37" i="6"/>
  <c r="BZ22" i="6"/>
  <c r="CE2" i="2"/>
  <c r="BZ13" i="6"/>
  <c r="BZ4" i="6"/>
  <c r="BZ6" i="6"/>
  <c r="BZ2" i="6"/>
  <c r="CB9" i="6"/>
  <c r="BZ18" i="6"/>
  <c r="CB21" i="6"/>
  <c r="CD9" i="6"/>
  <c r="CB18" i="6"/>
  <c r="BU38" i="6"/>
  <c r="BZ15" i="6"/>
  <c r="BZ17" i="6"/>
  <c r="CE12" i="2"/>
  <c r="CB26" i="6"/>
  <c r="BQ37" i="6"/>
  <c r="CC37" i="2"/>
  <c r="CJ37" i="6"/>
  <c r="CD11" i="6"/>
  <c r="CB20" i="6"/>
  <c r="CA24" i="6"/>
  <c r="BO37" i="6"/>
  <c r="BZ23" i="6"/>
  <c r="BS38" i="6"/>
  <c r="BS37" i="6"/>
  <c r="CB2" i="6"/>
  <c r="CB10" i="6"/>
  <c r="CB13" i="6"/>
  <c r="CB6" i="6"/>
  <c r="CA26" i="6"/>
  <c r="CE9" i="2"/>
  <c r="BZ9" i="6"/>
  <c r="BZ19" i="6"/>
  <c r="CG38" i="6"/>
  <c r="BX37" i="6"/>
  <c r="BL38" i="6"/>
  <c r="BR37" i="6"/>
  <c r="CB23" i="6"/>
  <c r="CA6" i="6"/>
  <c r="CC7" i="6"/>
  <c r="CE20" i="2"/>
  <c r="BZ20" i="6"/>
  <c r="CD14" i="6"/>
  <c r="CA25" i="6"/>
  <c r="CA14" i="6"/>
  <c r="CA3" i="6"/>
  <c r="CA18" i="6"/>
  <c r="CA2" i="6"/>
  <c r="CA23" i="6"/>
  <c r="CA13" i="6"/>
  <c r="CA21" i="6"/>
  <c r="CC21" i="6"/>
  <c r="CB25" i="6"/>
  <c r="CE3" i="2"/>
  <c r="BZ3" i="6"/>
  <c r="CE19" i="2"/>
  <c r="CB23" i="8"/>
  <c r="CG23" i="3"/>
  <c r="BW37" i="8"/>
  <c r="BW38" i="8"/>
  <c r="BY37" i="8"/>
  <c r="CB30" i="8"/>
  <c r="CG30" i="3"/>
  <c r="CF35" i="3"/>
  <c r="CF35" i="8" s="1"/>
  <c r="CF37" i="3"/>
  <c r="CF2" i="8"/>
  <c r="CF36" i="3"/>
  <c r="BR38" i="8"/>
  <c r="CI37" i="8"/>
  <c r="CI38" i="8"/>
  <c r="BQ38" i="8"/>
  <c r="CF17" i="8"/>
  <c r="CG17" i="3"/>
  <c r="CG2" i="3"/>
  <c r="CD37" i="3"/>
  <c r="CD36" i="3"/>
  <c r="CD2" i="8"/>
  <c r="CD35" i="3"/>
  <c r="CD35" i="8" s="1"/>
  <c r="CG25" i="3"/>
  <c r="BR37" i="8"/>
  <c r="BP37" i="8"/>
  <c r="BP38" i="8"/>
  <c r="BZ38" i="8"/>
  <c r="BZ37" i="8"/>
  <c r="CG24" i="3"/>
  <c r="CB24" i="8"/>
  <c r="CG29" i="3"/>
  <c r="CG7" i="3"/>
  <c r="CB7" i="8"/>
  <c r="CC36" i="3"/>
  <c r="CC9" i="8"/>
  <c r="CG9" i="3"/>
  <c r="BX38" i="8"/>
  <c r="BU37" i="8"/>
  <c r="CC37" i="3"/>
  <c r="CG16" i="3"/>
  <c r="CB16" i="8"/>
  <c r="CE35" i="3"/>
  <c r="CE35" i="8" s="1"/>
  <c r="BS37" i="8"/>
  <c r="BS38" i="8"/>
  <c r="CC35" i="3"/>
  <c r="CC35" i="8" s="1"/>
  <c r="CE37" i="3"/>
  <c r="CG26" i="3"/>
  <c r="CB26" i="8"/>
  <c r="CG28" i="3"/>
  <c r="CG3" i="3"/>
  <c r="CB35" i="3"/>
  <c r="CB35" i="8" s="1"/>
  <c r="CB37" i="3"/>
  <c r="CB36" i="3"/>
  <c r="CB3" i="8"/>
  <c r="CG20" i="3"/>
  <c r="CB20" i="8"/>
  <c r="CG22" i="3"/>
  <c r="CB22" i="8"/>
  <c r="CB27" i="8"/>
  <c r="CG27" i="3"/>
  <c r="CG18" i="3"/>
  <c r="O39" i="12"/>
  <c r="D39" i="12"/>
  <c r="E39" i="12"/>
  <c r="P39" i="12"/>
  <c r="F39" i="12"/>
  <c r="Q39" i="12"/>
  <c r="BZ37" i="2"/>
  <c r="BZ35" i="2"/>
  <c r="BZ35" i="6" s="1"/>
  <c r="CE13" i="2"/>
  <c r="CD13" i="6"/>
  <c r="CD37" i="2"/>
  <c r="CD35" i="2"/>
  <c r="CD35" i="6" s="1"/>
  <c r="BZ32" i="6"/>
  <c r="CE32" i="2"/>
  <c r="CE32" i="6" s="1"/>
  <c r="CB37" i="2"/>
  <c r="CB4" i="6"/>
  <c r="CB35" i="2"/>
  <c r="CB35" i="6" s="1"/>
  <c r="CE4" i="2"/>
  <c r="CE23" i="2"/>
  <c r="BV37" i="6"/>
  <c r="BX38" i="6"/>
  <c r="BR38" i="6"/>
  <c r="BM38" i="6"/>
  <c r="BZ34" i="6"/>
  <c r="CE34" i="2"/>
  <c r="CE34" i="6" s="1"/>
  <c r="CE8" i="2"/>
  <c r="BZ8" i="6"/>
  <c r="CE16" i="2"/>
  <c r="BZ16" i="6"/>
  <c r="CA22" i="6"/>
  <c r="CE22" i="2"/>
  <c r="BL37" i="6"/>
  <c r="CC14" i="6"/>
  <c r="CC35" i="2"/>
  <c r="CC35" i="6" s="1"/>
  <c r="CE17" i="2"/>
  <c r="CE28" i="2"/>
  <c r="BP38" i="6"/>
  <c r="CE27" i="2"/>
  <c r="CE27" i="6" s="1"/>
  <c r="CE14" i="2"/>
  <c r="BZ14" i="6"/>
  <c r="CE25" i="2"/>
  <c r="BZ25" i="6"/>
  <c r="CA35" i="2"/>
  <c r="CA35" i="6" s="1"/>
  <c r="CE26" i="2"/>
  <c r="BZ31" i="6"/>
  <c r="CE31" i="2"/>
  <c r="CE31" i="6" s="1"/>
  <c r="BZ33" i="6"/>
  <c r="CE33" i="2"/>
  <c r="CE33" i="6" s="1"/>
  <c r="CA37" i="2"/>
  <c r="CE15" i="2"/>
  <c r="CB15" i="6"/>
  <c r="CE7" i="2"/>
  <c r="CA7" i="6"/>
  <c r="CE21" i="2"/>
  <c r="BZ21" i="6"/>
  <c r="BQ38" i="6"/>
  <c r="CG37" i="6"/>
  <c r="BR24" i="11" l="1"/>
  <c r="CG3" i="8"/>
  <c r="CG16" i="8"/>
  <c r="CG29" i="8"/>
  <c r="CG30" i="8"/>
  <c r="CG5" i="8"/>
  <c r="CE16" i="6"/>
  <c r="CE3" i="6"/>
  <c r="CE30" i="6"/>
  <c r="CE28" i="6"/>
  <c r="CE5" i="6"/>
  <c r="BR17" i="11"/>
  <c r="BR29" i="11"/>
  <c r="CG28" i="8"/>
  <c r="CE38" i="8"/>
  <c r="CE29" i="6"/>
  <c r="BM36" i="11"/>
  <c r="BO37" i="11"/>
  <c r="CE37" i="8"/>
  <c r="CG10" i="8"/>
  <c r="CG18" i="8"/>
  <c r="CG22" i="8"/>
  <c r="CE14" i="6"/>
  <c r="CE17" i="6"/>
  <c r="BO36" i="11"/>
  <c r="BM37" i="11"/>
  <c r="BQ36" i="11"/>
  <c r="BP37" i="11"/>
  <c r="BQ37" i="11"/>
  <c r="BP36" i="11"/>
  <c r="BR18" i="11"/>
  <c r="BN36" i="11"/>
  <c r="BN37" i="11"/>
  <c r="BR30" i="11"/>
  <c r="BR7" i="11"/>
  <c r="BR15" i="11"/>
  <c r="BR35" i="5"/>
  <c r="BR35" i="11" s="1"/>
  <c r="BR10" i="11"/>
  <c r="BR8" i="11"/>
  <c r="BR4" i="11"/>
  <c r="BR23" i="11"/>
  <c r="BR11" i="11"/>
  <c r="BR21" i="11"/>
  <c r="BR25" i="11"/>
  <c r="BR5" i="11"/>
  <c r="BR26" i="11"/>
  <c r="BR28" i="11"/>
  <c r="BR3" i="11"/>
  <c r="BR37" i="5"/>
  <c r="BR27" i="11"/>
  <c r="BR2" i="11"/>
  <c r="BR20" i="11"/>
  <c r="BR19" i="11"/>
  <c r="BR13" i="11"/>
  <c r="BR36" i="5"/>
  <c r="BR6" i="11"/>
  <c r="BR9" i="11"/>
  <c r="BR22" i="11"/>
  <c r="BR14" i="11"/>
  <c r="BR12" i="11"/>
  <c r="CG27" i="8"/>
  <c r="CG24" i="8"/>
  <c r="CG11" i="8"/>
  <c r="CG17" i="8"/>
  <c r="CG15" i="8"/>
  <c r="CG6" i="8"/>
  <c r="CG13" i="8"/>
  <c r="CG7" i="8"/>
  <c r="CG4" i="8"/>
  <c r="CG19" i="8"/>
  <c r="CG12" i="8"/>
  <c r="CG14" i="8"/>
  <c r="CG20" i="8"/>
  <c r="CG26" i="8"/>
  <c r="CG9" i="8"/>
  <c r="CG25" i="8"/>
  <c r="CG23" i="8"/>
  <c r="CG21" i="8"/>
  <c r="CG8" i="8"/>
  <c r="CA38" i="6"/>
  <c r="CE25" i="6"/>
  <c r="CE13" i="6"/>
  <c r="CE10" i="6"/>
  <c r="CE22" i="6"/>
  <c r="CE23" i="6"/>
  <c r="CE6" i="6"/>
  <c r="CE7" i="6"/>
  <c r="CE26" i="6"/>
  <c r="CE19" i="6"/>
  <c r="CE9" i="6"/>
  <c r="CE11" i="6"/>
  <c r="CE2" i="6"/>
  <c r="CE21" i="6"/>
  <c r="CE15" i="6"/>
  <c r="CE8" i="6"/>
  <c r="CE20" i="6"/>
  <c r="CE18" i="6"/>
  <c r="CE12" i="6"/>
  <c r="CE24" i="6"/>
  <c r="CB37" i="8"/>
  <c r="CB38" i="8"/>
  <c r="CC37" i="8"/>
  <c r="CC38" i="8"/>
  <c r="CG35" i="3"/>
  <c r="CG35" i="8" s="1"/>
  <c r="CG37" i="3"/>
  <c r="CG36" i="3"/>
  <c r="CG2" i="8"/>
  <c r="CF38" i="8"/>
  <c r="CF37" i="8"/>
  <c r="CD37" i="8"/>
  <c r="CD38" i="8"/>
  <c r="M39" i="12"/>
  <c r="B39" i="12"/>
  <c r="N39" i="12"/>
  <c r="C39" i="12"/>
  <c r="CE4" i="6"/>
  <c r="CE35" i="2"/>
  <c r="CE37" i="2"/>
  <c r="CA37" i="6"/>
  <c r="CC37" i="6"/>
  <c r="CC38" i="6"/>
  <c r="CD37" i="6"/>
  <c r="CD38" i="6"/>
  <c r="CB38" i="6"/>
  <c r="CB37" i="6"/>
  <c r="BZ37" i="6"/>
  <c r="BZ38" i="6"/>
  <c r="BR36" i="11" l="1"/>
  <c r="BR37" i="11"/>
  <c r="CG38" i="8"/>
  <c r="CG37" i="8"/>
  <c r="K39" i="12"/>
  <c r="V39" i="12"/>
  <c r="CE35" i="6"/>
  <c r="CE38" i="6"/>
  <c r="CE37" i="6"/>
</calcChain>
</file>

<file path=xl/comments1.xml><?xml version="1.0" encoding="utf-8"?>
<comments xmlns="http://schemas.openxmlformats.org/spreadsheetml/2006/main">
  <authors>
    <author>Zoltan Toth</author>
  </authors>
  <commentList>
    <comment ref="AJ1" authorId="0" shapeId="0">
      <text>
        <r>
          <rPr>
            <b/>
            <sz val="9"/>
            <color indexed="81"/>
            <rFont val="Tahoma"/>
            <family val="2"/>
            <charset val="204"/>
          </rPr>
          <t>Zoltan Toth:</t>
        </r>
        <r>
          <rPr>
            <sz val="9"/>
            <color indexed="81"/>
            <rFont val="Tahoma"/>
            <family val="2"/>
            <charset val="204"/>
          </rPr>
          <t xml:space="preserve">
2017 q3
</t>
        </r>
      </text>
    </comment>
  </commentList>
</comments>
</file>

<file path=xl/comments2.xml><?xml version="1.0" encoding="utf-8"?>
<comments xmlns="http://schemas.openxmlformats.org/spreadsheetml/2006/main">
  <authors>
    <author>Zoltan Toth</author>
  </authors>
  <commentList>
    <comment ref="B39" authorId="0" shapeId="0">
      <text>
        <r>
          <rPr>
            <b/>
            <sz val="9"/>
            <color indexed="81"/>
            <rFont val="Tahoma"/>
            <family val="2"/>
            <charset val="204"/>
          </rPr>
          <t>Zoltan Toth:</t>
        </r>
        <r>
          <rPr>
            <sz val="9"/>
            <color indexed="81"/>
            <rFont val="Tahoma"/>
            <family val="2"/>
            <charset val="204"/>
          </rPr>
          <t xml:space="preserve">
pc+lcv uj
</t>
        </r>
      </text>
    </comment>
  </commentList>
</comments>
</file>

<file path=xl/sharedStrings.xml><?xml version="1.0" encoding="utf-8"?>
<sst xmlns="http://schemas.openxmlformats.org/spreadsheetml/2006/main" count="21777" uniqueCount="2887">
  <si>
    <t/>
  </si>
  <si>
    <t>Motor - új - finanszírozott eszköz</t>
  </si>
  <si>
    <t>Motor - használt - finanszírozott eszköz</t>
  </si>
  <si>
    <t>Flotta - új személygépjármû - finanszírozott összeg</t>
  </si>
  <si>
    <t>Flotta - használt személygépjármû - finanszírozott összeg</t>
  </si>
  <si>
    <t>Refinanszírozott flotta - új - finanszírozott összeg</t>
  </si>
  <si>
    <t>Refinanszírozott flotta - használt - finanszírozott összeg</t>
  </si>
  <si>
    <t>Retail - személygépjármû - hitel - finanszírozott összeg</t>
  </si>
  <si>
    <t>Retail - személygépjármû - zárt végû pénzügyi lízing - finanszírozott összeg</t>
  </si>
  <si>
    <t>Retail - személygépjármû - nyílt végû pénzügyi lízing - finanszírozott összeg</t>
  </si>
  <si>
    <t>Flotta - személygépjármû - hitel - finanszírozott összeg</t>
  </si>
  <si>
    <t>Flotta - személygépjármû - zárt végû pénzügyi lízing - finanszírozott összeg</t>
  </si>
  <si>
    <t>Flotta - személygépjármû - nyílt végû pénzügyi lízing - finanszírozott összeg</t>
  </si>
  <si>
    <t>Flotta - személygépjármû - operatív lízing - finanszírozott összeg</t>
  </si>
  <si>
    <t>Új busz - operatív lízing - finanszírozott összeg</t>
  </si>
  <si>
    <t>Új busz - pénzügyi lízing - finanszírozott összeg</t>
  </si>
  <si>
    <t>Új busz - hitel - finanszírozott összeg</t>
  </si>
  <si>
    <t>Használt busz - operatív lízing - finanszírozott összeg</t>
  </si>
  <si>
    <t>Használt busz - pénzügyi lízing - finanszírozott összeg</t>
  </si>
  <si>
    <t>Használt busz - hitel - finanszírozott összeg</t>
  </si>
  <si>
    <t>Új teherautó - operatív lízing - finanszírozott összeg</t>
  </si>
  <si>
    <t>Új teherautó - pénzügyi lízing - finanszírozott összeg</t>
  </si>
  <si>
    <t>Új teherautó - hitel - finanszírozott összeg</t>
  </si>
  <si>
    <t>Használt teherautó - operatív lízing - finanszírozott összeg</t>
  </si>
  <si>
    <t>Használt teherautó - pénzügyi lízing - finanszírozott összeg</t>
  </si>
  <si>
    <t>Használt teherautó - hitel - finanszírozott összeg</t>
  </si>
  <si>
    <t>Új mezõgazdasági gép  - finanszírozott összeg</t>
  </si>
  <si>
    <t>Használt mezõgazdasági gép - finanszírozott összeg</t>
  </si>
  <si>
    <t>Új építõipari gép - finanszírozott összeg</t>
  </si>
  <si>
    <t>Használt építõipari gép - finanszírozott összeg</t>
  </si>
  <si>
    <t>Új IT, szoftver, irodagép - finanszírozott összeg</t>
  </si>
  <si>
    <t>Használt IT, szoftver, irodagép - finanszírozott összeg</t>
  </si>
  <si>
    <t>Új egyéb gép - finanszírozott összeg</t>
  </si>
  <si>
    <t>Használt egyéb gép - finanszírozott összeg</t>
  </si>
  <si>
    <t>Mezõgazdasági gép - hitel - finanszírozott összeg</t>
  </si>
  <si>
    <t>Mezõgazdasági gép - pénzügyi lízing - finanszírozott összeg</t>
  </si>
  <si>
    <t>Mezõgazdasági gép - operatív lízing - finanszírozott összeg</t>
  </si>
  <si>
    <t>Építõipari gép - hitel - finanszírozott összeg</t>
  </si>
  <si>
    <t>Építõipari gép - pénzügyi lízing - finanszírozott összeg</t>
  </si>
  <si>
    <t>Építõipari gép - operatív lízing - finanszírozott összeg</t>
  </si>
  <si>
    <t>IT, szoftver, irodagép - hitel - finanszírozott összeg</t>
  </si>
  <si>
    <t>IT, szoftver, irodagép - pénzügyi lízing - finanszírozott összeg</t>
  </si>
  <si>
    <t>IT, szoftver, irodagép - operatív lízing - finanszírozott összeg</t>
  </si>
  <si>
    <t>Egyéb gép - hitel - finanszírozott összeg</t>
  </si>
  <si>
    <t>Egyéb gép - pénzügyi lízing - finanszírozott összeg</t>
  </si>
  <si>
    <t>Egyéb gép - operatív lízing - finanszírozott összeg</t>
  </si>
  <si>
    <t>Lakossági - lakás - hitel - finanszírozott összeg</t>
  </si>
  <si>
    <t>Lakossági - lakás - pénzügyi lízing - finanszírozott összeg</t>
  </si>
  <si>
    <t>Lakossági nem lakás - hitel - finanszírozott összeg</t>
  </si>
  <si>
    <t>Lakossági - nem lakás - pénzügyi lízing - finanszírozott összeg</t>
  </si>
  <si>
    <t>Vállalati - lakás - hitel - finanszírozott összeg</t>
  </si>
  <si>
    <t>Vállalati - lakás - pénzügyi lízing - finanszírozott összeg</t>
  </si>
  <si>
    <t>Vállalati - lakás - operatív lízing - finanszírozott összeg</t>
  </si>
  <si>
    <t>Vállalati - nem lakás - hitel - finanszírozott összeg</t>
  </si>
  <si>
    <t>Vállalati - nem lakás - pénzügyi lízing - finanszírozott összeg</t>
  </si>
  <si>
    <t>Vállalati - nem lakás - operatív lízing - finanszírozott összeg</t>
  </si>
  <si>
    <t>Vasút, hajó, repülõ - finanszírozott összeg</t>
  </si>
  <si>
    <t>Egyéb eszköz - finanszírozott összeg</t>
  </si>
  <si>
    <t>Budapest Autófinanszírozási Zrt. , Budapest Lízing Zrt.</t>
  </si>
  <si>
    <t>Összesen</t>
  </si>
  <si>
    <t>Retail</t>
  </si>
  <si>
    <t>Motor</t>
  </si>
  <si>
    <t>Flotta</t>
  </si>
  <si>
    <t>Refi flotta</t>
  </si>
  <si>
    <t>Busz</t>
  </si>
  <si>
    <t>Truck</t>
  </si>
  <si>
    <t>Mezőgép</t>
  </si>
  <si>
    <t>Építőgép</t>
  </si>
  <si>
    <t>IT</t>
  </si>
  <si>
    <t>Egyéb</t>
  </si>
  <si>
    <t>Lakás</t>
  </si>
  <si>
    <t>Ingatlan</t>
  </si>
  <si>
    <t>Vasút, egyéb</t>
  </si>
  <si>
    <t>Autó</t>
  </si>
  <si>
    <t>Gép</t>
  </si>
  <si>
    <t>Egyéb eszköz - bruttó eszközérték</t>
  </si>
  <si>
    <t>Vasút, hajó, repülõ - bruttó eszközérték</t>
  </si>
  <si>
    <t>Vállalati - nem lakás - operatív lízing - bruttó eszközérték</t>
  </si>
  <si>
    <t>Vállalati - nem lakás - pénzügyi lízing - bruttó eszközérték</t>
  </si>
  <si>
    <t>Vállalati - nem lakás - hitel - bruttó eszközérték</t>
  </si>
  <si>
    <t>Vállalati - lakás - operatív lízing - bruttó eszközérték</t>
  </si>
  <si>
    <t>Vállalati - lakás - pénzügyi lízing - bruttó eszközérték</t>
  </si>
  <si>
    <t>Vállalati - lakás - hitel - bruttó eszközérték</t>
  </si>
  <si>
    <t>Lakossági - nem lakás - pénzügyi lízing - bruttó eszközérték</t>
  </si>
  <si>
    <t>Lakossági - nem lakás - hitel - bruttó eszközérték</t>
  </si>
  <si>
    <t>Lakossági - lakás - pénzügyi lízing - bruttó eszközérték</t>
  </si>
  <si>
    <t>Lakossági - lakás - hitel - bruttó eszközérték</t>
  </si>
  <si>
    <t>Egyép gép - operatív lízing - bruttó eszközérték</t>
  </si>
  <si>
    <t>Egyép gép - pénzügyi lízing - bruttó eszközérték</t>
  </si>
  <si>
    <t>Egyéb gép - hitel - bruttó eszközérték</t>
  </si>
  <si>
    <t>IT, szoftver, irodagép - operatív lízing - bruttó eszközérték</t>
  </si>
  <si>
    <t>IT, szoftver, irodagép - pénzügyi lízing - bruttó eszközérték</t>
  </si>
  <si>
    <t>IT, szoftver, irodagép  - hitel - bruttó eszközérték</t>
  </si>
  <si>
    <t>Építõipari gép - operatív lízing - bruttó eszközérték</t>
  </si>
  <si>
    <t>Építõipari gép - pénzügyi lízing - bruttó eszközérték</t>
  </si>
  <si>
    <t>Építõipari gép - hitel - bruttó eszközérték</t>
  </si>
  <si>
    <t>Mezõgazdasági gép - operatív lízing - bruttó eszközérték</t>
  </si>
  <si>
    <t>Mezõgazdasági gép - pénzügyi lízing - bruttó eszközérték</t>
  </si>
  <si>
    <t>Mezõgazdasági gép - hitel - bruttó eszközérték</t>
  </si>
  <si>
    <t>Használt egyéb gép - bruttó eszközérték</t>
  </si>
  <si>
    <t>Új egyéb gép - bruttó eszközérték</t>
  </si>
  <si>
    <t>Használt IT, szoftver, irodagép - bruttó eszközérték</t>
  </si>
  <si>
    <t>Új IT, szoftver, irodagép - bruttó eszközérték</t>
  </si>
  <si>
    <t>Használt építõipari gép - bruttó eszközérték</t>
  </si>
  <si>
    <t>Új építõipari gép - bruttó eszközérték</t>
  </si>
  <si>
    <t>Használt mezõgazdasági gép - bruttó eszközérték</t>
  </si>
  <si>
    <t>Új mezõgazdasági gép - bruttó eszközérték</t>
  </si>
  <si>
    <t>Használt teherautó - hitel - bruttó eszközérték</t>
  </si>
  <si>
    <t>Használt teherautó - pénzügyi lízing - bruttó eszközérték</t>
  </si>
  <si>
    <t>Használt teherautó - operatív lízing - bruttó eszközérték</t>
  </si>
  <si>
    <t>Új teherautó - hitel - bruttó eszközérték</t>
  </si>
  <si>
    <t>Új teherautó - pénzügyi lízing - bruttó eszközérték</t>
  </si>
  <si>
    <t>Új teherautó - operatív lízing - bruttó eszközérték</t>
  </si>
  <si>
    <t>Használt busz - hitel - bruttó eszközérték</t>
  </si>
  <si>
    <t>Használt busz - pénzügyi lízing - bruttó eszközérték</t>
  </si>
  <si>
    <t>Használt busz - operatív lízing - bruttó eszközérték</t>
  </si>
  <si>
    <t>Új busz - hitel - bruttó eszközérték</t>
  </si>
  <si>
    <t>Új busz - pénzügyi lízing - bruttó eszközérték</t>
  </si>
  <si>
    <t>Új busz - operatív lízing - bruttó eszközérték</t>
  </si>
  <si>
    <t>Flotta - személygépjármû - operatív lízing - bruttó eszközérték</t>
  </si>
  <si>
    <t>Flotta - személygépjármû - nyílt végû pénzügyi lízing- bruttó eszközérték</t>
  </si>
  <si>
    <t>Flotta - személygépjármû - zárt végû pénzügyi lízing - bruttó eszközérték</t>
  </si>
  <si>
    <t>Flotta - személygépjármû - hitel - bruttó eszközérték</t>
  </si>
  <si>
    <t>Retail - személygépjármû - nyílt végû pénzügyi lízing - bruttó eszközérték</t>
  </si>
  <si>
    <t>Retail - személygépjármû - zárt végû pénzügyi lízing - bruttó eszközérték</t>
  </si>
  <si>
    <t>Retail - személygépjármû - hitel - bruttó eszközérték</t>
  </si>
  <si>
    <t>Refinanszírozott flotta - használt - bruttó eszközérték</t>
  </si>
  <si>
    <t>Refinanszírozott flotta - új - bruttó eszközérték</t>
  </si>
  <si>
    <t>Flotta - használt személygépjármû - bruttó eszközérték</t>
  </si>
  <si>
    <t>Flotta - új személygépjármû - bruttó eszközérték</t>
  </si>
  <si>
    <t>Motor - használt - bruttó eszközérték</t>
  </si>
  <si>
    <t>Motor - új - bruttó eszközérték</t>
  </si>
  <si>
    <t>Vasút</t>
  </si>
  <si>
    <t>Egyéb eszköz - szerzõdés szám</t>
  </si>
  <si>
    <t>Vasút, hajó, repülõ - szerzõdés szám</t>
  </si>
  <si>
    <t>Vállalati - nem lakás - operatív lízing - szerzõdésszám</t>
  </si>
  <si>
    <t>Vállalati - nem lakás - pénzügyi lízing - szerzõdésszám</t>
  </si>
  <si>
    <t>Vállalati - nem lakás - hitel - szerzõdésszám</t>
  </si>
  <si>
    <t>Vállalati - lakás - operatív lízing - szerzõdésszám</t>
  </si>
  <si>
    <t>Vállalati - lakás - pénzügyi lízing - szerzõdésszám</t>
  </si>
  <si>
    <t>Vállalati - lakás - hitel - szerzõdésszám</t>
  </si>
  <si>
    <t>Lakossági - nem lakás - pénzügyi lízing - szerzõdésszám</t>
  </si>
  <si>
    <t>Lakossági - nem lakás - hitel - szerzõdésszám</t>
  </si>
  <si>
    <t>Lakossági - lakás - pénzügyi lízing - szerzõdés szám</t>
  </si>
  <si>
    <t>Lakossági - lakás - hitel - szerzõdés szám</t>
  </si>
  <si>
    <t>Egyép gép - operatív lízing - szerzõdés szám</t>
  </si>
  <si>
    <t>Egyép gép - pénzügyi lízing - szerzõdés szám</t>
  </si>
  <si>
    <t>Egyép gép - hitel - szerzõdés szám</t>
  </si>
  <si>
    <t>IT, szoftver, irodagép - operatív lízing - szerzõdés szám</t>
  </si>
  <si>
    <t>IT, szoftver, irodagép - pénzügyi lízing - szerzõdés szám</t>
  </si>
  <si>
    <t>IT, szoftver, irodagép - hitel - szerzõdés szám</t>
  </si>
  <si>
    <t>Építõipari gép - operatív lízing - szerzõdés szám</t>
  </si>
  <si>
    <t>Építõipari gép - pénzügyi lízing - szerzõdés szám</t>
  </si>
  <si>
    <t>Építõipari gép - hitel lízing - szerzõdés szám</t>
  </si>
  <si>
    <t>Mezõgazdasági gép - operatív lízing - szerzõdés szám</t>
  </si>
  <si>
    <t>Mezõgazdasági gép - pénzügyi lízing - szerzõdés szám</t>
  </si>
  <si>
    <t>Mezõgazdasági gép - hitel - szerzõdés szám</t>
  </si>
  <si>
    <t>Használt egyéb gép - szerzõdés szám</t>
  </si>
  <si>
    <t>Új egyéb gép - szerzõdés szám</t>
  </si>
  <si>
    <t>Használt IT, szoftver, irodagép - szerzõdés szám</t>
  </si>
  <si>
    <t>Új IT, szoftver, irodagép - szerzõdés szám</t>
  </si>
  <si>
    <t>Használt építõipari gép - szerzõdés szám</t>
  </si>
  <si>
    <t>Új építõipari gép - szerzõdés szám</t>
  </si>
  <si>
    <t>Használt mezõgazdasági gép - szerzõdés szám</t>
  </si>
  <si>
    <t>Új mezõgazdasági gép - szerzõdés szám</t>
  </si>
  <si>
    <t>Használt teherautó - operatív lízing - szerzõdések száma</t>
  </si>
  <si>
    <t>Használt teherautó - pénzügyi lízing - szerzõdések száma</t>
  </si>
  <si>
    <t>Használt teherautó - hitel - szerzõdések száma</t>
  </si>
  <si>
    <t>Új teherautó - operatív lízing - szerzõdések száma</t>
  </si>
  <si>
    <t>Új teherautó - pénzügyi lízing - szerzõdések száma</t>
  </si>
  <si>
    <t>Új teherautó - hitel - szerzõdések száma</t>
  </si>
  <si>
    <t>Használt busz - operatív lízing - szerzõdések száma</t>
  </si>
  <si>
    <t>Használt busz - pénzügyi lízing - szerzõdések száma</t>
  </si>
  <si>
    <t>Használt busz - hitel - szerzõdések száma</t>
  </si>
  <si>
    <t>Új busz - operatív lízing - szerzõdések száma</t>
  </si>
  <si>
    <t>Új busz - pénzügyi lízing - szerzõdések száma</t>
  </si>
  <si>
    <t>Új busz - hitel - szerzõdések száma</t>
  </si>
  <si>
    <t>Flotta -személygépjármû - operatív lízing - darabszám</t>
  </si>
  <si>
    <t>Flotta - személygépjármû - nyílt végû pénzügyi lízing - darabszám</t>
  </si>
  <si>
    <t>Flotta -személygépjármû - zárt végû pénzügyi lízing - darabszám</t>
  </si>
  <si>
    <t>Flotta - személygépjármû - hitel - darabszám</t>
  </si>
  <si>
    <t>Retail - személygépjármû - nyílt végû pénzügyi lízing - darabszám</t>
  </si>
  <si>
    <t>Retail - személygépjármû - zárt végû pénzügyi lízing - darabszám</t>
  </si>
  <si>
    <t>Retail - személygépjármû - hitel - darabszám</t>
  </si>
  <si>
    <t>Flotta - csak kezelt - használt személygépjármû - darabszám</t>
  </si>
  <si>
    <t>Flotta - csak kezelt - új személygépjármû darabszám</t>
  </si>
  <si>
    <t>Refinanszírozott flotta - új - darabszám</t>
  </si>
  <si>
    <t>Refinanszírozott flotta - használt - darabszám</t>
  </si>
  <si>
    <t>Flotta - használt személygépjármû - darabszám</t>
  </si>
  <si>
    <t>Flotta - új személygépjármû - darabszám</t>
  </si>
  <si>
    <t>Motor - használt - szerzõdésszám</t>
  </si>
  <si>
    <t>Motor - új - szerzõdésszám</t>
  </si>
  <si>
    <t>Hajó, vasút, repülõ - CHF - tõkekintlévõség</t>
  </si>
  <si>
    <t>Hajó, vasút, repülõ - EUR - tõkekintlévõség</t>
  </si>
  <si>
    <t>Hajó, vasút, repülõ - HUF - tõkekintlévõség</t>
  </si>
  <si>
    <t>Ingatlan - CHF - tõkekintlévõség</t>
  </si>
  <si>
    <t>Ingatlan - EUR - tõkekintlévõség</t>
  </si>
  <si>
    <t>Ingatlan - HUF - tõkekintlévõség</t>
  </si>
  <si>
    <t>Lakás - CHF - tõkekintlévõség</t>
  </si>
  <si>
    <t>Lakás - EUR - tõkekintlévõség</t>
  </si>
  <si>
    <t>Lakás - HUF - tõkekintlévõség</t>
  </si>
  <si>
    <t>Egyéb gép - CHF - tõkekintlévõség</t>
  </si>
  <si>
    <t>Egyéb gép - EUR - tõkekintlévõség</t>
  </si>
  <si>
    <t>Egyéb gép - HUF - tõkekintlévõség</t>
  </si>
  <si>
    <t>IT, Office - CHF - tõkekintlévõség</t>
  </si>
  <si>
    <t>IT, Office - EUR - tõkekintlévõség</t>
  </si>
  <si>
    <t>IT, Office - HUF - tõkekintlévõség</t>
  </si>
  <si>
    <t>Építõgép - CHF - tõkekintlévõség</t>
  </si>
  <si>
    <t>Építõgép - EUR - tõkekintlévõség</t>
  </si>
  <si>
    <t>Építõgép - HUF - tõkekintlévõség</t>
  </si>
  <si>
    <t>Mezõgazdasági gép - CHF - tõkekintlévõség</t>
  </si>
  <si>
    <t>Mezõgazdasági gép - EUR - tõkekintlévõség</t>
  </si>
  <si>
    <t>Mezõgazdasági gép - HUF - tõkekintlévõség</t>
  </si>
  <si>
    <t>Truck - CHF - tõkekintlévõség</t>
  </si>
  <si>
    <t>Truck - EUR - tõkekintlévõség</t>
  </si>
  <si>
    <t>Truck - HUF - tõkekintlévõség</t>
  </si>
  <si>
    <t>Flotta - CHF - tõkekintlévõség</t>
  </si>
  <si>
    <t>Flotta - EUR - tõkekintlévõség</t>
  </si>
  <si>
    <t>Flotta - HUF - tõkekintlévõség</t>
  </si>
  <si>
    <t>Retail - CHF - tõkekintlévõség</t>
  </si>
  <si>
    <t>Retail - EUR - tõkekintlévõség</t>
  </si>
  <si>
    <t>Retail - HUF - tõkekintlévõség</t>
  </si>
  <si>
    <t>Egyéb eszköz - tõkekintlévõség</t>
  </si>
  <si>
    <t>Vasút, hajó, repülõ - tõkekintlévõség</t>
  </si>
  <si>
    <t>Vállalati - nem lakás - operatív lízing - tõkekintlévõség</t>
  </si>
  <si>
    <t>Vállalati - nem lakás - pénzügyi lízing - tõkekintlévõség</t>
  </si>
  <si>
    <t>Vállalati - nem lakás - hitel - tõkekintlévõség</t>
  </si>
  <si>
    <t>Vállalati - lakás - operatív lízing - tõkekintlévõség</t>
  </si>
  <si>
    <t>Vállalati - lakás - pénzügyi lízing - tõkekintlévõség</t>
  </si>
  <si>
    <t>Vállalati - lakás - hitel - tõkekintlévõség</t>
  </si>
  <si>
    <t>Lakossági - nem lakás - pénzügyi lízing - tõkekintlévõség</t>
  </si>
  <si>
    <t>Lakossági - nem lakás - hitel - tõkekintlévõség</t>
  </si>
  <si>
    <t>Lakossági - lakás - pénzügyi lízing - tõkekintlévõség</t>
  </si>
  <si>
    <t>Lakossági - lakás - hitel - tõkekintlévõség</t>
  </si>
  <si>
    <t>Egyéb gép - operatív lízing - tõkekintlevõség</t>
  </si>
  <si>
    <t>Egyéb gép - pénzügyi lízing - tõkekintlevõség</t>
  </si>
  <si>
    <t>Egyéb gép - hitel - tõkekintlevõség</t>
  </si>
  <si>
    <t>IT, szoftver, irodagép - operatív lízing - tõkekintlevõség</t>
  </si>
  <si>
    <t>IT, szoftver, irodagép - pénzügyi lízing - tõkekintlevõség</t>
  </si>
  <si>
    <t>IT, szoftver, irodagép - hitel - tõkekintlevõség</t>
  </si>
  <si>
    <t>Építõipari gép - operatív lízing - tõkekintlevõség</t>
  </si>
  <si>
    <t>Építõipari gép - pénzügyi lízing - tõkekintlevõség</t>
  </si>
  <si>
    <t>Építõipari gép - hitel - tõkekintlevõség</t>
  </si>
  <si>
    <t>Mezõgazdasági gép - operatív lízing - tõkekintlevõség</t>
  </si>
  <si>
    <t>Mezõgazdasági gép - pénzügyi lízing - tõkekintlevõség</t>
  </si>
  <si>
    <t>Mezõgazdasági gép - hitel - tõkekintlevõség</t>
  </si>
  <si>
    <t>Használt egyéb gép - tõkekintlévõség</t>
  </si>
  <si>
    <t>Új egyéb gép - tõkekintlévõség</t>
  </si>
  <si>
    <t>Használt IT, szoftver, irodagép - tõkekintlévõség</t>
  </si>
  <si>
    <t>Új IT, szoftver, irodagép - tõkekintlévõség</t>
  </si>
  <si>
    <t>Használt építõipari gép - tõkekintlévõség</t>
  </si>
  <si>
    <t>Új építõipari gép - tõkekintlévõség</t>
  </si>
  <si>
    <t>Használt mezõgazdasági gép - tõkekintlévõség</t>
  </si>
  <si>
    <t>Új mezõgazdasági gép - tõkekintlévõség</t>
  </si>
  <si>
    <t>Használt teherautó - operatív lízing - tõkekintlévõség</t>
  </si>
  <si>
    <t>Használt teherautó - pénzügyi lízing - tõkekintlévõség</t>
  </si>
  <si>
    <t>Használt teherautó - hitel - tõkekintlévõség</t>
  </si>
  <si>
    <t>Új teherautó - operatív lízing - tõkekintlévõség</t>
  </si>
  <si>
    <t>Új teherautó - pénzügyi lízing - tõkekintlévõség</t>
  </si>
  <si>
    <t>Új teherautó - hitel - tõkekintlévõség</t>
  </si>
  <si>
    <t>Használt busz - operatív lízing - tõkekintlévõség</t>
  </si>
  <si>
    <t>Használt busz - pénzügyi lízing - tõkekintlévõség</t>
  </si>
  <si>
    <t>Használt busz - hitel - tõkekintlévõség</t>
  </si>
  <si>
    <t>Új busz - operatív lízing - tõkekintlévõség</t>
  </si>
  <si>
    <t>Új busz - pénzügyi lízing - tõkekintlévõség</t>
  </si>
  <si>
    <t>Új busz - hitel - tõkekintlévõség</t>
  </si>
  <si>
    <t>Flotta -személygépjármû - operatív lízing - tõkekintlévõség</t>
  </si>
  <si>
    <t>Flotta -személygépjármû - nyílt végû pénzügyi lízing - tõkekintlévõség</t>
  </si>
  <si>
    <t>Flotta -személygépjármû - zárt végû pénzügyi lízing - tõkekintlévõség</t>
  </si>
  <si>
    <t>Flotta -személygépjármû - hitel - tõkekintlévõség</t>
  </si>
  <si>
    <t>Retail -személygépjármû - nyílt végû pénzügyi lízing  - tõkekintlévõség</t>
  </si>
  <si>
    <t>Retail -személygépjármû - zárt végû pénzügyi lízing - tõkekintlévõség</t>
  </si>
  <si>
    <t>Retail -személygépjármû - hitel - tõkekintlévõség</t>
  </si>
  <si>
    <t>Refinanszírozott flotta - használt - tõkekintlévõség</t>
  </si>
  <si>
    <t>Refinanszírozott flotta - új - tõkekintlévõség</t>
  </si>
  <si>
    <t>Flotta - használt személygépjármû - tõkekintlévõség</t>
  </si>
  <si>
    <t>Flotta - új személygépjármû - tõkekintlévõség</t>
  </si>
  <si>
    <t>Motor - használt - tõkekintlévõség</t>
  </si>
  <si>
    <t>Motor - új - tõkekintlévõség</t>
  </si>
  <si>
    <t>Egyéb eszköz - állomány szerzõdés szám</t>
  </si>
  <si>
    <t>Vasút, hajó, repülõ - állomány szerzõdés szám</t>
  </si>
  <si>
    <t>Vállalati - nem lakás - operatív lízing - állomány szerzõdés szám</t>
  </si>
  <si>
    <t>Vállalati - nem lakás - pénzügyi lízing - állomány szerzõdés szám</t>
  </si>
  <si>
    <t>Vállalati - nem lakás - hitel - állomány szerzõdés szám</t>
  </si>
  <si>
    <t>Vállalati - lakás - operatív lízing - állomány szerzõdés szám</t>
  </si>
  <si>
    <t>Vállalati - lakás - pénzügyi lízing - állomány szerzõdés szám</t>
  </si>
  <si>
    <t>Vállalati - lakás - hitel - állomány szerzõdés szám</t>
  </si>
  <si>
    <t>Lakossági - nem lakás - pénzügyi lízing - állomány szerzõdés szám</t>
  </si>
  <si>
    <t>Lakossági - nem lakás - hitel - állomány szerzõdés szám</t>
  </si>
  <si>
    <t>Lakossági - lakás - pénzügyi lízing - állomány szerzõdés szám</t>
  </si>
  <si>
    <t>Lakossági - lakás - hitel - állomány szerzõdés szám</t>
  </si>
  <si>
    <t>Használt egyéb gép - állomány szerzõdés szám</t>
  </si>
  <si>
    <t>Új egyéb gép - állomány szerzõdés szám</t>
  </si>
  <si>
    <t>Használt IT, szoftver, irodagép - állomány szerzõdés szám</t>
  </si>
  <si>
    <t>Új IT, szoftver, irodagép - állomány szerzõdés szám</t>
  </si>
  <si>
    <t>Használt építõipari gép - állomány szerzõdés szám</t>
  </si>
  <si>
    <t>Új építõipari gép - állomány szerzõdés szám</t>
  </si>
  <si>
    <t>Használt mezõgazdasági gép - állomány szerzõdés szám</t>
  </si>
  <si>
    <t>Új mezõgazdasági gép - állomány szerzõdés szám</t>
  </si>
  <si>
    <t>Használt teherautó - operatív lízing - állomány szerzõdés szám</t>
  </si>
  <si>
    <t>Használt teherautó - pénzügyi lízing - állomány szerzõdés szám</t>
  </si>
  <si>
    <t>Használt teherautó - hitel - állomány szerzõdés szám</t>
  </si>
  <si>
    <t>Új teherautó - operatív lízing - állomány szerzõdés szám</t>
  </si>
  <si>
    <t>Új teherautó - pénzügyi lízing - állomány szerzõdés szám</t>
  </si>
  <si>
    <t>Új teherautó - hitel - állomány szerzõdés szám</t>
  </si>
  <si>
    <t>Használt busz - operatív lízing - állomány szerzõdés szám</t>
  </si>
  <si>
    <t>Használt busz - pénzügyi lízing - állomány szerzõdés szám</t>
  </si>
  <si>
    <t>Használt busz - hitel - állomány szerzõdés szám</t>
  </si>
  <si>
    <t>Új busz - operatív lízing - állomány szerzõdés szám</t>
  </si>
  <si>
    <t>Új busz pénzügyi lízing - állomány szerzõdés szám</t>
  </si>
  <si>
    <t>Új busz- hitel - állomány szerzõdés szám</t>
  </si>
  <si>
    <t>Flotta -személygépjármû - operatív lízing - állomány szerzõdésszám</t>
  </si>
  <si>
    <t>Flotta -személygépjármû - nyílt végû pénzügyi lízing - állomány szerzõdésszám</t>
  </si>
  <si>
    <t>Flotta -személygépjármû - zárt végû pénzügyi lízing - állomány szerzõdésszám</t>
  </si>
  <si>
    <t>Flotta -személygépjármû - hitel - állomány szerzõdésszám</t>
  </si>
  <si>
    <t>Retail -személygépjármû - nyílt végû pénzügyi lízing - állomány szerzõdésszám</t>
  </si>
  <si>
    <t>Retail -személygépjármû - zárt végû pénzügyi lízing - állomány szerzõdésszám</t>
  </si>
  <si>
    <t>Retail -személygépjármû - hitel - állomány szerzõdésszám</t>
  </si>
  <si>
    <t>Flotta - csak kezelt - állomány szerzõdésszám</t>
  </si>
  <si>
    <t>Refinanszírozott flotta - használt - állomány szerzõdésszám</t>
  </si>
  <si>
    <t>Refinanszírozott flotta - új - állomány szerzõdésszám</t>
  </si>
  <si>
    <t>Flotta - használt - állomány szerzõdésszám</t>
  </si>
  <si>
    <t>Flotta - új - állomány szerzõdésszám</t>
  </si>
  <si>
    <t>Motor - használt - állomány szerzõdésszám</t>
  </si>
  <si>
    <t>Motor - új - állomány szerzõdésszám</t>
  </si>
  <si>
    <t>Retail - használt - állomány szerzõdés szám</t>
  </si>
  <si>
    <t>Retail - új - állomány szerzõdés szám</t>
  </si>
  <si>
    <t>Személy és kishaszonjármû - finanszírozott összeg - NHP</t>
  </si>
  <si>
    <t>Tehergépjármû - finanszírozott összeg - NHP</t>
  </si>
  <si>
    <t>Mezõgazdasági gép - finanszírozott összeg - NHP</t>
  </si>
  <si>
    <t>Építõipari gép - finanszírozott összeg - NHP</t>
  </si>
  <si>
    <t>IT-irodai gépek - finanszírozott összeg - NHP</t>
  </si>
  <si>
    <t>Egyéb gépek - finanszírozott összeg - NHP</t>
  </si>
  <si>
    <t>Lakás - finanszírozott összeg - NHP</t>
  </si>
  <si>
    <t>Ingatlan - finanszírozott összeg - NHP</t>
  </si>
  <si>
    <t>Hajó, vasút, repülõ - finanszírozott összeg - NHP</t>
  </si>
  <si>
    <t>Retail - új személygépjármû - magánszemély - finanszírozott összeg</t>
  </si>
  <si>
    <t>Retail - új személygépjármû - jogi személy - finanszírozott összeg</t>
  </si>
  <si>
    <t>Retail - használt személygépjármû - magánszemély - finanszírozott összeg</t>
  </si>
  <si>
    <t>Retail - használt személygépjármû - jogi személy - finanszírozott összeg</t>
  </si>
  <si>
    <t>Retail - új személygépjármû - magánszemély - bruttó eszközérték</t>
  </si>
  <si>
    <t>Retail - új személygépjármû - jogi személy - bruttó eszközérték</t>
  </si>
  <si>
    <t>Retail - használt személygépjármû - magánszemély - bruttó eszközérték</t>
  </si>
  <si>
    <t>Retail - használt személygépjármû - jogi személy - bruttó eszközérték</t>
  </si>
  <si>
    <t>Retail - új személygépjármû - magánszemély - darabszám</t>
  </si>
  <si>
    <t>Retail - új személygépjármû - jogi személy - darabszám</t>
  </si>
  <si>
    <t>Retail - használt személygépjármû - magánszemély - darabszám</t>
  </si>
  <si>
    <t>Retail - használt személygépjármû - jogi személy - darabszám</t>
  </si>
  <si>
    <t>Retail - új személygépjármû - magánszemély - tõkekintlévõség</t>
  </si>
  <si>
    <t>Retail - új személygépjármû - jogi személy - tõkekintlévõség</t>
  </si>
  <si>
    <t>Retail - használt személygépjármû - magánszemély - tõkekintlévõség</t>
  </si>
  <si>
    <t>Retail - használt személygépjármû - jogi személy - tõkekintlévõség</t>
  </si>
  <si>
    <t>Retail új autó</t>
  </si>
  <si>
    <t>Retail használt autó</t>
  </si>
  <si>
    <t>Retail magánszemély</t>
  </si>
  <si>
    <t>Retail jogi személy</t>
  </si>
  <si>
    <t>Személy és kishaszonjármû - finanszírozott összeg - Exim</t>
  </si>
  <si>
    <t>Tehergépjármû - finanszírozott összeg - Exim</t>
  </si>
  <si>
    <t>Mezõgazdasági gép - finanszírozott összeg - Exim</t>
  </si>
  <si>
    <t>Építõipari gép - finanszírozott összeg - Exim</t>
  </si>
  <si>
    <t>IT-irodai gépek - finanszírozott összeg - Exim</t>
  </si>
  <si>
    <t>Egyéb gépek - finanszírozott összeg - Exim</t>
  </si>
  <si>
    <t>Lakás - finanszírozott összeg - Exim</t>
  </si>
  <si>
    <t>Ingatlan - finanszírozott összeg - Exim</t>
  </si>
  <si>
    <t>Hajó, vasút, repülõ - finanszírozott összeg - Exim</t>
  </si>
  <si>
    <t>Összesen NHP</t>
  </si>
  <si>
    <t xml:space="preserve">Összesen EXIM </t>
  </si>
  <si>
    <t>adatszolgáltatók</t>
  </si>
  <si>
    <t>adatszolgáltatók száma</t>
  </si>
  <si>
    <t>NHP arány</t>
  </si>
  <si>
    <t>fin arány</t>
  </si>
  <si>
    <t>2014 korr</t>
  </si>
  <si>
    <t>2015 korr</t>
  </si>
  <si>
    <t>fin öszeg</t>
  </si>
  <si>
    <t>fin összeg</t>
  </si>
  <si>
    <t>%</t>
  </si>
  <si>
    <t>NHP</t>
  </si>
  <si>
    <t>Változás</t>
  </si>
  <si>
    <t>növekedés</t>
  </si>
  <si>
    <t>Mezögazd.</t>
  </si>
  <si>
    <t>Tehergjmü</t>
  </si>
  <si>
    <t>Gépek</t>
  </si>
  <si>
    <t>Építőipari gép</t>
  </si>
  <si>
    <t>kihelyezés</t>
  </si>
  <si>
    <t>Kishaszon</t>
  </si>
  <si>
    <t>Mezőgazd.</t>
  </si>
  <si>
    <t>Egyéb gép</t>
  </si>
  <si>
    <t>Szgk + kishaszon</t>
  </si>
  <si>
    <t>csak u HCV</t>
  </si>
  <si>
    <t>potkocsival</t>
  </si>
  <si>
    <t>CÉG</t>
  </si>
  <si>
    <t>Retail - HUF - tőkekintlévőség:</t>
  </si>
  <si>
    <t>Retail - EUR - tőkekintlévőség:</t>
  </si>
  <si>
    <t>Retail - CHF - tőkekintlévőség:</t>
  </si>
  <si>
    <t>Flotta - HUF - tőkekintlévőség:</t>
  </si>
  <si>
    <t>Flotta - EUR - tőkekintlévőség:</t>
  </si>
  <si>
    <t>Flotta - CHF - tőkekintlévőség:</t>
  </si>
  <si>
    <t>Truck - HUF - tőkekintlévőség:</t>
  </si>
  <si>
    <t>Truck - EUR - tőkekintlévőség:</t>
  </si>
  <si>
    <t>Truck - CHF - tőkekintlévőség:</t>
  </si>
  <si>
    <t>Mezőgazdasági gép - HUF - tőkekintlévőség:</t>
  </si>
  <si>
    <t>Mezőgazdasági gép - EUR - tőkekintlévőség:</t>
  </si>
  <si>
    <t>Mezőgazdasági gép - CHF - tőkekintlévőség:</t>
  </si>
  <si>
    <t>Építőgép - HUF - tőkekintlévőség:</t>
  </si>
  <si>
    <t>Építőgép - EUR - tőkekintlévőség:</t>
  </si>
  <si>
    <t>Építőgép - CHF - tőkekintlévőség:</t>
  </si>
  <si>
    <t>IT, Office - HUF - tőkekintlévőség:</t>
  </si>
  <si>
    <t>IT, Office - EUR - tőkekintlévőség:</t>
  </si>
  <si>
    <t>IT, Office - CHF - tőkekintlévőség:</t>
  </si>
  <si>
    <t>Egyéb gép - HUF - tőkekintlévőség:</t>
  </si>
  <si>
    <t>Egyéb gép - EUR - tőkekintlévőség:</t>
  </si>
  <si>
    <t>Egyéb gép - CHF - tőkekintlévőség:</t>
  </si>
  <si>
    <t>Lakás - HUF - tőkekintlévőség:</t>
  </si>
  <si>
    <t>Lakás - EUR - tőkekintlévőség:</t>
  </si>
  <si>
    <t>Lakás - CHF - tőkekintlévőség:</t>
  </si>
  <si>
    <t>Ingatlan - HUF - tőkekintlévőség:</t>
  </si>
  <si>
    <t>Ingatlan - EUR - tőkekintlévőség:</t>
  </si>
  <si>
    <t>Ingatlan - CHF - tőkekintlévőség:</t>
  </si>
  <si>
    <t>Hajó, vasút, repülő - HUF - tőkekintlévőség:</t>
  </si>
  <si>
    <t>Hajó, vasút, repülő - EUR - tőkekintlévőség:</t>
  </si>
  <si>
    <t>Hajó, vasút, repülő - CHF - tőkekintlévőség:</t>
  </si>
  <si>
    <t>Datahouse stat</t>
  </si>
  <si>
    <t>CIB Lízing Csoport</t>
  </si>
  <si>
    <t>Régió Holding Kft.</t>
  </si>
  <si>
    <t>Business Lease Hungary Kft.</t>
  </si>
  <si>
    <t>ARVAL Magyarország Jármûparkkezelõ Kft.</t>
  </si>
  <si>
    <t>Raiffeisen Corporate Lízing Zrt.</t>
  </si>
  <si>
    <t>OTP Ingatlanlízing Zrt.</t>
  </si>
  <si>
    <t>K&amp;H Bank Zrt. Lízing üzletág</t>
  </si>
  <si>
    <t>FINALP Zrt.</t>
  </si>
  <si>
    <t>SG Eszközlízing Magyarország Kft.</t>
  </si>
  <si>
    <t>Merkantil csoport</t>
  </si>
  <si>
    <t>Lombard Lízing Csoport</t>
  </si>
  <si>
    <t>UniCredit Leasing csoport</t>
  </si>
  <si>
    <t>Erste Leasing Cégcsoport</t>
  </si>
  <si>
    <t>Deutsche Leasing Hungaria Zrt., Deutsche Leasing Hungaria Kft.</t>
  </si>
  <si>
    <t>Scania Finance Magyarország Zrt.</t>
  </si>
  <si>
    <t>ALD Automotive Magyarország Kft.</t>
  </si>
  <si>
    <t>Rent-a-server Kft.</t>
  </si>
  <si>
    <t>De Lage Landen Finance Zrt.</t>
  </si>
  <si>
    <t>IKB-Pénzügyi Lízing Zrt.</t>
  </si>
  <si>
    <t>Leaseplan Hungária Zrt.</t>
  </si>
  <si>
    <t>CITY-LEASING Zrt.</t>
  </si>
  <si>
    <t>Indotek Lízing Zrt.</t>
  </si>
  <si>
    <t>Budapest Bank Zrt., Budapest Lízing Zrt.</t>
  </si>
  <si>
    <t>Cofidis</t>
  </si>
  <si>
    <t>MKB-Euroleasing</t>
  </si>
  <si>
    <t>TFSH</t>
  </si>
  <si>
    <t>Fraikin</t>
  </si>
  <si>
    <t>Otokoc Hungary Kft.</t>
  </si>
  <si>
    <t xml:space="preserve">Ober Pénzügyi Lízing Zrt. </t>
  </si>
  <si>
    <t>Merkantrade Zrt</t>
  </si>
  <si>
    <t>ELLENŐRZÉSEK</t>
  </si>
  <si>
    <t>konstr</t>
  </si>
  <si>
    <t>retail</t>
  </si>
  <si>
    <t>flotta</t>
  </si>
  <si>
    <t>mg</t>
  </si>
  <si>
    <t>építő</t>
  </si>
  <si>
    <t>egyéb gép</t>
  </si>
  <si>
    <t>it</t>
  </si>
  <si>
    <t>uh</t>
  </si>
  <si>
    <t>u</t>
  </si>
  <si>
    <t>h</t>
  </si>
  <si>
    <t>Sorszám</t>
  </si>
  <si>
    <t>Elnevezés</t>
  </si>
  <si>
    <t>Információ</t>
  </si>
  <si>
    <t>Belsõ azonosító</t>
  </si>
  <si>
    <t>1.</t>
  </si>
  <si>
    <t xml:space="preserve">
	Kedves Kollégák,
	Változás!
	2018. I. negyedévétõl az adatszolgáltatás megújult! Kérjük az új kérdõívnek, vagy az új sablonnak megfelelõen végezzétek a feltöltést! Javasoljuk a levélben kiküldött sablon tervezet felhasználását is, ahol ellenõrzéseket is lehet végezni. 
	Az adatmezõk melletti definiciókat folyamatosan töltjük, javítjuk, ezért kérlek kérdés esetén használjátok a kiküldött sablon tervezetet is, ahol az egyes mezõk leírása és az összegzõ, ellenõrzõ mezõk is segítséget nyújthatnak. 
	Az adatszolgáltatásra minden hónapban 3 hét áll rendelkezésre, az eredményeket az adattisztítás után, 1-1,5 héttel késõbb publikáljuk.
</t>
  </si>
  <si>
    <t>185</t>
  </si>
  <si>
    <t>2.</t>
  </si>
  <si>
    <t xml:space="preserve">
	Statisztikai adatgyûjtés - Alapelvek
	Deviza vagy deviza-alapú szerzõdések esetén a forintösszegeket a finanszírozók saját számviteli politikájában meghatározott (át)értékelési módjának megfelelõen jelentik. 
		A finanszírozott összeg illetve tõkekintlévõség értékek nem tartalmazzák a jutalék-elõfinanszírozáshoz, készletfinanszírozáshoz, visszavett eszközökhöz illetve fedezetlen követeléshez nyújtott kölcsönök összegeit.
		A bruttó eszközérték, finanszírozott összeg, szerzõdésszám értékek nem tartalmazzák az ugyanazon ügyféllel átstruktúrált, újrakötött, ezáltal jogilag újnak számító szerzõdések adatait.
</t>
  </si>
  <si>
    <t>186</t>
  </si>
  <si>
    <t>3.</t>
  </si>
  <si>
    <t xml:space="preserve">
	Definíciók
	Jutalék-elõfinanszírozás: A kereskedõvel kötött együttmûködési szerzõdés részeként vagy annak kiegészítéseként megkötött megállapodás, mely szerint meghatározott forgalomvállalás esetén a kereskedõ a kialkudott kamatfeltételek mellett elõre egy összegben megkapja az idõszakra tervezett jutalékot.
	Készletfinanszírozás: A kereskedõk számára új gépjármûvek importõrtõl vagy más beszállítótól történõ beszerzésére, vagy a kereskedés tulajdonába került használt gépjármûvekre a gépjármû harmadik fél részére történõ továbbértékesítéséig történõ finanszírozása, annak típusától függetlenül.
	Fedezetlen követeléshez nyújtott kölcsön: A tervezett futamidõ elõtt lezárt/felmondott lízingszerzõdések elszámolását követõen fennmaradó tartozások rendezésére a lízingszerzõdés szerinti szerzõdõnek nyújtott áthidaló kölcsön.
	Bruttó eszközérték: A vonatkozó idõszakban a társaság által finanszírozott eszközök teljes - a beszerzés idõpontjában érvényes, általános forgalmi adót is tartalmazó ? értéke.
	Finanszírozott érték / Kihelyezés: A fenti alapelveknek megfelelõen, a vonatkozó idõszakban a finanszírozó és ügyfél közötti szerzõdésben kikötött, folyósításra került, az ügyfél által elismert tõkerész forintban kifejezett értéke.
	Tõkekintlévõség: A fenti alapelveknek megfelelõen, a jelentés fordulónapja után esedékessé váló, már folyósított, de még nem lejárt ügyféllel szembeni tõkekövetelések összege. Tipikusan nem tartoznak ide a fordulónap elõtti esedékességû, de még meg nem fizetett tõke-, kamat-, késedelmi kamat és áfa összegek. Ebben a kategóriában jelentendõ azonban a zártvégû pénzügyi lízing indulásakor kiszámlázott áfa összege akkor, ha azt az ügy indításakor a lízingbevevõ teljes egészében nem térítette meg a lízingbeadónak.
	Ide tartozik operatív lízing esetén az International Financial Reporting Strandards (IFRS) 17. sztenderdje szerint meghatározott nettó lízing befektetés, az induláskor közvetlenül felmerülõ költségek ( pl. jutalék, jogi költség) kivételével. Ha az adat nem áll rendelkezésre, akkor a tagvállalat Számviteli politikában meghatárzott értékcsökkenéssel számított nettó tárgyi eszköz értéket kell bemutatni a fordulónapra vonatkozóan. 
	Szerzõdésszám: A vonatkozó idõszakban megkötött és folyósított új szerzõdések darabszáma. Állományra vonatkozó adatszolgáltatás esetén (portfolió méret) az idõszak végén fennálló, már folyósított élõ szerzõdések darabszáma.
	Eszköz kategóriák 
	Személygépjármû: 3,5 tonna illetve az alatti összteherbírású személy- és kishaszonjármûvek, kivéve ahol az szgk vagy kishaszon megjelölés külön szerepel. Ebben az esetben csak a szûkített (szgk vagy kishaszon) állományt kell beírni. 
	Motorkerékpár: egy nyomon haladó, kétkerekû motoros közlekedési eszköz. 
	Flotta: A személygépjármûvek finanszírozási szerzõdésektõl független kategóriája, melyekhez minimálisan ? a casco biztosításra vonatkozó szolgáltatás kivételével ? legalább egy egyéb szolgáltatás kapcsolódik.
	Ebbe a kategóriába csak a saját kezelésben lévõ gépjármûvekre vonatkozó szerzõdések kerülnek.
	Refinanszírozott Flotta: A személygépjármûvek finanszírozási szerzõdésektõl független kategóriája, melyekhez minimálisan ? a casco biztosításra vonatkozó szolgáltatás kivételével ? legalább egy egyéb szolgáltatás kapcsolódik.
		Ebbe a kategóriába csak a nem saját kezelésben lévõ gépjármûvekre vonatkozó szerzõdések adatai kerülnek.
	Irányelvként szabályozott fogalom, a tagvállalatok flottafinanszírozásként a saját besorolási rendjüknek megfelelõen jelenthetnek.
	Flotta - csak kezelt: finanszírozási szolgáltatás nélkül az ügyfél tulajdonában maradó gépjármûvekhez nyújtott flotta kezelési szolgáltatásra kötött szerzõdések
	Tehergépjármû: 3,5 tonna feletti összteherbírású gépjármûvek.
	Busz: 18 fõnél nagyobb számú személyek szállítására alkalmas jármû
	Új gépjármû: Gyártástól számított maximum 12 hónapos újonnan forgalomba helyezett gépjármû.
	Mezõgazdasági gép: Mezõgazdasági erõ- és munkagépek
	Építõipari gép: Építõipari erõ- és munkagépek
	IT, szoftver, irodagép: Személyi számítógép, laptop, szerver, nyomtató, fax, fénymásoló, scanner, egyéb irodai használatú gép, szoftver
	Egyéb gép: a mezõgazdasági, építõipari és IT, szoftver, irodagép kategóriába nem sorolható eszközök (úgy mint a teljesség igénye nélkül: nyomdaipari eszközök, csomagolástechnikai eszközök, fém és mûanyag megmunkálás eszközei, anyagmozgatásra szolgáló eszközök, mûszeripari eszközök, orvostechnikai eszközök, fa- és asztalosipari eszközök, egyéb eszközök)
	Vasút, hajó, repülõ: Vasúti, légi és vizi közlekedés jármûvei 
	Ingatlanok besorolásai: Négy kategóriát különböztetünk meg az ügyfél és az ingatlan jellege szerint: Lakossági és vállalati ügyfeleknek nyújtott lakáscélú és nem lakás célú finanszírozás.
	Ügyfelek besorolása
	Mikro-, kis- és középvállalkozások (KKV): A Gazdasági és Közlekedési Minisztérium által definiált vállalkozások. A minõsítés kritériumait az alábbi táblázat tartlamazza:
	Nagyvállalat: A mikro-, kis- és középvállalati kritériumoknak meg nem felelõ vállalkozás.
	Lakosság: Természetes devizabelföldi vagy devizakülföldi személyek.
	Egyéb: A lakosság, KKV illetve nagyvállalat definíciókon kívül esõ ügyfelek (ti.:állam, önkormányzat, külképviselet, stb.)
</t>
  </si>
  <si>
    <t>187</t>
  </si>
  <si>
    <t>4.</t>
  </si>
  <si>
    <t>Személy és kishaszonjármû - finanszírozott összeg - Exim Export</t>
  </si>
  <si>
    <t xml:space="preserve">
	Az adott évben január 1 és a statisztikai adatgyûjtési idõszak vége között az EXIM Bank refinanszírozása keretében személy és kishaszonjármûvekre kihelyezett finanszírozott összeg.
</t>
  </si>
  <si>
    <t>915</t>
  </si>
  <si>
    <t>5.</t>
  </si>
  <si>
    <t>Tehergépjármû - finanszírozott összeg - Exim Export</t>
  </si>
  <si>
    <t xml:space="preserve">
	Az adott évben január 1 és a statisztikai adatgyûjtési idõszak vége között az Exim Bank refinanszírozása keretében tehergépjármûvekre kihelyezett finanszírozott összeg.
</t>
  </si>
  <si>
    <t>916</t>
  </si>
  <si>
    <t>6.</t>
  </si>
  <si>
    <t>Mezõgazdasági gép - finanszírozott összeg - Exim Export</t>
  </si>
  <si>
    <t xml:space="preserve">
	Az adott évben január 1 és a statisztikai adatgyûjtési idõszak vége között az Exim Bank refinanszírozása keretében mezõgazdasági gépekre kihelyezett finanszírozott összeg.
</t>
  </si>
  <si>
    <t>917</t>
  </si>
  <si>
    <t>7.</t>
  </si>
  <si>
    <t>Építõipari gép - finanszírozott összeg - Exim Export</t>
  </si>
  <si>
    <t xml:space="preserve">
	Az adott évben január 1 és a statisztikai adatgyûjtési idõszak vége között az Exim Bank refinanszírozása keretében építõipari gépekre kihelyezett finanszírozott összeg.
</t>
  </si>
  <si>
    <t>918</t>
  </si>
  <si>
    <t>8.</t>
  </si>
  <si>
    <t>IT-irodai gépek - finanszírozott összeg - Exim Export</t>
  </si>
  <si>
    <t xml:space="preserve">
	Az adott évben január 1 és a statisztikai adatgyûjtési idõszak vége között az Exim Bank refinanszírozása keretében IT és irodai eszközökre kihelyezett finanszírozott összeg.
</t>
  </si>
  <si>
    <t>919</t>
  </si>
  <si>
    <t>9.</t>
  </si>
  <si>
    <t>Egyéb gépek - finanszírozott összeg - Exim Export</t>
  </si>
  <si>
    <t xml:space="preserve">
	Az adott évben január 1 és a statisztikai adatgyûjtési idõszak vége között az Exim Bank refinanszírozása keretében általános gépekre kihelyezett finanszírozott összeg.
</t>
  </si>
  <si>
    <t>920</t>
  </si>
  <si>
    <t>10.</t>
  </si>
  <si>
    <t>Lakás - finanszírozott összeg - Exim Export</t>
  </si>
  <si>
    <t xml:space="preserve">
	Az adott évben január 1 és a statisztikai adatgyûjtési idõszak vége között az Exim Bank refinanszírozása keretében lakásfinanszírozásra kihelyezett finanszírozott összeg.
</t>
  </si>
  <si>
    <t>921</t>
  </si>
  <si>
    <t>11.</t>
  </si>
  <si>
    <t>Ingatlan - finanszírozott összeg - Exim Export</t>
  </si>
  <si>
    <t xml:space="preserve">
	Az adott évben január 1 és a statisztikai adatgyûjtési idõszak vége között az Exim Bank refinanszírozása keretében nem lakás célú ingatlanokra kihelyezett finanszírozott összeg.
</t>
  </si>
  <si>
    <t>922</t>
  </si>
  <si>
    <t>12.</t>
  </si>
  <si>
    <t>Hajó, vasút, repülõ - finanszírozott összeg - Exim Export</t>
  </si>
  <si>
    <t xml:space="preserve">
	Az adott évben január 1 és a statisztikai adatgyûjtési idõszak vége között az Exim Bank refinanszírozása keretében hajóra, vasútra, repülõgépre kihelyezett finanszírozott összeg.
</t>
  </si>
  <si>
    <t>923</t>
  </si>
  <si>
    <t>13.</t>
  </si>
  <si>
    <t>Személy és kishaszonjárm? - finanszírozott összeg - EXIM Versenyképességi</t>
  </si>
  <si>
    <t>989</t>
  </si>
  <si>
    <t>14.</t>
  </si>
  <si>
    <t>Tehergépjárm? - finanszírozott összeg - EXIM Versenyképességi</t>
  </si>
  <si>
    <t>990</t>
  </si>
  <si>
    <t>15.</t>
  </si>
  <si>
    <t>Mezõgazdasági gép - finanszírozott összeg - EXIM Versenyképességi</t>
  </si>
  <si>
    <t>991</t>
  </si>
  <si>
    <t>16.</t>
  </si>
  <si>
    <t>Építõipari gép - finanszírozott összeg - EXIM Versenyképességi</t>
  </si>
  <si>
    <t>992</t>
  </si>
  <si>
    <t>17.</t>
  </si>
  <si>
    <t>IT-irodai gépek - finanszírozott összeg - EXIM Versenyképességi</t>
  </si>
  <si>
    <t>993</t>
  </si>
  <si>
    <t>18.</t>
  </si>
  <si>
    <t>Egyéb gépek - finanszírozott összeg - EXIM Versenyképességi</t>
  </si>
  <si>
    <t>994</t>
  </si>
  <si>
    <t>19.</t>
  </si>
  <si>
    <t>Lakás - finanszírozott összeg - EXIM Versenyképességi</t>
  </si>
  <si>
    <t>995</t>
  </si>
  <si>
    <t>20.</t>
  </si>
  <si>
    <t>Ingatlan - finanszírozott összeg - EXIM Versenyképességi</t>
  </si>
  <si>
    <t>996</t>
  </si>
  <si>
    <t>21.</t>
  </si>
  <si>
    <t>Hajó, vasút, repülõ - finanszírozott összeg - EXIM Versenyképességi</t>
  </si>
  <si>
    <t>997</t>
  </si>
  <si>
    <t>22.</t>
  </si>
  <si>
    <t xml:space="preserve">3,5 tonna összteherbírás alatti személy-, és kishaszongépjármû RETAIL, MOTOR, FLOTTA, REFINANSZIROZOTT és CSAK KEZELT FLOTTA statisztikai adatokKérjük, az adatokat az ÉV ELEJÉTÕL AZ IDÕSZAK UTOLSÓ NAPJÁIG KUMMULÁLTAN adják meg! Kérjük, az adatokat Ft-ban (NEM millió Ft-ban!), vesszõ, pont, szünet, és egyéb karakterek használata nélkül adják meg! Kérjük, az adatokat úgy adják meg, hogy a Retail, Motor, Flotta és Refinanszírozott Flotta sorban szereplõ adatok ÖSSZEGE adja ki a teljes gépjármû finanszírozási volument, tehát a négy mezõben közölt adatok között NE LEGYEN ÁTFEDÉS! A LEASEUROPE adatszolgáltatásnak megfelelõen kérjük, adja meg a szerzõdések futamideje szerint megbontott finanszírozási volumen adatokat is! </t>
  </si>
  <si>
    <t>30</t>
  </si>
  <si>
    <t>23.</t>
  </si>
  <si>
    <t>Retail - SZGK - Új - Bruttó eszközérték</t>
  </si>
  <si>
    <t>998</t>
  </si>
  <si>
    <t>24.</t>
  </si>
  <si>
    <t>Retail - SZGK - Használt - Bruttó eszközérték</t>
  </si>
  <si>
    <t>999</t>
  </si>
  <si>
    <t>25.</t>
  </si>
  <si>
    <t>Retail - Kishaszon - Új - Bruttó eszközérték</t>
  </si>
  <si>
    <t>1000</t>
  </si>
  <si>
    <t>26.</t>
  </si>
  <si>
    <t>Retail - Kishaszon - Használt - Bruttó eszközérték</t>
  </si>
  <si>
    <t>1001</t>
  </si>
  <si>
    <t>27.</t>
  </si>
  <si>
    <t>Retail - Új - Lakossági - Bruttó eszközérték</t>
  </si>
  <si>
    <t>1002</t>
  </si>
  <si>
    <t>28.</t>
  </si>
  <si>
    <t>Retail - Új - Vállalati - Bruttó eszközérték</t>
  </si>
  <si>
    <t>1003</t>
  </si>
  <si>
    <t>29.</t>
  </si>
  <si>
    <t>Retail - Használt - Lakossági - Bruttó eszközérték</t>
  </si>
  <si>
    <t>1004</t>
  </si>
  <si>
    <t>30.</t>
  </si>
  <si>
    <t>Retail - Használt - Vállalati - Bruttó eszközérték</t>
  </si>
  <si>
    <t>1005</t>
  </si>
  <si>
    <t>31.</t>
  </si>
  <si>
    <t>Retail - Lakossági - Kölcsön - Bruttó eszközérték</t>
  </si>
  <si>
    <t>1006</t>
  </si>
  <si>
    <t>32.</t>
  </si>
  <si>
    <t>Retail - Lakossági - Zárt végû - Bruttó eszközérték</t>
  </si>
  <si>
    <t>1007</t>
  </si>
  <si>
    <t>33.</t>
  </si>
  <si>
    <t>Retail - Lakossági - Nyílt végû - Bruttó eszközérték</t>
  </si>
  <si>
    <t>1008</t>
  </si>
  <si>
    <t>34.</t>
  </si>
  <si>
    <t>Retail - Lakossági - Operatív - Bruttó eszközérték</t>
  </si>
  <si>
    <t>1009</t>
  </si>
  <si>
    <t>35.</t>
  </si>
  <si>
    <t>Retail - Vállalati - Kölcsön - Bruttó eszközérték</t>
  </si>
  <si>
    <t>1010</t>
  </si>
  <si>
    <t>36.</t>
  </si>
  <si>
    <t>Retail - Vállalati - Zárt végû - Bruttó eszközérték</t>
  </si>
  <si>
    <t>1011</t>
  </si>
  <si>
    <t>37.</t>
  </si>
  <si>
    <t>Retail - Vállalati - Nyílt végû - Bruttó eszközérték</t>
  </si>
  <si>
    <t>1012</t>
  </si>
  <si>
    <t>38.</t>
  </si>
  <si>
    <t>Retail - Vállalati - Operatív - Bruttó eszközérték</t>
  </si>
  <si>
    <t>1013</t>
  </si>
  <si>
    <t>39.</t>
  </si>
  <si>
    <t>594</t>
  </si>
  <si>
    <t>40.</t>
  </si>
  <si>
    <t>595</t>
  </si>
  <si>
    <t>41.</t>
  </si>
  <si>
    <t>A kérdõív elején jelölt idõszakban folyósított 3,5 tonna alatti összteherbírású Flotta új személygépjármûvek finanszírozási szerzõdéseinek bruttó (ÁFÁ-val növelt) eszközértéke.</t>
  </si>
  <si>
    <t>208</t>
  </si>
  <si>
    <t>42.</t>
  </si>
  <si>
    <t>A kérdõív elején jelölt idõszakban folyósított 3,5 tonna alatti összteherbírású Flotta használt személygépjármûvek finanszírozási szerzõdéseinek bruttó (ÁFÁ-val növelt) eszközértéke.</t>
  </si>
  <si>
    <t>209</t>
  </si>
  <si>
    <t>43.</t>
  </si>
  <si>
    <t>604</t>
  </si>
  <si>
    <t>44.</t>
  </si>
  <si>
    <t>605</t>
  </si>
  <si>
    <t>45.</t>
  </si>
  <si>
    <t>SZGK - új - bruttó eszközérték</t>
  </si>
  <si>
    <t>1014</t>
  </si>
  <si>
    <t>46.</t>
  </si>
  <si>
    <t>SZGK - használt - bruttó eszközérték</t>
  </si>
  <si>
    <t>1015</t>
  </si>
  <si>
    <t>47.</t>
  </si>
  <si>
    <t>Kishaszon - új - bruttó eszközérték</t>
  </si>
  <si>
    <t>1016</t>
  </si>
  <si>
    <t>48.</t>
  </si>
  <si>
    <t>Kishaszon - használt - bruttó eszközérték</t>
  </si>
  <si>
    <t>1017</t>
  </si>
  <si>
    <t>49.</t>
  </si>
  <si>
    <t>Retail - SZGK - Új - Finanszírozott összeg</t>
  </si>
  <si>
    <t>1018</t>
  </si>
  <si>
    <t>50.</t>
  </si>
  <si>
    <t>Retail - SZGK - Használt - Finanszírozott összeg</t>
  </si>
  <si>
    <t>1019</t>
  </si>
  <si>
    <t>51.</t>
  </si>
  <si>
    <t>Retail - Kishaszon - Új - Finanszírozott összeg</t>
  </si>
  <si>
    <t>1021</t>
  </si>
  <si>
    <t>52.</t>
  </si>
  <si>
    <t>Retail - Kishaszon - Használt - Finanszírozott összeg</t>
  </si>
  <si>
    <t>1022</t>
  </si>
  <si>
    <t>53.</t>
  </si>
  <si>
    <t>Retail - Új - Lakossági - Finanszírozott összeg</t>
  </si>
  <si>
    <t>1023</t>
  </si>
  <si>
    <t>54.</t>
  </si>
  <si>
    <t>Retail - Új - Vállalati - Finanszírozott összeg</t>
  </si>
  <si>
    <t>1024</t>
  </si>
  <si>
    <t>55.</t>
  </si>
  <si>
    <t>Retail - Használt - Lakossági - Finanszírozott összeg</t>
  </si>
  <si>
    <t>1025</t>
  </si>
  <si>
    <t>56.</t>
  </si>
  <si>
    <t>Retail - Használt - Vállalati - Finanszírozott összeg</t>
  </si>
  <si>
    <t>1026</t>
  </si>
  <si>
    <t>57.</t>
  </si>
  <si>
    <t>Retail - Lakossági - Kölcsön - Finanszírozott összeg</t>
  </si>
  <si>
    <t>1027</t>
  </si>
  <si>
    <t>58.</t>
  </si>
  <si>
    <t>Retail - Lakossági - Zárt végû - Finanszírozott összeg</t>
  </si>
  <si>
    <t>1028</t>
  </si>
  <si>
    <t>59.</t>
  </si>
  <si>
    <t>Retail - Lakossági - Nyílt végû - Finanszírozott összeg</t>
  </si>
  <si>
    <t>1029</t>
  </si>
  <si>
    <t>60.</t>
  </si>
  <si>
    <t>Retail - Lakossági - Operatív - Finanszírozott összeg</t>
  </si>
  <si>
    <t>1030</t>
  </si>
  <si>
    <t>61.</t>
  </si>
  <si>
    <t>Retail - Vállalati - Kölcsön - Finanszírozott összeg</t>
  </si>
  <si>
    <t>1031</t>
  </si>
  <si>
    <t>62.</t>
  </si>
  <si>
    <t>Retail - Vállalati - Zárt végû - Finanszírozott összeg</t>
  </si>
  <si>
    <t>1032</t>
  </si>
  <si>
    <t>63.</t>
  </si>
  <si>
    <t>Retail - Vállalati - Nyílt végû - Finanszírozott összeg</t>
  </si>
  <si>
    <t>1033</t>
  </si>
  <si>
    <t>64.</t>
  </si>
  <si>
    <t>Retail - Vállalati - Operatív - Finanszírozott összeg</t>
  </si>
  <si>
    <t>1034</t>
  </si>
  <si>
    <t>65.</t>
  </si>
  <si>
    <t>Motor - új - finanszírozott összeg</t>
  </si>
  <si>
    <t>596</t>
  </si>
  <si>
    <t>66.</t>
  </si>
  <si>
    <t>Motor - használt - finanszírozott összeg</t>
  </si>
  <si>
    <t>597</t>
  </si>
  <si>
    <t>67.</t>
  </si>
  <si>
    <t>A kérdõív elején jelölt idõszakban folyósított 3,5 tonna alatti összteherbírású Flotta új személygépjármûvek finanszírozási szerzõdéseinek finanszírozott értéke.</t>
  </si>
  <si>
    <t>210</t>
  </si>
  <si>
    <t>68.</t>
  </si>
  <si>
    <t>211</t>
  </si>
  <si>
    <t>69.</t>
  </si>
  <si>
    <t>606</t>
  </si>
  <si>
    <t>70.</t>
  </si>
  <si>
    <t>607</t>
  </si>
  <si>
    <t>71.</t>
  </si>
  <si>
    <t>SZGK - új - finanszírozott összeg</t>
  </si>
  <si>
    <t>1040</t>
  </si>
  <si>
    <t>72.</t>
  </si>
  <si>
    <t>SZGK - használt - finanszírozott összeg</t>
  </si>
  <si>
    <t>1039</t>
  </si>
  <si>
    <t>73.</t>
  </si>
  <si>
    <t>Kishaszon - új - finanszírozott összeg</t>
  </si>
  <si>
    <t>1041</t>
  </si>
  <si>
    <t>74.</t>
  </si>
  <si>
    <t>Kishaszon - használt - finanszírozott összeg</t>
  </si>
  <si>
    <t>1042</t>
  </si>
  <si>
    <t>75.</t>
  </si>
  <si>
    <t>Retail - SZGK - Új - Szerzõdésszám</t>
  </si>
  <si>
    <t>1043</t>
  </si>
  <si>
    <t>76.</t>
  </si>
  <si>
    <t>Retail - SZGK - Használt - Szerzõdésszám</t>
  </si>
  <si>
    <t>1044</t>
  </si>
  <si>
    <t>77.</t>
  </si>
  <si>
    <t>Retail - Kishaszon - Új - Szerzõdésszám</t>
  </si>
  <si>
    <t>1045</t>
  </si>
  <si>
    <t>78.</t>
  </si>
  <si>
    <t>Retail - Kishaszon - Használt - Szerzõdésszám</t>
  </si>
  <si>
    <t>1046</t>
  </si>
  <si>
    <t>79.</t>
  </si>
  <si>
    <t>Retail - Új - Lakossági - Szerzõdésszám</t>
  </si>
  <si>
    <t>1047</t>
  </si>
  <si>
    <t>80.</t>
  </si>
  <si>
    <t>Retail - Új - Vállalati - Szerzõdésszám</t>
  </si>
  <si>
    <t>1048</t>
  </si>
  <si>
    <t>81.</t>
  </si>
  <si>
    <t>Retail - Használt - Lakossági - Szerzõdésszám</t>
  </si>
  <si>
    <t>1049</t>
  </si>
  <si>
    <t>82.</t>
  </si>
  <si>
    <t>Retail - Használt - Vállalati - Szerzõdésszám</t>
  </si>
  <si>
    <t>1050</t>
  </si>
  <si>
    <t>83.</t>
  </si>
  <si>
    <t>Retail - Lakossági - Kölcsön - Szerzõdésszám</t>
  </si>
  <si>
    <t>1051</t>
  </si>
  <si>
    <t>84.</t>
  </si>
  <si>
    <t>Retail - Lakossági - Zárt végû - Szerzõdésszám</t>
  </si>
  <si>
    <t>1052</t>
  </si>
  <si>
    <t>85.</t>
  </si>
  <si>
    <t>Retail - Lakossági - Nyílt végû - Szerzõdésszám</t>
  </si>
  <si>
    <t xml:space="preserve">
</t>
  </si>
  <si>
    <t>1053</t>
  </si>
  <si>
    <t>86.</t>
  </si>
  <si>
    <t>Retail - Lakossági - Operatív - Szerzõdésszám</t>
  </si>
  <si>
    <t>1054</t>
  </si>
  <si>
    <t>87.</t>
  </si>
  <si>
    <t>Retail - Vállalati - Kölcsön - Szerzõdésszám</t>
  </si>
  <si>
    <t>1055</t>
  </si>
  <si>
    <t>88.</t>
  </si>
  <si>
    <t>Retail - Vállalati - Zárt végû - Szerzõdésszám</t>
  </si>
  <si>
    <t>1057</t>
  </si>
  <si>
    <t>89.</t>
  </si>
  <si>
    <t>Retail - Vállalati - Nyílt végû - Szerzõdésszám</t>
  </si>
  <si>
    <t>1056</t>
  </si>
  <si>
    <t>90.</t>
  </si>
  <si>
    <t>Retail - Vállalati - Operatív - Szerzõdésszám</t>
  </si>
  <si>
    <t>1058</t>
  </si>
  <si>
    <t>91.</t>
  </si>
  <si>
    <t>598</t>
  </si>
  <si>
    <t>92.</t>
  </si>
  <si>
    <t>599</t>
  </si>
  <si>
    <t>93.</t>
  </si>
  <si>
    <t>A kérdõív elején jelölt idõszakban folyósított 3,5 tonna alatti összteherbírású Flotta új személygépjármûvek finanszírozási szerzõdéseinek darabszáma.</t>
  </si>
  <si>
    <t>212</t>
  </si>
  <si>
    <t>94.</t>
  </si>
  <si>
    <t>A kérdõív elején jelölt idõszakban folyósított 3,5 tonna alatti összteherbírású Flotta használt személygépjármûvek finanszírozási szerzõdéseinek darabszáma.</t>
  </si>
  <si>
    <t>213</t>
  </si>
  <si>
    <t>95.</t>
  </si>
  <si>
    <t>609</t>
  </si>
  <si>
    <t>96.</t>
  </si>
  <si>
    <t>608</t>
  </si>
  <si>
    <t>97.</t>
  </si>
  <si>
    <t>SZGK - új - szerzõdésszám</t>
  </si>
  <si>
    <t>1037</t>
  </si>
  <si>
    <t>98.</t>
  </si>
  <si>
    <t>SZGK - használt - szerzõdésszám</t>
  </si>
  <si>
    <t>1036</t>
  </si>
  <si>
    <t>99.</t>
  </si>
  <si>
    <t>Kishaszon - új - szerzõdésszám</t>
  </si>
  <si>
    <t>1038</t>
  </si>
  <si>
    <t>100.</t>
  </si>
  <si>
    <t>Kishaszon - használt - szerzõdésszám</t>
  </si>
  <si>
    <t>1060</t>
  </si>
  <si>
    <t>101.</t>
  </si>
  <si>
    <t>_x000D_
A kérdõív elején jelölt idõszakban folyósított 3,5 tonna alatti összteherbírású Flotta új személygépjármûvek csak kezelt szerzõdéseinek darabszáma.</t>
  </si>
  <si>
    <t>214</t>
  </si>
  <si>
    <t>102.</t>
  </si>
  <si>
    <t>A kérdõív elején jelölt idõszakban folyósított 3,5 tonna alatti összteherbírású Flotta használt személygépjármûvek csak kezelt szerzõdéseinek darabszáma.</t>
  </si>
  <si>
    <t>215</t>
  </si>
  <si>
    <t>103.</t>
  </si>
  <si>
    <t>Retail - SZGK - Új - Tõkekintlévõség</t>
  </si>
  <si>
    <t>600</t>
  </si>
  <si>
    <t>104.</t>
  </si>
  <si>
    <t>Retail - SZGK - Használt - Tõkekintlévõség</t>
  </si>
  <si>
    <t>1061</t>
  </si>
  <si>
    <t>105.</t>
  </si>
  <si>
    <t>Retail - Kishaszon - Új - Tõkekintlévõség</t>
  </si>
  <si>
    <t>1062</t>
  </si>
  <si>
    <t>106.</t>
  </si>
  <si>
    <t>Retail - Kishaszon - Használt - Tõkekintlévõség</t>
  </si>
  <si>
    <t>1063</t>
  </si>
  <si>
    <t>107.</t>
  </si>
  <si>
    <t>Retail - Új - Lakossági - Tõkekintlévõség</t>
  </si>
  <si>
    <t>1064</t>
  </si>
  <si>
    <t>108.</t>
  </si>
  <si>
    <t>Retail - Új - Vállalati - Tõkekintlévõség</t>
  </si>
  <si>
    <t>1065</t>
  </si>
  <si>
    <t>109.</t>
  </si>
  <si>
    <t>Retail - Használt - Lakossági - Tõkekintlévõség</t>
  </si>
  <si>
    <t>1066</t>
  </si>
  <si>
    <t>110.</t>
  </si>
  <si>
    <t>Retail - Használt - Vállalati - Tõkekintlévõség</t>
  </si>
  <si>
    <t>1067</t>
  </si>
  <si>
    <t>111.</t>
  </si>
  <si>
    <t>Retail - Lakossági - Kölcsön - Tõkekintlévõség</t>
  </si>
  <si>
    <t>1068</t>
  </si>
  <si>
    <t>112.</t>
  </si>
  <si>
    <t>Retail - Lakossági - Zárt végû - Tõkekintlévõség</t>
  </si>
  <si>
    <t>1069</t>
  </si>
  <si>
    <t>113.</t>
  </si>
  <si>
    <t>Retail - Lakossági - Nyílt végû - Tõkekintlévõség</t>
  </si>
  <si>
    <t>1070</t>
  </si>
  <si>
    <t>114.</t>
  </si>
  <si>
    <t>Retail - Lakossági - Operatív - Tõkekintlévõség</t>
  </si>
  <si>
    <t>1071</t>
  </si>
  <si>
    <t>115.</t>
  </si>
  <si>
    <t>Retail - Vállalati - Kölcsön - Tõkekintlévõség</t>
  </si>
  <si>
    <t>1072</t>
  </si>
  <si>
    <t>116.</t>
  </si>
  <si>
    <t>Retail - Vállalati - Zárt végû - Tõkekintlévõség</t>
  </si>
  <si>
    <t>1073</t>
  </si>
  <si>
    <t>117.</t>
  </si>
  <si>
    <t>Retail - Vállalati - Nyílt végû - Tõkekintlévõség</t>
  </si>
  <si>
    <t>1074</t>
  </si>
  <si>
    <t>118.</t>
  </si>
  <si>
    <t>Retail - Vállalati - Operatív - Tõkekintlévõség</t>
  </si>
  <si>
    <t>1075</t>
  </si>
  <si>
    <t>119.</t>
  </si>
  <si>
    <t>601</t>
  </si>
  <si>
    <t>120.</t>
  </si>
  <si>
    <t>1076</t>
  </si>
  <si>
    <t>121.</t>
  </si>
  <si>
    <t>A kérdõív elején jelölt idõszak utolsó napja után esedékessé váló &amp;ndash; még nem lejárt - Flotta új személygépjármû finanszírozásból származó, ügyféllel szembeni tõkekövetelések összege. Tipikusan nem tartoznak ide a fordulónap elõtti esedékességû, de még meg nem fizetett tõke-, kamat-, késedelmi kamat és áfa összegek. (Ebben a kategóriában jelentendõ azonban a zártvégû pénzügyi lízing indulásakor kiszámlázott áfa összege akkor, ha azt az ügy indításakor a lízingbevevõ teljes egészében nem térítette meg a lízingbeadónak)</t>
  </si>
  <si>
    <t>216</t>
  </si>
  <si>
    <t>122.</t>
  </si>
  <si>
    <t>Flotta új személygépjármû finanszírozásból származó, a kérdõív elején jelölt idõszak utolsó napja után esedékessé váló (nem lejárt), ügyféllel szembeni tõkeköveteléssel rendelkezõ szerzõdések száma.</t>
  </si>
  <si>
    <t>217</t>
  </si>
  <si>
    <t>123.</t>
  </si>
  <si>
    <t>610</t>
  </si>
  <si>
    <t>124.</t>
  </si>
  <si>
    <t>611</t>
  </si>
  <si>
    <t>125.</t>
  </si>
  <si>
    <t>SZGK - új - tõkekintlévõség</t>
  </si>
  <si>
    <t>602</t>
  </si>
  <si>
    <t>126.</t>
  </si>
  <si>
    <t>SZGK - használt - tõkekintlévõség</t>
  </si>
  <si>
    <t>1077</t>
  </si>
  <si>
    <t>127.</t>
  </si>
  <si>
    <t>Kishaszon - új - tõkekintlévõség</t>
  </si>
  <si>
    <t>1078</t>
  </si>
  <si>
    <t>128.</t>
  </si>
  <si>
    <t>Kishaszon- használt - tõkekintlévõség</t>
  </si>
  <si>
    <t>1079</t>
  </si>
  <si>
    <t>129.</t>
  </si>
  <si>
    <t>Retail - SZGK - Új - Állomány szerzõdésszám</t>
  </si>
  <si>
    <t>1080</t>
  </si>
  <si>
    <t>130.</t>
  </si>
  <si>
    <t>Retail - SZGK - Használt - Állomány szerzõdésszám</t>
  </si>
  <si>
    <t>1081</t>
  </si>
  <si>
    <t>131.</t>
  </si>
  <si>
    <t>Retail - Kishaszon - Használt - Állomány szerzõdésszám</t>
  </si>
  <si>
    <t>1083</t>
  </si>
  <si>
    <t>132.</t>
  </si>
  <si>
    <t>Retail - Kishaszon - Új - Állomány szerzõdésszám</t>
  </si>
  <si>
    <t>1082</t>
  </si>
  <si>
    <t>133.</t>
  </si>
  <si>
    <t>Retail - Új - Lakossági - Állomány szerzõdésszám</t>
  </si>
  <si>
    <t>1084</t>
  </si>
  <si>
    <t>134.</t>
  </si>
  <si>
    <t>Retail - Új - Vállalati - Állomány szerzõdésszám</t>
  </si>
  <si>
    <t>1085</t>
  </si>
  <si>
    <t>135.</t>
  </si>
  <si>
    <t>Retail - Használt - Lakossági - Állomány szerzõdésszám</t>
  </si>
  <si>
    <t>1086</t>
  </si>
  <si>
    <t>136.</t>
  </si>
  <si>
    <t>Retail - Használt - Vállalati - Állomány szerzõdésszám</t>
  </si>
  <si>
    <t>1285</t>
  </si>
  <si>
    <t>137.</t>
  </si>
  <si>
    <t>Retail - Lakossági - Kölcsön - Állomány szerzõdésszám</t>
  </si>
  <si>
    <t>1087</t>
  </si>
  <si>
    <t>138.</t>
  </si>
  <si>
    <t>Retail - Lakossági - Zárt végû - Állomány szerzõdésszám</t>
  </si>
  <si>
    <t>1088</t>
  </si>
  <si>
    <t>139.</t>
  </si>
  <si>
    <t>Retail - Lakossági - Nyílt végû - Állomány szerzõdésszám</t>
  </si>
  <si>
    <t>1089</t>
  </si>
  <si>
    <t>140.</t>
  </si>
  <si>
    <t>Retail - Lakossági - Operatív - Állomány szerzõdésszám</t>
  </si>
  <si>
    <t>1090</t>
  </si>
  <si>
    <t>141.</t>
  </si>
  <si>
    <t>Retail - Vállalati - Kölcsön - Állomány szerzõdésszám</t>
  </si>
  <si>
    <t>1091</t>
  </si>
  <si>
    <t>142.</t>
  </si>
  <si>
    <t>Retail - Vállalati - Zárt végû - Állomány szerzõdésszám</t>
  </si>
  <si>
    <t>1092</t>
  </si>
  <si>
    <t>143.</t>
  </si>
  <si>
    <t>Retail - Vállalati - Nyílt végû - Állomány szerzõdésszám</t>
  </si>
  <si>
    <t>1093</t>
  </si>
  <si>
    <t>144.</t>
  </si>
  <si>
    <t>Retail - Vállalati - Operatív - Állomány szerzõdésszám</t>
  </si>
  <si>
    <t>1094</t>
  </si>
  <si>
    <t>145.</t>
  </si>
  <si>
    <t>1096</t>
  </si>
  <si>
    <t>146.</t>
  </si>
  <si>
    <t>603</t>
  </si>
  <si>
    <t>147.</t>
  </si>
  <si>
    <t>525</t>
  </si>
  <si>
    <t>148.</t>
  </si>
  <si>
    <t>Flotta használt személygépjármû finanszírozásból származó, a kérdõív elején jelölt idõszak utolsó napja után esedékessé váló (nem lejárt), ügyféllel szembeni tõkeköveteléssel rendelkezõ szerzõdések száma.</t>
  </si>
  <si>
    <t>526</t>
  </si>
  <si>
    <t>149.</t>
  </si>
  <si>
    <t>612</t>
  </si>
  <si>
    <t>150.</t>
  </si>
  <si>
    <t>613</t>
  </si>
  <si>
    <t>151.</t>
  </si>
  <si>
    <t>SZGK - új - állomány szerzõdésszám</t>
  </si>
  <si>
    <t>632</t>
  </si>
  <si>
    <t>152.</t>
  </si>
  <si>
    <t>SZGK - használt - állomány szerzõdésszám</t>
  </si>
  <si>
    <t>1097</t>
  </si>
  <si>
    <t>153.</t>
  </si>
  <si>
    <t>Kishaszon - új - állomány szerzõdésszám</t>
  </si>
  <si>
    <t>1098</t>
  </si>
  <si>
    <t>154.</t>
  </si>
  <si>
    <t>Kishaszon - használt - állomány szerzõdésszám</t>
  </si>
  <si>
    <t>1099</t>
  </si>
  <si>
    <t>155.</t>
  </si>
  <si>
    <t>1100</t>
  </si>
  <si>
    <t>156.</t>
  </si>
  <si>
    <t xml:space="preserve">
	A Leaseurope adatszolgáltatás miatt szükséges az autófinanszírozás és flottakezelés szerzõdés forma szerinti megbontása is. Kérjük, az alábbiakban adják meg RETAIL és FLOTTA, valamint a szerzõdés jogi formája szerinti bontott adatokat!
</t>
  </si>
  <si>
    <t>218</t>
  </si>
  <si>
    <t>157.</t>
  </si>
  <si>
    <t>Retail - hitel - bruttó eszközérték</t>
  </si>
  <si>
    <t xml:space="preserve">
	A kérdõív elején jelölt idõszakban folyósított 3,5 tonna alatti összteherbírású retail személygépjármûvek és kishaszongépjármûvek hitelszerzõdéseinek bruttó (ÁFÁ-val növelt) eszközértéke.
</t>
  </si>
  <si>
    <t>219</t>
  </si>
  <si>
    <t>158.</t>
  </si>
  <si>
    <t>Retail - zárt végû pénzügyi lízing - bruttó eszközérték</t>
  </si>
  <si>
    <t xml:space="preserve">
	A kérdõív elején jelölt idõszakban folyósított 3,5 tonna alatti összteherbírású retail személygépjármûvek pénzügyi lízing szerzõdéseinek bruttó (ÁFÁ-val növelt) eszközértéke.
</t>
  </si>
  <si>
    <t>220</t>
  </si>
  <si>
    <t>159.</t>
  </si>
  <si>
    <t>Retail - nyílt végû pénzügyi lízing - bruttó eszközérték</t>
  </si>
  <si>
    <t>705</t>
  </si>
  <si>
    <t>160.</t>
  </si>
  <si>
    <t>Retail - operatív lízing - bruttó eszközérték</t>
  </si>
  <si>
    <t>1101</t>
  </si>
  <si>
    <t>161.</t>
  </si>
  <si>
    <t>Flotta - hitel - bruttó eszközérték</t>
  </si>
  <si>
    <t xml:space="preserve">
	A kérdõív elején jelölt idõszakban folyósított 3,5 tonna alatti összteherbírású flotta személygépjármûvek és kishaszongépjármûvek hitelszerzõdéseinek bruttó (ÁFÁ-val növelt) eszközértéke.
</t>
  </si>
  <si>
    <t>221</t>
  </si>
  <si>
    <t>162.</t>
  </si>
  <si>
    <t>Flotta - zárt végû pénzügyi lízing - bruttó eszközérték</t>
  </si>
  <si>
    <t xml:space="preserve">
	A kérdõív elején jelölt idõszakban folyósított 3,5 tonna alatti összteherbírású flotta személygépjármûvek  és kishaszongépjármûvek pénzügyi lízing szerzõdéseinek bruttó (ÁFÁ-val növelt) eszközértéke.
</t>
  </si>
  <si>
    <t>222</t>
  </si>
  <si>
    <t>163.</t>
  </si>
  <si>
    <t>Flotta nyílt végû pénzügyi lízing- bruttó eszközérték</t>
  </si>
  <si>
    <t xml:space="preserve">
	szgk és kishaszon
</t>
  </si>
  <si>
    <t>706</t>
  </si>
  <si>
    <t>164.</t>
  </si>
  <si>
    <t>Flotta -operatív lízing - bruttó eszközérték</t>
  </si>
  <si>
    <t xml:space="preserve">
	A kérdõív elején jelölt idõszakban folyósított 3,5 tonna alatti összteherbírású flotta személygépjármûvek és kishaszongépjármûvek operatív lízing szerzõdéseinek bruttó (ÁFÁ-val növelt) eszközértéke.
</t>
  </si>
  <si>
    <t>223</t>
  </si>
  <si>
    <t>165.</t>
  </si>
  <si>
    <t>SZGK - személygépjárm? - hitel - bruttó eszközérték</t>
  </si>
  <si>
    <t>1102</t>
  </si>
  <si>
    <t>166.</t>
  </si>
  <si>
    <t>SZGK - személygépjárm? - zárt vég? pénzügyi lízing - bruttó eszközérték</t>
  </si>
  <si>
    <t>1103</t>
  </si>
  <si>
    <t>167.</t>
  </si>
  <si>
    <t>SZGK - személygépjárm? - nyílt vég? pénzügyi lízing - bruttó eszközérték</t>
  </si>
  <si>
    <t>1104</t>
  </si>
  <si>
    <t>168.</t>
  </si>
  <si>
    <t>SZGK - személygépjárm? - operatív lízing - bruttó eszközérték</t>
  </si>
  <si>
    <t>1105</t>
  </si>
  <si>
    <t>169.</t>
  </si>
  <si>
    <t>Kishaszon  hitel - bruttó eszközérték</t>
  </si>
  <si>
    <t>1106</t>
  </si>
  <si>
    <t>170.</t>
  </si>
  <si>
    <t>Kishaszon - zárt vég? pénzügyi lízing - bruttó eszközérték</t>
  </si>
  <si>
    <t>1108</t>
  </si>
  <si>
    <t>171.</t>
  </si>
  <si>
    <t>Kishaszon nyílt vég? pénzügyi lízing- bruttó eszközérték</t>
  </si>
  <si>
    <t xml:space="preserve">
	retail és flotta
</t>
  </si>
  <si>
    <t>1107</t>
  </si>
  <si>
    <t>172.</t>
  </si>
  <si>
    <t>Kishaszon - operatív lízing - bruttó eszközérték</t>
  </si>
  <si>
    <t>1109</t>
  </si>
  <si>
    <t>173.</t>
  </si>
  <si>
    <t>Retail - hitel - finanszírozott összeg</t>
  </si>
  <si>
    <t xml:space="preserve">
	A kérdõív elején jelölt idõszakban folyósított 3,5 tonna alatti összteherbírású retail személygépjármûvek hitelszerzõdéseinek finanszírozott értéke.
</t>
  </si>
  <si>
    <t>224</t>
  </si>
  <si>
    <t>174.</t>
  </si>
  <si>
    <t>Retail  zárt végû pénzügyi lízing - finanszírozott összeg</t>
  </si>
  <si>
    <t xml:space="preserve">
	A kérdõív elején jelölt idõszakban folyósított 3,5 tonna alatti összteherbírású retail személygépjármûvek pénzügyi lízing szerzõdéseinek finanszírozott értéke.
</t>
  </si>
  <si>
    <t>225</t>
  </si>
  <si>
    <t>175.</t>
  </si>
  <si>
    <t>Retail - nyílt végû pénzügyi lízing - finanszírozott összeg</t>
  </si>
  <si>
    <t>707</t>
  </si>
  <si>
    <t>176.</t>
  </si>
  <si>
    <t>Retail operatív lízing - finanszírozott összeg</t>
  </si>
  <si>
    <t>1113</t>
  </si>
  <si>
    <t>177.</t>
  </si>
  <si>
    <t>Flotta hitel - finanszírozott összeg</t>
  </si>
  <si>
    <t xml:space="preserve">
	A kérdõív elején jelölt idõszakban folyósított 3,5 tonna alatti összteherbírású flotta személygépjármûvek hitelszerzõdéseinek finanszírozott értéke.
</t>
  </si>
  <si>
    <t>226</t>
  </si>
  <si>
    <t>178.</t>
  </si>
  <si>
    <t>Flotta zárt végû pénzügyi lízing - finanszírozott összeg</t>
  </si>
  <si>
    <t xml:space="preserve">
	A kérdõív elején jelölt idõszakban folyósított 3,5 tonna alatti összteherbírású flotta személygépjármûvek pénzügyi lízing szerzõdéseinek finanszírozott értéke.
</t>
  </si>
  <si>
    <t>227</t>
  </si>
  <si>
    <t>179.</t>
  </si>
  <si>
    <t>Flotta -  nyílt végû pénzügyi lízing - finanszírozott összeg</t>
  </si>
  <si>
    <t>708</t>
  </si>
  <si>
    <t>180.</t>
  </si>
  <si>
    <t>Flotta - operatív lízing - finanszírozott összeg</t>
  </si>
  <si>
    <t xml:space="preserve">
	A kérdõív elején jelölt idõszakban folyósított 3,5 tonna alatti összteherbírású flotta személygépjármûvek és kishaszongéépjármûvek operatív lízing szerzõdéseinek finanszírozott értéke.
</t>
  </si>
  <si>
    <t>228</t>
  </si>
  <si>
    <t>181.</t>
  </si>
  <si>
    <t>SZGK - személygépjárm? - hitel - finanszírozott összeg</t>
  </si>
  <si>
    <t>1120</t>
  </si>
  <si>
    <t>182.</t>
  </si>
  <si>
    <t>SZGK - személygépjárm? - zárt vég? pénzügyi lízing - finanszírozott összeg</t>
  </si>
  <si>
    <t>1121</t>
  </si>
  <si>
    <t>183.</t>
  </si>
  <si>
    <t>SZGK - személygépjárm? - nyílt vég? pénzügyi lízing - finanszírozott összeg</t>
  </si>
  <si>
    <t>1122</t>
  </si>
  <si>
    <t>184.</t>
  </si>
  <si>
    <t>SZGK - személygépjárm? - operatív lízing - finanszírozott összeg</t>
  </si>
  <si>
    <t>1114</t>
  </si>
  <si>
    <t>185.</t>
  </si>
  <si>
    <t>Kishaszon - hitel - finanszírozott összeg</t>
  </si>
  <si>
    <t xml:space="preserve">
	retail + flotta
</t>
  </si>
  <si>
    <t>1116</t>
  </si>
  <si>
    <t>186.</t>
  </si>
  <si>
    <t>Kishaszon - zárt vég? pénzügyi lízing - finanszírozott összeg</t>
  </si>
  <si>
    <t xml:space="preserve">
	retail és flotta, lcv
</t>
  </si>
  <si>
    <t>1117</t>
  </si>
  <si>
    <t>187.</t>
  </si>
  <si>
    <t>Kishaszon - nyílt vég? pénzügyi lízing - finanszírozott összeg</t>
  </si>
  <si>
    <t xml:space="preserve">
	retail  + flotta
</t>
  </si>
  <si>
    <t>1115</t>
  </si>
  <si>
    <t>188.</t>
  </si>
  <si>
    <t>Kishaszon -  operatív lízing - finanszírozott összeg</t>
  </si>
  <si>
    <t>1118</t>
  </si>
  <si>
    <t>189.</t>
  </si>
  <si>
    <t>Retail - hitel - darabszám</t>
  </si>
  <si>
    <t xml:space="preserve">
	A tárgyévben folyósított 3,5 tonna alatti összteherbírású retail személygépjármûvek és kishaszongépjármûvek  hitelszerzõdéseinek száma.
</t>
  </si>
  <si>
    <t>229</t>
  </si>
  <si>
    <t>190.</t>
  </si>
  <si>
    <t>Retail - zárt végû pénzügyi lízing - darabszám</t>
  </si>
  <si>
    <t xml:space="preserve">
	A kérdõív elején jelölt idõszakban folyósított 3,5 tonna alatti összteherbírású retail személygépjármûvek és kishaszongépjármûvek pénzügyi lízing szerzõdéseinek száma.
</t>
  </si>
  <si>
    <t>230</t>
  </si>
  <si>
    <t>191.</t>
  </si>
  <si>
    <t>Retail - nyílt végû pénzügyi lízing - darabszám</t>
  </si>
  <si>
    <t>709</t>
  </si>
  <si>
    <t>192.</t>
  </si>
  <si>
    <t>Retail - operatív lízing - darabszám</t>
  </si>
  <si>
    <t>1123</t>
  </si>
  <si>
    <t>193.</t>
  </si>
  <si>
    <t>Flotta - hitel - darabszám</t>
  </si>
  <si>
    <t xml:space="preserve">
	A kérdõív elején jelölt idõszakban folyósított 3,5 tonna alatti összteherbírású flotta személygépjármûvek és kishaszongépjármûvek hitelszerzõdéseinek száma.
</t>
  </si>
  <si>
    <t>231</t>
  </si>
  <si>
    <t>194.</t>
  </si>
  <si>
    <t>Flotta - zárt végû pénzügyi lízing - darabszám</t>
  </si>
  <si>
    <t xml:space="preserve">
	A kérdõív elején jelölt idõszakban folyósított 3,5 tonna alatti összteherbírású retail személygépjármûvek pénzügyi lízing szerzõdéseinek száma.
</t>
  </si>
  <si>
    <t>232</t>
  </si>
  <si>
    <t>195.</t>
  </si>
  <si>
    <t>Flotta - nyílt végû pénzügyi lízing - darabszám</t>
  </si>
  <si>
    <t>710</t>
  </si>
  <si>
    <t>196.</t>
  </si>
  <si>
    <t>Flotta - operatív lízing - darabszám</t>
  </si>
  <si>
    <t xml:space="preserve">
	A kérdõív elején jelölt idõszakban  folyósított 3,5 tonna alatti összteherbírású retail személygépjármûvek és kishaszongépjármûvek operatív lízing szerzõdéseinek száma.
</t>
  </si>
  <si>
    <t>233</t>
  </si>
  <si>
    <t>197.</t>
  </si>
  <si>
    <t>SZGK - személygépjárm? - hitel - darabszám</t>
  </si>
  <si>
    <t>1125</t>
  </si>
  <si>
    <t>198.</t>
  </si>
  <si>
    <t>SZGK - személygépjárm? - zárt vég? pénzügyi lízing - darabszám</t>
  </si>
  <si>
    <t>1124</t>
  </si>
  <si>
    <t>199.</t>
  </si>
  <si>
    <t>SZGK - személygépjárm? - nyílt vég? pénzügyi lízing - darabszám</t>
  </si>
  <si>
    <t>1126</t>
  </si>
  <si>
    <t>200.</t>
  </si>
  <si>
    <t>SZGK - személygépjárm? - operatív lízing - darabszám</t>
  </si>
  <si>
    <t xml:space="preserve">
</t>
  </si>
  <si>
    <t>1127</t>
  </si>
  <si>
    <t>201.</t>
  </si>
  <si>
    <t>Kishaszon - hitel - darabszám</t>
  </si>
  <si>
    <t>1128</t>
  </si>
  <si>
    <t>202.</t>
  </si>
  <si>
    <t>Kishaszon - zárt vég? pénzügyi lízing - darabszám</t>
  </si>
  <si>
    <t>1129</t>
  </si>
  <si>
    <t>203.</t>
  </si>
  <si>
    <t>Kishaszon - nyílt vég? pénzügyi lízing - darabszám</t>
  </si>
  <si>
    <t>1130</t>
  </si>
  <si>
    <t>204.</t>
  </si>
  <si>
    <t>Kishaszon - operatív lízing - darabszám</t>
  </si>
  <si>
    <t xml:space="preserve">
				Kishaszon -retail és flotta - operatív lízing - darabszám
</t>
  </si>
  <si>
    <t>1131</t>
  </si>
  <si>
    <t>205.</t>
  </si>
  <si>
    <t>Retail - hitel - tõkekintlévõség</t>
  </si>
  <si>
    <t xml:space="preserve">
	szgk + kishaszon
</t>
  </si>
  <si>
    <t>711</t>
  </si>
  <si>
    <t>206.</t>
  </si>
  <si>
    <t>Retail - zárt végû pénzügyi lízing - tõkekintlévõség</t>
  </si>
  <si>
    <t>712</t>
  </si>
  <si>
    <t>207.</t>
  </si>
  <si>
    <t>Retail - nyílt végû pénzügyi lízing  - tõkekintlévõség</t>
  </si>
  <si>
    <t>713</t>
  </si>
  <si>
    <t>208.</t>
  </si>
  <si>
    <t>Retail  operatív lízing  - tõkekintlévõség</t>
  </si>
  <si>
    <t>1134</t>
  </si>
  <si>
    <t>209.</t>
  </si>
  <si>
    <t>Flotta - hitel - tõkekintlévõség</t>
  </si>
  <si>
    <t>714</t>
  </si>
  <si>
    <t>210.</t>
  </si>
  <si>
    <t>Flotta - zárt végû pénzügyi lízing - tõkekintlévõség</t>
  </si>
  <si>
    <t>715</t>
  </si>
  <si>
    <t>211.</t>
  </si>
  <si>
    <t>Flotta - nyílt végû pénzügyi lízing - tõkekintlévõség</t>
  </si>
  <si>
    <t>716</t>
  </si>
  <si>
    <t>212.</t>
  </si>
  <si>
    <t>Flotta - operatív lízing - tõkekintlévõség</t>
  </si>
  <si>
    <t xml:space="preserve">
	szgk +kishaszon
</t>
  </si>
  <si>
    <t>717</t>
  </si>
  <si>
    <t>213.</t>
  </si>
  <si>
    <t>SZGK -személygépjárm? - hitel - tõkekintlévõség</t>
  </si>
  <si>
    <t>1137</t>
  </si>
  <si>
    <t>214.</t>
  </si>
  <si>
    <t>SZGK -személygépjárm? - zárt vég? pénzügyi lízing - tõkekintlévõség</t>
  </si>
  <si>
    <t>1138</t>
  </si>
  <si>
    <t>215.</t>
  </si>
  <si>
    <t>SZGK -személygépjárm? - nyílt vég? pénzügyi lízing  - tõkekintlévõség</t>
  </si>
  <si>
    <t>1135</t>
  </si>
  <si>
    <t>216.</t>
  </si>
  <si>
    <t>SZGK -személygépjárm? - operatív lízing  - tõkekintlévõség</t>
  </si>
  <si>
    <t>1136</t>
  </si>
  <si>
    <t>217.</t>
  </si>
  <si>
    <t>Kishaszon - hitel - tõkekintlévõség</t>
  </si>
  <si>
    <t xml:space="preserve">
	retail  +flotta
</t>
  </si>
  <si>
    <t>1142</t>
  </si>
  <si>
    <t>218.</t>
  </si>
  <si>
    <t>Kishaszon - zárt vég? pénzügyi lízing - tõkekintlévõség</t>
  </si>
  <si>
    <t>1141</t>
  </si>
  <si>
    <t>219.</t>
  </si>
  <si>
    <t>Kishaszon - nyílt vég? pénzügyi lízing - tõkekintlévõség</t>
  </si>
  <si>
    <t>1140</t>
  </si>
  <si>
    <t>220.</t>
  </si>
  <si>
    <t>Kishaszon - operatív lízing - tõkekintlévõség</t>
  </si>
  <si>
    <t>1139</t>
  </si>
  <si>
    <t>221.</t>
  </si>
  <si>
    <t>Retail - hitel - állomány szerzõdésszám</t>
  </si>
  <si>
    <t>718</t>
  </si>
  <si>
    <t>222.</t>
  </si>
  <si>
    <t>Retail - zárt végû pénzügyi lízing - állomány szerzõdésszám</t>
  </si>
  <si>
    <t>719</t>
  </si>
  <si>
    <t>223.</t>
  </si>
  <si>
    <t>Retail - nyílt végû pénzügyi lízing - állomány szerzõdésszám</t>
  </si>
  <si>
    <t>720</t>
  </si>
  <si>
    <t>224.</t>
  </si>
  <si>
    <t>Retail - operatív lízing - állomány szerzõdésszám</t>
  </si>
  <si>
    <t>1143</t>
  </si>
  <si>
    <t>225.</t>
  </si>
  <si>
    <t>Flotta - hitel - állomány szerzõdésszám</t>
  </si>
  <si>
    <t>721</t>
  </si>
  <si>
    <t>226.</t>
  </si>
  <si>
    <t>Flotta -- zárt végû pénzügyi lízing - állomány szerzõdésszám</t>
  </si>
  <si>
    <t>722</t>
  </si>
  <si>
    <t>227.</t>
  </si>
  <si>
    <t>Flotta - nyílt végû pénzügyi lízing - állomány szerzõdésszám</t>
  </si>
  <si>
    <t>723</t>
  </si>
  <si>
    <t>228.</t>
  </si>
  <si>
    <t>Flotta - operatív lízing - állomány szerzõdésszám</t>
  </si>
  <si>
    <t>724</t>
  </si>
  <si>
    <t>229.</t>
  </si>
  <si>
    <t>SZGK -személygépjárm? - hitel - állomány szerzõdésszám</t>
  </si>
  <si>
    <t>1144</t>
  </si>
  <si>
    <t>230.</t>
  </si>
  <si>
    <t>SZGK -személygépjárm? - zárt vég? pénzügyi lízing - állomány szerzõdésszám</t>
  </si>
  <si>
    <t>1145</t>
  </si>
  <si>
    <t>231.</t>
  </si>
  <si>
    <t>SZGK -személygépjárm? - nyílt vég? pénzügyi lízing - állomány szerzõdésszám</t>
  </si>
  <si>
    <t>1146</t>
  </si>
  <si>
    <t>232.</t>
  </si>
  <si>
    <t>SZGK -személygépjárm? - operatív lízing - állomány szerzõdésszám</t>
  </si>
  <si>
    <t>1147</t>
  </si>
  <si>
    <t>233.</t>
  </si>
  <si>
    <t>Kishaszon - hitel - állomány szerzõdésszám</t>
  </si>
  <si>
    <t>1148</t>
  </si>
  <si>
    <t>234.</t>
  </si>
  <si>
    <t>Kishaszon - zárt vég? pénzügyi lízing - állomány szerzõdésszám</t>
  </si>
  <si>
    <t>1149</t>
  </si>
  <si>
    <t>235.</t>
  </si>
  <si>
    <t>Kishaszon - nyílt vég? pénzügyi lízing - állomány szerzõdésszám</t>
  </si>
  <si>
    <t>1150</t>
  </si>
  <si>
    <t>236.</t>
  </si>
  <si>
    <t>Kishaszon - operatív lízing - állomány szerzõdésszám</t>
  </si>
  <si>
    <t>1151</t>
  </si>
  <si>
    <t>237.</t>
  </si>
  <si>
    <t>Retail - 2 évnél rövidebb</t>
  </si>
  <si>
    <t xml:space="preserve">
	A kérdõív elején jelölt idõszakban között folyósított, 2 évnél rövidebb futamidejû személygépjármû és kishaszon retail szerzõdések finanszírozott összege.
</t>
  </si>
  <si>
    <t>403</t>
  </si>
  <si>
    <t>238.</t>
  </si>
  <si>
    <t>Flotta - 2 évnél rövidebb</t>
  </si>
  <si>
    <t xml:space="preserve">
	A kérdõív elején jelölt idõszakban  folyósított, 2 évnél rövidebb futamidejû személygépjármû és kishaszon flotta szerzõdések finanszírozott összege.
</t>
  </si>
  <si>
    <t>404</t>
  </si>
  <si>
    <t>239.</t>
  </si>
  <si>
    <t>Retail - 2-5 év között</t>
  </si>
  <si>
    <t xml:space="preserve">
	A kérdõív elején jelölt idõszakban folyósított, 2 és 5 év közötti futamidejû személygépjármû retail szerzõdések finanszírozott összege.
</t>
  </si>
  <si>
    <t>405</t>
  </si>
  <si>
    <t>240.</t>
  </si>
  <si>
    <t>Flotta - 2-5 év között</t>
  </si>
  <si>
    <t xml:space="preserve">
	A 2007.01.01 és 2007.09.30 között folyósított, 2 és 5 év közötti futamidejû flotta retail szerzõdések finanszírozott összege.
</t>
  </si>
  <si>
    <t>406</t>
  </si>
  <si>
    <t>241.</t>
  </si>
  <si>
    <t>Retail - 5-10 év között</t>
  </si>
  <si>
    <t xml:space="preserve">
	A kérdõív elején jelölt idõszakban folyósított, 5 és 10 év közötti futamidejû személygépjármû retail szerzõdések finanszírozott összege.
</t>
  </si>
  <si>
    <t>407</t>
  </si>
  <si>
    <t>242.</t>
  </si>
  <si>
    <t>Flotta - 5-10 év között</t>
  </si>
  <si>
    <t xml:space="preserve">
	A kérdõív elején jelölt idõszakban folyósított, 5 és 10 év közötti futamidejû személygépjármû flotta szerzõdések finanszírozott összege.
</t>
  </si>
  <si>
    <t>408</t>
  </si>
  <si>
    <t>243.</t>
  </si>
  <si>
    <t>Retail - 10 évnél hosszabb</t>
  </si>
  <si>
    <t xml:space="preserve">
	A kérdõív elején jelölt idõszakban folyósított, 10 évnél hosszabb futamidejû személygépjármû retail szerzõdések finanszírozott összege.
</t>
  </si>
  <si>
    <t>409</t>
  </si>
  <si>
    <t>244.</t>
  </si>
  <si>
    <t>Flotta - 10 évnél hosszabb</t>
  </si>
  <si>
    <t xml:space="preserve">
	A kérdõív elején jelölt idõszakban folyósított, 10 évnél hosszabb futamidejû személygépjármû flotta szerzõdések finanszírozott összege.
</t>
  </si>
  <si>
    <t>410</t>
  </si>
  <si>
    <t>245.</t>
  </si>
  <si>
    <t>SZGK - személygépjárm? - 2 évnél rövidebb - Új üzlet</t>
  </si>
  <si>
    <t>1152</t>
  </si>
  <si>
    <t>246.</t>
  </si>
  <si>
    <t>SZGK - személygépjárm? - 2-5 év között - Új üzlet</t>
  </si>
  <si>
    <t xml:space="preserve">
				SZGK - személygépjárm? - 2-5 év között - Új üzlet
</t>
  </si>
  <si>
    <t>1153</t>
  </si>
  <si>
    <t>247.</t>
  </si>
  <si>
    <t>SZGK - személygépjárm? 5-10 év között - Új üzlet</t>
  </si>
  <si>
    <t>1154</t>
  </si>
  <si>
    <t>248.</t>
  </si>
  <si>
    <t>SZGK - személygépjárm? - 10 évnél hosszabb - Új üzlet</t>
  </si>
  <si>
    <t>1155</t>
  </si>
  <si>
    <t>249.</t>
  </si>
  <si>
    <t>Kishaszon - 2 évnél rövidebb - Új üzlet</t>
  </si>
  <si>
    <t>1156</t>
  </si>
  <si>
    <t>250.</t>
  </si>
  <si>
    <t>Kishaszon - 2-5 év között - Új üzlet</t>
  </si>
  <si>
    <t>1158</t>
  </si>
  <si>
    <t>251.</t>
  </si>
  <si>
    <t>Kishaszon - 5-10 év között - Új üzlet</t>
  </si>
  <si>
    <t>1159</t>
  </si>
  <si>
    <t>252.</t>
  </si>
  <si>
    <t>Kishaszon - 10 évnél hosszabb - Új üzlet</t>
  </si>
  <si>
    <t>1160</t>
  </si>
  <si>
    <t>253.</t>
  </si>
  <si>
    <t xml:space="preserve">3,5 tonna összteherbírású, vagy a feletti tehergépjármû statisztikai adatok - 1. oldalKérjük, az adatokat ÉV ELEJÉTÕL AZ IDÕSZAK UTOLSÓ NAPJÁIG KUMMULÁLTAN adják meg!Kérjük, az adatokat Ft-ban (NEM millió Ft-ban!), vesszõ, pont, szünet, és egyéb karakterek használata nélkül adják meg!A LEASEUROPE adatszolgáltatásnak megfelelõen kérjük, adja meg a szerzõdések futamideje szerint megbontott finanszírozási volumen adatokat is! </t>
  </si>
  <si>
    <t>34</t>
  </si>
  <si>
    <t>254.</t>
  </si>
  <si>
    <t>Új busz - operatív lízing - bruttó eszközérték</t>
  </si>
  <si>
    <t>35</t>
  </si>
  <si>
    <t>255.</t>
  </si>
  <si>
    <t>Új busz - zárt végû pénzügyi lízing - bruttó eszközérték</t>
  </si>
  <si>
    <t xml:space="preserve">
				Új busz - zárt végû pénzügyi lízing - bruttó eszközérték
</t>
  </si>
  <si>
    <t>38</t>
  </si>
  <si>
    <t>256.</t>
  </si>
  <si>
    <t>Új busz - nyílt végû pénzügyi lízing - bruttó eszközérték</t>
  </si>
  <si>
    <t xml:space="preserve">
				Új busz - nyílt végû pénzügyi lízing - bruttó eszközérték
</t>
  </si>
  <si>
    <t>1161</t>
  </si>
  <si>
    <t>257.</t>
  </si>
  <si>
    <t>Új busz - hitel - bruttó eszközérték</t>
  </si>
  <si>
    <t>41</t>
  </si>
  <si>
    <t>258.</t>
  </si>
  <si>
    <t>Használt busz - operatív lízing - bruttó eszközérték</t>
  </si>
  <si>
    <t>44</t>
  </si>
  <si>
    <t>259.</t>
  </si>
  <si>
    <t>Használt busz - nyílt végû pénzügyi lízing - bruttó eszközérték</t>
  </si>
  <si>
    <t xml:space="preserve">
				Használt busz - nyílt végû pénzügyi lízing - bruttó eszközérték
</t>
  </si>
  <si>
    <t>1162</t>
  </si>
  <si>
    <t>260.</t>
  </si>
  <si>
    <t>Használt busz - zárt végû pénzügyi lízing - bruttó eszközérték</t>
  </si>
  <si>
    <t xml:space="preserve">
				Használt busz - zárt végû pénzügyi lízing - bruttó eszközérték
</t>
  </si>
  <si>
    <t>36</t>
  </si>
  <si>
    <t>261.</t>
  </si>
  <si>
    <t>39</t>
  </si>
  <si>
    <t>262.</t>
  </si>
  <si>
    <t>42</t>
  </si>
  <si>
    <t>263.</t>
  </si>
  <si>
    <t>Új teherautó - zárt végû pénzügyi lízing - bruttó eszközérték</t>
  </si>
  <si>
    <t>45</t>
  </si>
  <si>
    <t>264.</t>
  </si>
  <si>
    <t>Új teherautó - nyílt végû pénzügyi lízing - bruttó eszközérték</t>
  </si>
  <si>
    <t>1163</t>
  </si>
  <si>
    <t>265.</t>
  </si>
  <si>
    <t>Új teherautó - hitel - bruttó eszközérték</t>
  </si>
  <si>
    <t>37</t>
  </si>
  <si>
    <t>266.</t>
  </si>
  <si>
    <t>40</t>
  </si>
  <si>
    <t>267.</t>
  </si>
  <si>
    <t>Használt teherautó - zárt végû pénzügyi lízing - bruttó eszközérték</t>
  </si>
  <si>
    <t xml:space="preserve">
				Használt teherautó - zárt végû pénzügyi lízing - bruttó eszközérték
</t>
  </si>
  <si>
    <t>1164</t>
  </si>
  <si>
    <t>268.</t>
  </si>
  <si>
    <t>Használt teherautó - nyílt végû pénzügyi lízing - bruttó eszközérték</t>
  </si>
  <si>
    <t xml:space="preserve">
	Használt teherautó - pénzügyi lízing - bruttó eszközérték
</t>
  </si>
  <si>
    <t>43</t>
  </si>
  <si>
    <t>269.</t>
  </si>
  <si>
    <t>46</t>
  </si>
  <si>
    <t>270.</t>
  </si>
  <si>
    <t>Új TGK (Truck) - bruttó eszközérték</t>
  </si>
  <si>
    <t>1165</t>
  </si>
  <si>
    <t>271.</t>
  </si>
  <si>
    <t>Használt TGK (Truck) - bruttó eszközérték</t>
  </si>
  <si>
    <t>1166</t>
  </si>
  <si>
    <t>272.</t>
  </si>
  <si>
    <t>Új Pótkocsi (Trailer) - bruttó eszközérték</t>
  </si>
  <si>
    <t>1167</t>
  </si>
  <si>
    <t>273.</t>
  </si>
  <si>
    <t>Használt Pótkocsi (Trailer) - bruttó eszközérték</t>
  </si>
  <si>
    <t>1168</t>
  </si>
  <si>
    <t>274.</t>
  </si>
  <si>
    <t>131</t>
  </si>
  <si>
    <t>275.</t>
  </si>
  <si>
    <t>Új busz - zárt végû pénzügyi lízing - finanszírozott összeg</t>
  </si>
  <si>
    <t xml:space="preserve">
				Új busz - zárt végû pénzügyi lízing - finanszírozott összeg
</t>
  </si>
  <si>
    <t>130</t>
  </si>
  <si>
    <t>276.</t>
  </si>
  <si>
    <t>Új busz - nyílt végû pénzügyi lízing - finanszírozott összeg</t>
  </si>
  <si>
    <t>1169</t>
  </si>
  <si>
    <t>277.</t>
  </si>
  <si>
    <t>132</t>
  </si>
  <si>
    <t>278.</t>
  </si>
  <si>
    <t>133</t>
  </si>
  <si>
    <t>279.</t>
  </si>
  <si>
    <t>Használt busz - zárt végû pénzügyi lízing - finanszírozott összeg</t>
  </si>
  <si>
    <t>1170</t>
  </si>
  <si>
    <t>280.</t>
  </si>
  <si>
    <t>Használt busz - nyílt végû pénzügyi lízing - finanszírozott összeg</t>
  </si>
  <si>
    <t>164</t>
  </si>
  <si>
    <t>281.</t>
  </si>
  <si>
    <t>165</t>
  </si>
  <si>
    <t>282.</t>
  </si>
  <si>
    <t>166</t>
  </si>
  <si>
    <t>283.</t>
  </si>
  <si>
    <t>Új teherautó - zárt végû pénzügyi lízing - finanszírozott összeg</t>
  </si>
  <si>
    <t>167</t>
  </si>
  <si>
    <t>284.</t>
  </si>
  <si>
    <t>Új teherautó - nyílt végû pénzügyi lízing - finanszírozott összeg</t>
  </si>
  <si>
    <t>1171</t>
  </si>
  <si>
    <t>285.</t>
  </si>
  <si>
    <t>168</t>
  </si>
  <si>
    <t>286.</t>
  </si>
  <si>
    <t>169</t>
  </si>
  <si>
    <t>287.</t>
  </si>
  <si>
    <t>Használt teherautó - zárt végû pénzügyi lízing - finanszírozott összeg</t>
  </si>
  <si>
    <t>170</t>
  </si>
  <si>
    <t>288.</t>
  </si>
  <si>
    <t>Használt teherautó - nyílt végû pénzügyi lízing - finanszírozott összeg</t>
  </si>
  <si>
    <t>1172</t>
  </si>
  <si>
    <t>289.</t>
  </si>
  <si>
    <t>171</t>
  </si>
  <si>
    <t>290.</t>
  </si>
  <si>
    <t>Új TGK (Truck) - finanszírozott összeg</t>
  </si>
  <si>
    <t>1173</t>
  </si>
  <si>
    <t>291.</t>
  </si>
  <si>
    <t>Használt TGK (Truck) - finanszírozott összeg</t>
  </si>
  <si>
    <t>1174</t>
  </si>
  <si>
    <t>292.</t>
  </si>
  <si>
    <t>Új Pótkocsi (Trailer) - finanszírozott összeg</t>
  </si>
  <si>
    <t>1175</t>
  </si>
  <si>
    <t>293.</t>
  </si>
  <si>
    <t>Használt Pótkocsi (Trailer) - finanszírozott összeg</t>
  </si>
  <si>
    <t>1176</t>
  </si>
  <si>
    <t>294.</t>
  </si>
  <si>
    <t>TGK (Truck) - Operatív lízing - finanszírozott összeg</t>
  </si>
  <si>
    <t>1177</t>
  </si>
  <si>
    <t>295.</t>
  </si>
  <si>
    <t>TGK (Truck) - Zárt végû pénzügyi lízing - finanszírozott összeg</t>
  </si>
  <si>
    <t>1178</t>
  </si>
  <si>
    <t>296.</t>
  </si>
  <si>
    <t>TGK (Truck) - Nyílt végû pénzügyi lízing - finanszírozott összeg</t>
  </si>
  <si>
    <t>1179</t>
  </si>
  <si>
    <t>297.</t>
  </si>
  <si>
    <t>TGK (Truck) - Hitel - finanszírozott összeg</t>
  </si>
  <si>
    <t>1180</t>
  </si>
  <si>
    <t>298.</t>
  </si>
  <si>
    <t>Pótkocsi (Trailer) - Operatív lízing - finanszírozott összeg</t>
  </si>
  <si>
    <t>1181</t>
  </si>
  <si>
    <t>299.</t>
  </si>
  <si>
    <t>Pótkocsi (Trailer) - Zárt végû pénzügyi lízing - finanszírozott összeg</t>
  </si>
  <si>
    <t>1182</t>
  </si>
  <si>
    <t>300.</t>
  </si>
  <si>
    <t>Pótkocsi (Trailer) - Nyílt végû pénzügyi lízing - finanszírozott összeg</t>
  </si>
  <si>
    <t>1183</t>
  </si>
  <si>
    <t>301.</t>
  </si>
  <si>
    <t>Pótkocsi (Trailer) - Hitel - finanszírozott összeg</t>
  </si>
  <si>
    <t>1184</t>
  </si>
  <si>
    <t>302.</t>
  </si>
  <si>
    <t>TGK (Truck) - Operatív lízing - Bruttó eszközérték</t>
  </si>
  <si>
    <t>1185</t>
  </si>
  <si>
    <t>303.</t>
  </si>
  <si>
    <t>TGK (Truck) - Zárt végû pénzügyi lízing - Bruttó eszközérték</t>
  </si>
  <si>
    <t>1186</t>
  </si>
  <si>
    <t>304.</t>
  </si>
  <si>
    <t>TGK (Truck) - Nyílt végû pénzügyi lízing - Bruttó eszközérték</t>
  </si>
  <si>
    <t>1187</t>
  </si>
  <si>
    <t>305.</t>
  </si>
  <si>
    <t>TGK (Truck) - Hitel - Bruttó eszközérték</t>
  </si>
  <si>
    <t>1188</t>
  </si>
  <si>
    <t>306.</t>
  </si>
  <si>
    <t>Pótkocsi (Trailer) - Operatív lízing - Bruttó eszközérték</t>
  </si>
  <si>
    <t>1189</t>
  </si>
  <si>
    <t>307.</t>
  </si>
  <si>
    <t>Pótkocsi (Trailer) - Zárt végû pénzügyi lízing - Bruttó eszközérték</t>
  </si>
  <si>
    <t>1190</t>
  </si>
  <si>
    <t>308.</t>
  </si>
  <si>
    <t>Pótkocsi (Trailer) - Nyílt végû pénzügyi lízing - Bruttó eszközérték</t>
  </si>
  <si>
    <t>1191</t>
  </si>
  <si>
    <t>309.</t>
  </si>
  <si>
    <t>Pótkocsi (Trailer) - Hitel - Bruttó eszközérték</t>
  </si>
  <si>
    <t>1192</t>
  </si>
  <si>
    <t>310.</t>
  </si>
  <si>
    <t>TGK (Truck) - Operatív lízing - Szerzõdésszám</t>
  </si>
  <si>
    <t>1193</t>
  </si>
  <si>
    <t>311.</t>
  </si>
  <si>
    <t>TGK (Truck) - Zárt végû pénzügyi lízing - Szerzõdésszám</t>
  </si>
  <si>
    <t>1194</t>
  </si>
  <si>
    <t>312.</t>
  </si>
  <si>
    <t>TGK (Truck) - Nyílt végû pénzügyi lízing - Szerzõdésszám</t>
  </si>
  <si>
    <t>1195</t>
  </si>
  <si>
    <t>313.</t>
  </si>
  <si>
    <t>TGK (Truck) - Hitel - Szerzõdésszám</t>
  </si>
  <si>
    <t>1196</t>
  </si>
  <si>
    <t>314.</t>
  </si>
  <si>
    <t>Pótkocsi (Trailer) - Operatív lízing - Szerzõdésszám</t>
  </si>
  <si>
    <t>1198</t>
  </si>
  <si>
    <t>315.</t>
  </si>
  <si>
    <t>Pótkocsi (Trailer) - Zárt végû pénzügyi lízing - Szerzõdésszám</t>
  </si>
  <si>
    <t>1197</t>
  </si>
  <si>
    <t>316.</t>
  </si>
  <si>
    <t>Pótkocsi (Trailer) - Nyílt végû pénzügyi lízing - Szerzõdésszám</t>
  </si>
  <si>
    <t>1199</t>
  </si>
  <si>
    <t>317.</t>
  </si>
  <si>
    <t>Pótkocsi (Trailer) - Hitel - Szerzõdésszám</t>
  </si>
  <si>
    <t>1200</t>
  </si>
  <si>
    <t>318.</t>
  </si>
  <si>
    <t>Szumma új tehergépjármû - bruttó eszközérték</t>
  </si>
  <si>
    <t>Új busz és teherautó bruttó eszközérték összesítõ mezõ</t>
  </si>
  <si>
    <t>472</t>
  </si>
  <si>
    <t>319.</t>
  </si>
  <si>
    <t>Szumma használt tehergépjármû - bruttó eszközérték</t>
  </si>
  <si>
    <t>Használt busz és teherautó bruttó eszközérték összesítõ mezõ</t>
  </si>
  <si>
    <t>473</t>
  </si>
  <si>
    <t>320.</t>
  </si>
  <si>
    <t>Szumma új tehergépjármû - finanszírozott összeg</t>
  </si>
  <si>
    <t>474</t>
  </si>
  <si>
    <t>321.</t>
  </si>
  <si>
    <t>Szumma használt tehergépjármû - finanszírozott összeg</t>
  </si>
  <si>
    <t>475</t>
  </si>
  <si>
    <t>322.</t>
  </si>
  <si>
    <t>teherautó - finanszírozott összeg</t>
  </si>
  <si>
    <t>590</t>
  </si>
  <si>
    <t>323.</t>
  </si>
  <si>
    <t>Pótkocsi (TRailer) finanszírozott összeg</t>
  </si>
  <si>
    <t>2135</t>
  </si>
  <si>
    <t>324.</t>
  </si>
  <si>
    <t>TGK (Truck) - finanszírozott összeg</t>
  </si>
  <si>
    <t>2134</t>
  </si>
  <si>
    <t>325.</t>
  </si>
  <si>
    <t>busz - finanszírizott összeg</t>
  </si>
  <si>
    <t>592</t>
  </si>
  <si>
    <t>326.</t>
  </si>
  <si>
    <t>tehrautó és busz - finanszírozott összeg</t>
  </si>
  <si>
    <t>593</t>
  </si>
  <si>
    <t>327.</t>
  </si>
  <si>
    <t>3,5 tonna összteherbírású, vagy a feletti tehergépjármû statisztikai adatok - 2. oldalKérjük, az adatokat ÉV ELEJÉTÕL AZ IDÕSZAK UTOLSÓ NAPJÁIG KUMMULÁLTAN adják meg! Kérjük, az adatokat Ft-ban (NEM millió Ft-ban!), vesszõ, pont, szünet, és egyéb karakterek használata nélkül adják meg!</t>
  </si>
  <si>
    <t>172</t>
  </si>
  <si>
    <t>328.</t>
  </si>
  <si>
    <t xml:space="preserve">
	A kérdõív elején jelölt idõszakban folyósított 3,5 tonna feletti összteherbírású új buszok hitelszerzõdéseinek darabszáma.
</t>
  </si>
  <si>
    <t>175</t>
  </si>
  <si>
    <t>329.</t>
  </si>
  <si>
    <t>Új busz - zárt végû pénzügyi lízing - szerzõdések száma</t>
  </si>
  <si>
    <t xml:space="preserve">
	A kérdõív elején jelölt idõszakban folyósított 3,5 tonna feletti összteherbírású új buszok pénzügyi lízing szerzõdéseinek darabszáma.
</t>
  </si>
  <si>
    <t>174</t>
  </si>
  <si>
    <t>330.</t>
  </si>
  <si>
    <t>Új busz - nyílt végû pénzügyi lízing - szerzõdések száma</t>
  </si>
  <si>
    <t>1202</t>
  </si>
  <si>
    <t>331.</t>
  </si>
  <si>
    <t>A kérdõív elején jelölt idõszakban folyósított 3,5 tonna feletti összteherbírású új buszok operatív lízing szerzõdéseinek darabszáma.</t>
  </si>
  <si>
    <t>173</t>
  </si>
  <si>
    <t>332.</t>
  </si>
  <si>
    <t>A kérdõív elején jelölt idõszakban folyósított 3,5 tonna feletti összteherbírású használt buszok hitelszerzõdéseinek darabszáma.</t>
  </si>
  <si>
    <t>178</t>
  </si>
  <si>
    <t>333.</t>
  </si>
  <si>
    <t>Használt busz - zárt végû pénzügyi lízing - szerzõdések száma</t>
  </si>
  <si>
    <t xml:space="preserve">
	A kérdõív elején jelölt idõszakban folyósított 3,5 tonna feletti összteherbírású használt buszok pénzügyi lízing szerzõdéseinek darabszáma.
</t>
  </si>
  <si>
    <t>177</t>
  </si>
  <si>
    <t>334.</t>
  </si>
  <si>
    <t>Használt busz - nyílt végû pénzügyi lízing - szerzõdések száma</t>
  </si>
  <si>
    <t>1203</t>
  </si>
  <si>
    <t>335.</t>
  </si>
  <si>
    <t>A kérdõív elején jelölt idõszakban folyósított 3,5 tonna feletti összteherbírású használt buszok operatív lízing szerzõdéseinek darabszáma.</t>
  </si>
  <si>
    <t>176</t>
  </si>
  <si>
    <t>336.</t>
  </si>
  <si>
    <t>A kérdõív elején jelölt idõszakban folyósított 3,5 tonna feletti összteherbírású új teherautók hitelszerzõdéseinek darabszáma.</t>
  </si>
  <si>
    <t>181</t>
  </si>
  <si>
    <t>337.</t>
  </si>
  <si>
    <t>Új teherautó - zárt végû pénzügyi lízing - szerzõdések száma</t>
  </si>
  <si>
    <t xml:space="preserve">
	A kérdõív elején jelölt idõszakban folyósított 3,5 tonna feletti összteherbírású új teherautók pénzügyi lízing szerzõdéseinek darabszáma.
</t>
  </si>
  <si>
    <t>180</t>
  </si>
  <si>
    <t>338.</t>
  </si>
  <si>
    <t>Új teherautó - nyílt végû pénzügyi lízing - szerzõdések száma</t>
  </si>
  <si>
    <t>1204</t>
  </si>
  <si>
    <t>339.</t>
  </si>
  <si>
    <t>A kérdõív elején jelölt idõszakban folyósított 3,5 tonna feletti összteherbírású új teherautók operatív lízing szerzõdéseinek darabszáma.</t>
  </si>
  <si>
    <t>179</t>
  </si>
  <si>
    <t>340.</t>
  </si>
  <si>
    <t>A kérdõív elején jelölt idõszakban folyósított 3,5 tonna feletti összteherbírású használt teherautók hitelszerzõdéseinek darabszáma.</t>
  </si>
  <si>
    <t>184</t>
  </si>
  <si>
    <t>341.</t>
  </si>
  <si>
    <t>Használt teherautó - zárt végû pénzügyi lízing - szerzõdések száma</t>
  </si>
  <si>
    <t xml:space="preserve">
	A kérdõív elején jelölt idõszakban folyósított 3,5 tonna feletti összteherbírású használt teherautók pénzügyi lízing szerzõdéseinek darabszáma.
</t>
  </si>
  <si>
    <t>183</t>
  </si>
  <si>
    <t>342.</t>
  </si>
  <si>
    <t>Használt teherautó - nyílt végû pénzügyi lízing - szerzõdések száma</t>
  </si>
  <si>
    <t>1205</t>
  </si>
  <si>
    <t>343.</t>
  </si>
  <si>
    <t>A kérdõív elején jelölt idõszakban folyósított 3,5 tonna feletti összteherbírású használt teherautók operatív lízing szerzõdéseinek darabszáma.</t>
  </si>
  <si>
    <t>182</t>
  </si>
  <si>
    <t>344.</t>
  </si>
  <si>
    <t>Új TGK (Truck) - Szerzõdésszám</t>
  </si>
  <si>
    <t xml:space="preserve">
	A kérdõív elején jelölt idõszakban folyósított 3,5 tonna feletti összteherbírású használt teherautók operatív lízing szerzõdéseinek darabszáma.
</t>
  </si>
  <si>
    <t>1206</t>
  </si>
  <si>
    <t>345.</t>
  </si>
  <si>
    <t>Használt TGK (Truck) - Szerzõdésszám</t>
  </si>
  <si>
    <t>1207</t>
  </si>
  <si>
    <t>346.</t>
  </si>
  <si>
    <t>Új Pótkocsi (Trailer) - Szerzõdésszám</t>
  </si>
  <si>
    <t>1208</t>
  </si>
  <si>
    <t>347.</t>
  </si>
  <si>
    <t>Használt Pótkocsi (Trailer) - Szerzõdésszám</t>
  </si>
  <si>
    <t>1209</t>
  </si>
  <si>
    <t>348.</t>
  </si>
  <si>
    <t>Kérjük, az adatokat Ft-ban (NEM millió Ft-ban!), vesszõ, pont, szünet, és egyéb karakterek használata nélkül adják meg!Tõkekintlévõség: a kérdõív elején jelölt idõszak utolsó napja után esedékessé váló &amp;ndash; még nem lejárt finanszírozási szerzõdésekbõl származó, ügyféllel szembeni tõkekövetelések összege. Tipikusan nem tartoznak ide a fordulónap elõtti esedékességû, de még meg nem fizetett tõke-, kamat-, késedelmi kamat és áfa összegek. (Ebben a kategóriában jelentendõ azonban a zártvégû pénzügyi lízing indulásakor kiszámlázott áfa összege akkor, ha azt az ügy indításakor a lízingbevevõ teljes egészében nem térítette meg a lízingbeadónak)</t>
  </si>
  <si>
    <t>246</t>
  </si>
  <si>
    <t>349.</t>
  </si>
  <si>
    <t xml:space="preserve">A kérdõív elején jelölt idõszak utolsó napja után esedékessé váló &amp;ndash; még nem lejárt - új busz hitelszerzõdésekbõl származó, ügyféllel szembeni tõkekövetelések összege. Tipikusan nem tartoznak ide a fordulónap elõtti esedékességû, de még meg nem fizetett tõke-, kamat-, késedelmi kamat és áfa összegek. </t>
  </si>
  <si>
    <t>234</t>
  </si>
  <si>
    <t>350.</t>
  </si>
  <si>
    <t>Új busz - zárt végû pénzügyi lízing - tõkekintlévõség</t>
  </si>
  <si>
    <t xml:space="preserve">
	A kérdõív elején jelölt idõszak utolsó napja után esedékessé váló ? még nem lejárt - új busz pénzügyi lízing szerzõdésekbõl származó, ügyféllel szembeni tõkekövetelések összege. Tipikusan nem tartoznak ide a fordulónap elõtti esedékességû, de még meg nem fizetett tõke-, kamat-, késedelmi kamat és áfa összegek. (Ebben a kategóriában jelentendõ azonban a zártvégû pénzügyi lízing indulásakor kiszámlázott áfa összege akkor, ha azt az ügy indításakor a lízingbevevõ teljes egészében nem térítette meg a lízingbeadónak)
</t>
  </si>
  <si>
    <t>235</t>
  </si>
  <si>
    <t>351.</t>
  </si>
  <si>
    <t>Új busz - nyílt végû pénzügyi lízing - tõkekintlévõség</t>
  </si>
  <si>
    <t>1210</t>
  </si>
  <si>
    <t>352.</t>
  </si>
  <si>
    <t>A kérdõív elején jelölt idõszak utolsó napja után esedékessé váló &amp;ndash; még nem lejárt - új busz operatív lízing szerzõdésekbõl származó, ügyféllel szembeni tõkekövetelések összege. Tipikusan nem tartoznak ide a fordulónap elõtti esedékességû, de még meg nem fizetett tõke-, kamat-, késedelmi kamat és áfa összegek.</t>
  </si>
  <si>
    <t>236</t>
  </si>
  <si>
    <t>353.</t>
  </si>
  <si>
    <t xml:space="preserve">_x000D_
A 2007.06.30-a után esedékessé váló &amp;ndash; még nem lejárt - használt busz hitelszerzõdésekbõl származó, ügyféllel szembeni tõkekövetelések összege. Tipikusan nem tartoznak ide a fordulónap elõtti esedékességû, de még meg nem fizetett tõke-, kamat-, késedelmi kamat és áfa összegek._x000D_
</t>
  </si>
  <si>
    <t>237</t>
  </si>
  <si>
    <t>354.</t>
  </si>
  <si>
    <t>Használt busz - zárt végû pénzügyi lízing - tõkekintlévõség</t>
  </si>
  <si>
    <t xml:space="preserve">
	A 2007.06.30-a után esedékessé váló ? még nem lejárt - használt busz pénzügyi lízing szerzõdésekbõl származó, ügyféllel szembeni tõkekövetelések összege. Tipikusan nem tartoznak ide a fordulónap elõtti esedékességû, de még meg nem fizetett tõke-, kamat-, késedelmi kamat és áfa összegek. (Ebben a kategóriában jelentendõ azonban a zártvégû pénzügyi lízing indulásakor kiszámlázott áfa összege akkor, ha azt az ügy indításakor a lízingbevevõ teljes egészében nem térítette meg a lízingbeadónak)
</t>
  </si>
  <si>
    <t>238</t>
  </si>
  <si>
    <t>355.</t>
  </si>
  <si>
    <t>Használt busz - nyílt végû pénzügyi lízing - tõkekintlévõség</t>
  </si>
  <si>
    <t>1211</t>
  </si>
  <si>
    <t>356.</t>
  </si>
  <si>
    <t xml:space="preserve">A kérdõív elején jelölt idõszak utolsó napja után esedékessé váló &amp;ndash; még nem lejárt - használt busz operatív lízing szerzõdésekbõl származó, ügyféllel szembeni tõkekövetelések összege. Tipikusan nem tartoznak ide a fordulónap elõtti esedékességû, de még meg nem fizetett tõke-, kamat-, késedelmi kamat és áfa összegek. </t>
  </si>
  <si>
    <t>239</t>
  </si>
  <si>
    <t>357.</t>
  </si>
  <si>
    <t>A kérdõív elején jelölt idõszak utolsó napja után esedékessé váló &amp;ndash; még nem lejárt - új teherautó hitelszerzõdésekbõl származó, ügyféllel szembeni tõkekövetelések összege. Tipikusan nem tartoznak ide a fordulónap elõtti esedékességû, de még meg nem fizetett tõke-, kamat-, késedelmi kamat és áfa összegek.</t>
  </si>
  <si>
    <t>240</t>
  </si>
  <si>
    <t>358.</t>
  </si>
  <si>
    <t>Új teherautó - zárt végû pénzügyi lízing - tõkekintlévõség</t>
  </si>
  <si>
    <t xml:space="preserve">
	A kérdõív elején jelölt idõszak utolsó napja után esedékessé váló ? még nem lejárt - új teherautó pénzügyi lízing szerzõdésekbõl származó, ügyféllel szembeni tõkekövetelések összege. Tipikusan nem tartoznak ide a fordulónap elõtti esedékességû, de még meg nem fizetett tõke-, kamat-, késedelmi kamat és áfa összegek. (Ebben a kategóriában jelentendõ azonban a zártvégû pénzügyi lízing indulásakor kiszámlázott áfa összege akkor, ha azt az ügy indításakor a lízingbevevõ teljes egészében nem térítette meg a lízingbeadónak)
</t>
  </si>
  <si>
    <t>241</t>
  </si>
  <si>
    <t>359.</t>
  </si>
  <si>
    <t>Új teherautó - nyílt végû pénzügyi lízing - tõkekintlévõség</t>
  </si>
  <si>
    <t>1212</t>
  </si>
  <si>
    <t>360.</t>
  </si>
  <si>
    <t>A kérdõív elején jelölt idõszak utolsó napja után esedékessé váló &amp;ndash; még nem lejárt - új teherautó operatív lízing szerzõdésekbõl származó, ügyféllel szembeni tõkekövetelések összege. Tipikusan nem tartoznak ide a fordulónap elõtti esedékességû, de még meg nem fizetett tõke-, kamat-, késedelmi kamat és áfa összegek.</t>
  </si>
  <si>
    <t>242</t>
  </si>
  <si>
    <t>361.</t>
  </si>
  <si>
    <t>A kérdõív elején jelölt idõszak utolsó napja után esedékessé váló &amp;ndash; még nem lejárt - használt teherautó hitelszerzõdésekbõl származó, ügyféllel szembeni tõkekövetelések összege. Tipikusan nem tartoznak ide a fordulónap elõtti esedékességû, de még meg nem fizetett tõke-, kamat-, késedelmi kamat és áfa összegek.</t>
  </si>
  <si>
    <t>243</t>
  </si>
  <si>
    <t>362.</t>
  </si>
  <si>
    <t>Használt teherautó - zárt végû pénzügyi lízing - tõkekintlévõség</t>
  </si>
  <si>
    <t xml:space="preserve">
	A kérdõív elején jelölt idõszak utolsó napja után esedékessé váló ? még nem lejárt - használt teherautó pénzügyi lízing szerzõdésekbõl származó, ügyféllel szembeni tõkekövetelések összege. Tipikusan nem tartoznak ide a fordulónap elõtti esedékességû, de még meg nem fizetett tõke-, kamat-, késedelmi kamat és áfa összegek. (Ebben a kategóriában jelentendõ azonban a zártvégû pénzügyi lízing indulásakor kiszámlázott áfa összege akkor, ha azt az ügy indításakor a lízingbevevõ teljes egészében nem térítette meg a lízingbeadónak)
</t>
  </si>
  <si>
    <t>244</t>
  </si>
  <si>
    <t>363.</t>
  </si>
  <si>
    <t>Használt teherautó - nyílt végû pénzügyi lízing - tõkekintlévõség</t>
  </si>
  <si>
    <t>1213</t>
  </si>
  <si>
    <t>364.</t>
  </si>
  <si>
    <t>A kérdõív elején jelölt idõszak utolsó napja után esedékessé váló &amp;ndash; még nem lejárt - használt teherautó operatív lízing szerzõdésekbõl származó, ügyféllel szembeni tõkekövetelések összege. Tipikusan nem tartoznak ide a fordulónap elõtti esedékességû, de még meg nem fizetett tõke-, kamat-, késedelmi kamat és áfa összegek.</t>
  </si>
  <si>
    <t>245</t>
  </si>
  <si>
    <t>365.</t>
  </si>
  <si>
    <t>Új TGK (Truck) - Tõkekintlévõség</t>
  </si>
  <si>
    <t>1214</t>
  </si>
  <si>
    <t>366.</t>
  </si>
  <si>
    <t>Használt TGK (Truck) - Tõkekintlévõség</t>
  </si>
  <si>
    <t>1215</t>
  </si>
  <si>
    <t>367.</t>
  </si>
  <si>
    <t>Új Pótkocsi (Trailer) - Tõkekintlévõség</t>
  </si>
  <si>
    <t>1216</t>
  </si>
  <si>
    <t>368.</t>
  </si>
  <si>
    <t>Használt Pótkocsi (Trailer) - Tõkekintlévõség</t>
  </si>
  <si>
    <t>1217</t>
  </si>
  <si>
    <t>369.</t>
  </si>
  <si>
    <t>Új busz finanszírozásból származó, a kérdõív elején jelölt idõszak utolsó napja után esedékessé váló (nem lejárt), ügyféllel szembeni tõkeköveteléssel rendelkezõ kölcsönszerzõdések száma.</t>
  </si>
  <si>
    <t>517</t>
  </si>
  <si>
    <t>370.</t>
  </si>
  <si>
    <t>Új busz zárt végû pénzügyi lízing - állomány szerzõdés szám</t>
  </si>
  <si>
    <t xml:space="preserve">
	Új busz finanszírozásból származó, a kérdõív elején jelölt idõszak utolsó napja után esedékessé váló (nem lejárt), ügyféllel szembeni tõkeköveteléssel rendelkezõ pénzügyi lízingszerzõdések száma.
</t>
  </si>
  <si>
    <t>518</t>
  </si>
  <si>
    <t>371.</t>
  </si>
  <si>
    <t>Új busz nyílt végû pénzügyi lízing - állomány szerzõdés szám</t>
  </si>
  <si>
    <t>1218</t>
  </si>
  <si>
    <t>372.</t>
  </si>
  <si>
    <t>Új busz finanszírozásból származó, a kérdõív elején jelölt idõszak utolsó napja után esedékessé váló (nem lejárt), ügyféllel szembeni tõkeköveteléssel rendelkezõ operatív lízingszerzõdések száma.</t>
  </si>
  <si>
    <t>527</t>
  </si>
  <si>
    <t>373.</t>
  </si>
  <si>
    <t>Használt busz finanszírozásból származó, a kérdõív elején jelölt idõszak utolsó napja után esedékessé váló (nem lejárt), ügyféllel szembeni tõkeköveteléssel rendelkezõ kölcsönszerzõdések száma.</t>
  </si>
  <si>
    <t>528</t>
  </si>
  <si>
    <t>374.</t>
  </si>
  <si>
    <t>Használt busz - zárt végû pénzügyi lízing - állomány szerzõdés szám</t>
  </si>
  <si>
    <t xml:space="preserve">
	Használt busz finanszírozásból származó, a kérdõív elején jelölt idõszak utolsó napja után esedékessé váló (nem lejárt), ügyféllel szembeni tõkeköveteléssel rendelkezõ pénzügyi lízingszerzõdések száma.
</t>
  </si>
  <si>
    <t>529</t>
  </si>
  <si>
    <t>375.</t>
  </si>
  <si>
    <t>Használt busz - nyílt végû pénzügyi lízing - állomány szerzõdés szám</t>
  </si>
  <si>
    <t>1219</t>
  </si>
  <si>
    <t>376.</t>
  </si>
  <si>
    <t>Használt busz finanszírozásból származó, a kérdõív elején jelölt idõszak utolsó napja után esedékessé váló (nem lejárt), ügyféllel szembeni tõkeköveteléssel rendelkezõ operatív lízingszerzõdések száma.</t>
  </si>
  <si>
    <t>530</t>
  </si>
  <si>
    <t>377.</t>
  </si>
  <si>
    <t>Új teherató finanszírozásból származó, a kérdõív elején jelölt idõszak utolsó napja után esedékessé váló (nem lejárt), ügyféllel szembeni tõkeköveteléssel rendelkezõ kölcsönszerzõdések száma.</t>
  </si>
  <si>
    <t>531</t>
  </si>
  <si>
    <t>378.</t>
  </si>
  <si>
    <t>Új teherautó - zárt végû pénzügyi lízing - állomány szerzõdés szám</t>
  </si>
  <si>
    <t xml:space="preserve">
	Új teherautó finanszírozásból származó, a kérdõív elején jelölt idõszak utolsó napja után esedékessé váló (nem lejárt), ügyféllel szembeni tõkeköveteléssel rendelkezõ pénzügyi lízingszerzõdések száma.
</t>
  </si>
  <si>
    <t>532</t>
  </si>
  <si>
    <t>379.</t>
  </si>
  <si>
    <t>Új teherautó - nyílt végû pénzügyi lízing - állomány szerzõdés szám</t>
  </si>
  <si>
    <t>1220</t>
  </si>
  <si>
    <t>380.</t>
  </si>
  <si>
    <t>Új teherautó finanszírozásból származó, a kérdõív elején jelölt idõszak utolsó napja után esedékessé váló (nem lejárt), ügyféllel szembeni tõkeköveteléssel rendelkezõ operatív lízingszerzõdések száma.</t>
  </si>
  <si>
    <t>533</t>
  </si>
  <si>
    <t>381.</t>
  </si>
  <si>
    <t>Használt teherautó finanszírozásból származó, a kérdõív elején jelölt idõszak utolsó napja után esedékessé váló (nem lejárt), ügyféllel szembeni tõkeköveteléssel rendelkezõ kölcsönszerzõdések száma.</t>
  </si>
  <si>
    <t>534</t>
  </si>
  <si>
    <t>382.</t>
  </si>
  <si>
    <t>Használt teherautó - zárt végû pénzügyi lízing - állomány szerzõdés szám</t>
  </si>
  <si>
    <t xml:space="preserve">
	Használt teherató finanszírozásból származó, a kérdõív elején jelölt idõszak utolsó napja után esedékessé váló (nem lejárt), ügyféllel szembeni tõkeköveteléssel rendelkezõ pénzügyi lízingszerzõdések száma.
</t>
  </si>
  <si>
    <t>535</t>
  </si>
  <si>
    <t>383.</t>
  </si>
  <si>
    <t>Használt teherautó - nyílt végû pénzügyi lízing - állomány szerzõdés szám</t>
  </si>
  <si>
    <t>1221</t>
  </si>
  <si>
    <t>384.</t>
  </si>
  <si>
    <t>Használt teherató finanszírozásból származó, a kérdõív elején jelölt idõszak utolsó napja után esedékessé váló (nem lejárt), ügyféllel szembeni tõkeköveteléssel rendelkezõ operatív lízingszerzõdések száma.</t>
  </si>
  <si>
    <t>536</t>
  </si>
  <si>
    <t>385.</t>
  </si>
  <si>
    <t>Új TGK (Truck) - Állomány szerzõdésszám</t>
  </si>
  <si>
    <t xml:space="preserve">
				Új TGK (Truck) - Állomány szerzõdésszám
</t>
  </si>
  <si>
    <t>1222</t>
  </si>
  <si>
    <t>386.</t>
  </si>
  <si>
    <t>Használt TGK (Truck) - Állomány szerzõdésszám</t>
  </si>
  <si>
    <t xml:space="preserve">
				Használt TGK (Truck) - Állomány szerzõdésszám
</t>
  </si>
  <si>
    <t>1223</t>
  </si>
  <si>
    <t>387.</t>
  </si>
  <si>
    <t>Új Pótkocsi (Trailer) - Állomány szerzõdésszám</t>
  </si>
  <si>
    <t>1224</t>
  </si>
  <si>
    <t>388.</t>
  </si>
  <si>
    <t>Használt Pótkocsi (Trailer) - Állomány szerzõdésszám</t>
  </si>
  <si>
    <t>1225</t>
  </si>
  <si>
    <t>389.</t>
  </si>
  <si>
    <t>A LEASEUROPE adatszolgáltatásnak megfelelõen kérjük, adja meg a szerzõdések futamideje szerint megbontott finanszírozási volumen adatokat is a következõ kategóriák szerint: 2 évnél rövidebb, 2-5, 5-10 év közötti, és 10 évnél hosszabb futamidõ </t>
  </si>
  <si>
    <t>411</t>
  </si>
  <si>
    <t>390.</t>
  </si>
  <si>
    <t>Busz - 2 évnél rövidebb</t>
  </si>
  <si>
    <t>A kérdõív elején jelölt idõszakban folyósított, 2 évnél rövidebb futamidejû busz szerzõdések finanszírozott összege</t>
  </si>
  <si>
    <t>412</t>
  </si>
  <si>
    <t>391.</t>
  </si>
  <si>
    <t>Teherautó - 2 évnél rövidebb</t>
  </si>
  <si>
    <t>A kérdõív elején jelölt idõszakban folyósított, 2 évnél rövidebb futamidejû teherautó szerzõdések finanszírozott összege</t>
  </si>
  <si>
    <t>413</t>
  </si>
  <si>
    <t>392.</t>
  </si>
  <si>
    <t>Busz - 2-5 év között</t>
  </si>
  <si>
    <t>A kérdõív elején jelölt idõszakban folyósított, 2 és 5 év közötti futamidejû busz szerzõdések finanszírozott összege</t>
  </si>
  <si>
    <t>414</t>
  </si>
  <si>
    <t>393.</t>
  </si>
  <si>
    <t>Teherautó - 2-5 év között</t>
  </si>
  <si>
    <t>A kérdõív elején jelölt idõszakban folyósított, 2 és 5 év közötti futamidejû teherautó szerzõdések finanszírozott összege</t>
  </si>
  <si>
    <t>415</t>
  </si>
  <si>
    <t>394.</t>
  </si>
  <si>
    <t>Busz - 5-10 év között</t>
  </si>
  <si>
    <t>A kérdõív elején jelölt idõszakban folyósított, 5 és 10 év közötti futamidejû busz szerzõdések finanszírozott összege</t>
  </si>
  <si>
    <t>416</t>
  </si>
  <si>
    <t>395.</t>
  </si>
  <si>
    <t>Teherautó - 5-10 év között</t>
  </si>
  <si>
    <t>A kérdõív elején jelölt idõszakban folyósított, 5 és 10 év közötti futamidejû teherautó szerzõdések finanszírozott összege</t>
  </si>
  <si>
    <t>417</t>
  </si>
  <si>
    <t>396.</t>
  </si>
  <si>
    <t>Busz - 10 évnél hosszabb</t>
  </si>
  <si>
    <t>A kérdõív elején jelölt idõszakban folyósított, 10 évnél hosszabb futamidejû busz szerzõdések finanszírozott összege</t>
  </si>
  <si>
    <t>418</t>
  </si>
  <si>
    <t>397.</t>
  </si>
  <si>
    <t>Teherautó - 10 évnél hosszabb</t>
  </si>
  <si>
    <t>A kérdõív elején jelölt idõszakban folyósított, 10 évnél hosszabb futamidejû teherautó szerzõdések finanszírozott összege</t>
  </si>
  <si>
    <t>419</t>
  </si>
  <si>
    <t>398.</t>
  </si>
  <si>
    <t>Busz - finanszírozott összeg</t>
  </si>
  <si>
    <t>476</t>
  </si>
  <si>
    <t>399.</t>
  </si>
  <si>
    <t>Busz finanszírozott összeg - futamidõ alapján</t>
  </si>
  <si>
    <t>477</t>
  </si>
  <si>
    <t>400.</t>
  </si>
  <si>
    <t>Teherautó - finanszírozott összeg</t>
  </si>
  <si>
    <t>478</t>
  </si>
  <si>
    <t>401.</t>
  </si>
  <si>
    <t>Teherautó finanszírozott összeg - futamidõ alapján</t>
  </si>
  <si>
    <t>479</t>
  </si>
  <si>
    <t>402.</t>
  </si>
  <si>
    <t>TGK (Truck) - 2 évnél rövidebb</t>
  </si>
  <si>
    <t>1226</t>
  </si>
  <si>
    <t>403.</t>
  </si>
  <si>
    <t>TGK (Truck) - 2-5 év között</t>
  </si>
  <si>
    <t>1227</t>
  </si>
  <si>
    <t>404.</t>
  </si>
  <si>
    <t>TGK (Truck) - 5-10 év között</t>
  </si>
  <si>
    <t>1228</t>
  </si>
  <si>
    <t>405.</t>
  </si>
  <si>
    <t>TGK (Truck) - 10 évnél hosszabb</t>
  </si>
  <si>
    <t>1229</t>
  </si>
  <si>
    <t>406.</t>
  </si>
  <si>
    <t>Pótkocsi (Trailer) - 2 évnél rövidebb</t>
  </si>
  <si>
    <t>1231</t>
  </si>
  <si>
    <t>407.</t>
  </si>
  <si>
    <t>Pótkocsi (Trailer) - 2-5 év között</t>
  </si>
  <si>
    <t>1233</t>
  </si>
  <si>
    <t>408.</t>
  </si>
  <si>
    <t>Pótkocsi (Trailer) - 5-10 év között</t>
  </si>
  <si>
    <t>1230</t>
  </si>
  <si>
    <t>409.</t>
  </si>
  <si>
    <t>Pótkocsi (Trailer) - 10 évnél hosszabb</t>
  </si>
  <si>
    <t>1232</t>
  </si>
  <si>
    <t>410.</t>
  </si>
  <si>
    <t>Gép-berendezés statisztikai adatok Kérjük, az adatokat ÉV ELEJÉTÕL AZ IDÕSZAK UTOLSÓ NAPJÁIG KUMMULÁLTAN adják meg!Kérjük, az adatokat Ft-ban (NEM millió Ft-ban!), vesszõ, pont, szünet, és egyéb karakterek használata nélkül adják meg!A LEASEUROPE adatszolgáltatásának megfelelõen kérjük, adják meg a finanszírozási szerzõdések futamidõ szerinti megoszlását is!</t>
  </si>
  <si>
    <t>47</t>
  </si>
  <si>
    <t>411.</t>
  </si>
  <si>
    <t>A kérdõív elején jelölt idõszakban folyósított új mezõgazdasági gép-berendezés szerzõdések bruttó eszközértéke</t>
  </si>
  <si>
    <t>48</t>
  </si>
  <si>
    <t>412.</t>
  </si>
  <si>
    <t>A kérdõív elején jelölt idõszakban folyósított használt mezõgazdasági gép-berendezés szerzõdések bruttó eszközértéke</t>
  </si>
  <si>
    <t>51</t>
  </si>
  <si>
    <t>413.</t>
  </si>
  <si>
    <t>A kérdõív elején jelölt idõszakban folyósított új építõipari gép-berendezés szerzõdések bruttó eszközértéke</t>
  </si>
  <si>
    <t>81</t>
  </si>
  <si>
    <t>414.</t>
  </si>
  <si>
    <t>A kérdõív elején jelölt idõszakban folyósított használt építõipari gép-berendezés szerzõdések bruttó eszközértéke</t>
  </si>
  <si>
    <t>82</t>
  </si>
  <si>
    <t>415.</t>
  </si>
  <si>
    <t>A kérdõív elején jelölt idõszakban folyósított új IT, szoftver irodagép szerzõdések bruttó eszközértéke</t>
  </si>
  <si>
    <t>83</t>
  </si>
  <si>
    <t>416.</t>
  </si>
  <si>
    <t>A kérdõív elején jelölt idõszakban folyósított használt IT, szoftver, irodagép finanszírozási szerzõdések bruttó eszközértéke</t>
  </si>
  <si>
    <t>84</t>
  </si>
  <si>
    <t>417.</t>
  </si>
  <si>
    <t>A kérdõív elején jelölt idõszakban folyósított új egyéb gép finanszírozási szerzõdések bruttó eszközértéke</t>
  </si>
  <si>
    <t>85</t>
  </si>
  <si>
    <t>418.</t>
  </si>
  <si>
    <t>87</t>
  </si>
  <si>
    <t>419.</t>
  </si>
  <si>
    <t>A kérdõív elején jelölt idõszakban folyósított új mezõgazdasági gép-berendezés szerzõdések finanszírozott értéke</t>
  </si>
  <si>
    <t>49</t>
  </si>
  <si>
    <t>420.</t>
  </si>
  <si>
    <t>A kérdõív elején jelölt idõszakban folyósított használt mezõgazdasági gép finanszírozási szerzõdések finanszírozott összege</t>
  </si>
  <si>
    <t>53</t>
  </si>
  <si>
    <t>421.</t>
  </si>
  <si>
    <t>A kérdõív elején jelölt idõszakban folyósított új építõipari gép finanszírozási szerzõdések finanszírozott összege</t>
  </si>
  <si>
    <t>86</t>
  </si>
  <si>
    <t>422.</t>
  </si>
  <si>
    <t>A kérdõív elején jelölt idõszakban folyósított használt építõipari gép finanszírozási szerzõdések finanszírozott összege</t>
  </si>
  <si>
    <t>52</t>
  </si>
  <si>
    <t>423.</t>
  </si>
  <si>
    <t>A kérdõív elején jelölt idõszakban folyósított új IT, szoftver, irodagép szerzõdések finanszírozott összege</t>
  </si>
  <si>
    <t>50</t>
  </si>
  <si>
    <t>424.</t>
  </si>
  <si>
    <t>A 2007.01.01-2007.03.31 idõszakban folyósított használt IT, szoftver, irodagép finanszírozási szerzõdések finanszírozott összege</t>
  </si>
  <si>
    <t>88</t>
  </si>
  <si>
    <t>425.</t>
  </si>
  <si>
    <t>89</t>
  </si>
  <si>
    <t>426.</t>
  </si>
  <si>
    <t>90</t>
  </si>
  <si>
    <t>427.</t>
  </si>
  <si>
    <t>91</t>
  </si>
  <si>
    <t>428.</t>
  </si>
  <si>
    <t>92</t>
  </si>
  <si>
    <t>429.</t>
  </si>
  <si>
    <t>93</t>
  </si>
  <si>
    <t>430.</t>
  </si>
  <si>
    <t>94</t>
  </si>
  <si>
    <t>431.</t>
  </si>
  <si>
    <t>95</t>
  </si>
  <si>
    <t>432.</t>
  </si>
  <si>
    <t>96</t>
  </si>
  <si>
    <t>433.</t>
  </si>
  <si>
    <t>97</t>
  </si>
  <si>
    <t>434.</t>
  </si>
  <si>
    <t>98</t>
  </si>
  <si>
    <t>435.</t>
  </si>
  <si>
    <t>134</t>
  </si>
  <si>
    <t>436.</t>
  </si>
  <si>
    <t>135</t>
  </si>
  <si>
    <t>437.</t>
  </si>
  <si>
    <t>136</t>
  </si>
  <si>
    <t>438.</t>
  </si>
  <si>
    <t>137</t>
  </si>
  <si>
    <t>439.</t>
  </si>
  <si>
    <t>138</t>
  </si>
  <si>
    <t>440.</t>
  </si>
  <si>
    <t>139</t>
  </si>
  <si>
    <t>441.</t>
  </si>
  <si>
    <t>140</t>
  </si>
  <si>
    <t>442.</t>
  </si>
  <si>
    <t>141</t>
  </si>
  <si>
    <t>443.</t>
  </si>
  <si>
    <t>Új mezõgazdasági gép finanszírozásból származó, a kérdõív elején jelölt idõszak utolsó napja után esedékessé váló (nem lejárt), ügyféllel szembeni tõkeköveteléssel rendelkezõ szerzõdések száma.</t>
  </si>
  <si>
    <t>509</t>
  </si>
  <si>
    <t>444.</t>
  </si>
  <si>
    <t>Használt mezõgazdasági gép finanszírozásból származó, a kérdõív elején jelölt idõszak utolsó napja után esedékessé váló (nem lejárt), ügyféllel szembeni tõkeköveteléssel rendelkezõ szerzõdések száma.</t>
  </si>
  <si>
    <t>510</t>
  </si>
  <si>
    <t>445.</t>
  </si>
  <si>
    <t>Új építõipari gép finanszírozásból származó, a kérdõív elején jelölt idõszak utolsó napja után esedékessé váló (nem lejárt), ügyféllel szembeni tõkeköveteléssel rendelkezõ szerzõdések száma.</t>
  </si>
  <si>
    <t>511</t>
  </si>
  <si>
    <t>446.</t>
  </si>
  <si>
    <t>Használt építõipari gép finanszírozásból származó, a kérdõív elején jelölt idõszak utolsó napja után esedékessé váló (nem lejárt), ügyféllel szembeni tõkeköveteléssel rendelkezõ szerzõdések száma.</t>
  </si>
  <si>
    <t>512</t>
  </si>
  <si>
    <t>447.</t>
  </si>
  <si>
    <t>Új IT, szoftver, irodagép finanszírozásból származó, a kérdõív elején jelölt idõszak utolsó napja után esedékessé váló (nem lejárt), ügyféllel szembeni tõkeköveteléssel rendelkezõ szerzõdések száma.</t>
  </si>
  <si>
    <t>537</t>
  </si>
  <si>
    <t>448.</t>
  </si>
  <si>
    <t>Használt IT, szoftver, irodagép finanszírozásból származó, a kérdõív elején jelölt idõszak utolsó napja után esedékessé váló (nem lejárt), ügyféllel szembeni tõkeköveteléssel rendelkezõ szerzõdések száma.</t>
  </si>
  <si>
    <t>538</t>
  </si>
  <si>
    <t>449.</t>
  </si>
  <si>
    <t>Új egyéb gép finanszírozásból származó, a kérdõív elején jelölt idõszak utolsó napja után esedékessé váló (nem lejárt), ügyféllel szembeni tõkeköveteléssel rendelkezõ szerzõdések száma.</t>
  </si>
  <si>
    <t>539</t>
  </si>
  <si>
    <t>450.</t>
  </si>
  <si>
    <t>Új használt gép finanszírozásból származó, a kérdõív elején jelölt idõszak utolsó napja után esedékessé váló (nem lejárt), ügyféllel szembeni tõkeköveteléssel rendelkezõ szerzõdések száma.</t>
  </si>
  <si>
    <t>540</t>
  </si>
  <si>
    <t>451.</t>
  </si>
  <si>
    <t>  A LEASEUROPE adatszolgáltatásának megfelelõen kérjük, adják meg a szerzõdések futamidõ szerinti megoszlását az alábbi kategóriák szerint: 2 évnél rövidebb, 2-5, 5-10 év között, és 10 évnél hosszabb futamidõ.</t>
  </si>
  <si>
    <t>420</t>
  </si>
  <si>
    <t>452.</t>
  </si>
  <si>
    <t>Mezõgazdasági gép - 2 évnél rövidebb</t>
  </si>
  <si>
    <t>421</t>
  </si>
  <si>
    <t>453.</t>
  </si>
  <si>
    <t>Építõipari gép - 2 évnél rövidebb</t>
  </si>
  <si>
    <t>422</t>
  </si>
  <si>
    <t>454.</t>
  </si>
  <si>
    <t>IT, szoftver, irodagép - 2 évnél rövidebb</t>
  </si>
  <si>
    <t>423</t>
  </si>
  <si>
    <t>455.</t>
  </si>
  <si>
    <t>Egyéb gép - 2 évnél rövidebb</t>
  </si>
  <si>
    <t>424</t>
  </si>
  <si>
    <t>456.</t>
  </si>
  <si>
    <t>Mezõgazdasági gép - 2-5 év között</t>
  </si>
  <si>
    <t>425</t>
  </si>
  <si>
    <t>457.</t>
  </si>
  <si>
    <t>Építõipari gép - 2-5 év között</t>
  </si>
  <si>
    <t>426</t>
  </si>
  <si>
    <t>458.</t>
  </si>
  <si>
    <t>IT, szoftver, irodagép - 2-5 év között</t>
  </si>
  <si>
    <t>427</t>
  </si>
  <si>
    <t>459.</t>
  </si>
  <si>
    <t>Egyéb gép - 2-5 év között</t>
  </si>
  <si>
    <t>428</t>
  </si>
  <si>
    <t>460.</t>
  </si>
  <si>
    <t>Mezõgazdasági gép - 5-10 év között</t>
  </si>
  <si>
    <t>429</t>
  </si>
  <si>
    <t>461.</t>
  </si>
  <si>
    <t>Építõipari gép - 5-10 év között</t>
  </si>
  <si>
    <t>430</t>
  </si>
  <si>
    <t>462.</t>
  </si>
  <si>
    <t>IT, szoftver, irodagép - 5-10 év között</t>
  </si>
  <si>
    <t>431</t>
  </si>
  <si>
    <t>463.</t>
  </si>
  <si>
    <t>Egyéb gép - 5-10 év között</t>
  </si>
  <si>
    <t>432</t>
  </si>
  <si>
    <t>464.</t>
  </si>
  <si>
    <t>Egyéb gép - 10 év felett</t>
  </si>
  <si>
    <t>436</t>
  </si>
  <si>
    <t>465.</t>
  </si>
  <si>
    <t>Mezõgazdasági gép - 10 év felett</t>
  </si>
  <si>
    <t>433</t>
  </si>
  <si>
    <t>466.</t>
  </si>
  <si>
    <t>Építõipari gép - 10 év felett</t>
  </si>
  <si>
    <t>434</t>
  </si>
  <si>
    <t>467.</t>
  </si>
  <si>
    <t>IT, szoftver, irodagép - 10 év felett</t>
  </si>
  <si>
    <t>435</t>
  </si>
  <si>
    <t>468.</t>
  </si>
  <si>
    <t>Kérjük, az adatokat ÉV ELEJÉTÕL AZ IDÕSZAK UTOLSÓ NAPJÁIG KUMMULÁLTAN adják meg!Kérjük, az értékadatokat Ft-ban (NEM millió Ft-ban!), vesszõ, pont, szünet, és egyéb karakterek használata nélkül adják meg!</t>
  </si>
  <si>
    <t>577</t>
  </si>
  <si>
    <t>469.</t>
  </si>
  <si>
    <t>A kérdõív elején jelölt idõszakban kölcsönnel megfinanszírozott (folyósított) mezõgazdasági gépek bruttó eszközértéke</t>
  </si>
  <si>
    <t>541</t>
  </si>
  <si>
    <t>470.</t>
  </si>
  <si>
    <t>Mezõgazdasági gép - zárt végû pénzügyi lízing - bruttó eszközérték</t>
  </si>
  <si>
    <t xml:space="preserve">
	A kérdõív elején jelölt idõszakban pénzügyi lízinggel megfinanszírozott (folyósított)  mezõgazdasági gépek bruttó eszközértéke
</t>
  </si>
  <si>
    <t>542</t>
  </si>
  <si>
    <t>471.</t>
  </si>
  <si>
    <t>Mezõgazdasági gép - nyílt végû pénzügyi lízing - bruttó eszközérték</t>
  </si>
  <si>
    <t>1234</t>
  </si>
  <si>
    <t>472.</t>
  </si>
  <si>
    <t>A kérdõív elején jelölt idõszakban operatív lízinggel megfinanszírozott (folyósított)  mezõgazdasági gépek bruttó eszközértéke</t>
  </si>
  <si>
    <t>543</t>
  </si>
  <si>
    <t>473.</t>
  </si>
  <si>
    <t>A kérdõív elején jelölt idõszakban kölcsönnel megfinanszírozott (folyósított) építõipari gépek bruttó eszközértéke</t>
  </si>
  <si>
    <t>544</t>
  </si>
  <si>
    <t>474.</t>
  </si>
  <si>
    <t>Építõipari gép - zárt végû pénzügyi lízing - bruttó eszközérték</t>
  </si>
  <si>
    <t xml:space="preserve">
	A kérdõív elején jelölt idõszakban pénzügyi lízinggel megfinanszírozott (folyósított)  építõipari gépek bruttó eszközértéke
</t>
  </si>
  <si>
    <t>545</t>
  </si>
  <si>
    <t>475.</t>
  </si>
  <si>
    <t>Építõipari gép - nyílt végû pénzügyi lízing - bruttó eszközérték</t>
  </si>
  <si>
    <t>1235</t>
  </si>
  <si>
    <t>476.</t>
  </si>
  <si>
    <t>A kérdõív elején jelölt idõszakban operatív lízinggel megfinanszírozott (folyósított)  építõipari gépek bruttó eszközértéke</t>
  </si>
  <si>
    <t>546</t>
  </si>
  <si>
    <t>477.</t>
  </si>
  <si>
    <t>A kérdõív elején jelölt idõszakban kölcsönnel megfinanszírozott (folyósított) IT, szoftverek, irodagépek bruttó eszközértéke</t>
  </si>
  <si>
    <t>547</t>
  </si>
  <si>
    <t>478.</t>
  </si>
  <si>
    <t>IT, szoftver, irodagép - zárt végû pénzügyi lízing - bruttó eszközérték</t>
  </si>
  <si>
    <t xml:space="preserve">
	A kérdõív elején jelölt idõszakban pénzügyi lízinggel megfinanszírozott (folyósított)  IT, szoftverek, irodagépek bruttó eszközértéke
</t>
  </si>
  <si>
    <t>548</t>
  </si>
  <si>
    <t>479.</t>
  </si>
  <si>
    <t>IT, szoftver, irodagép - nyílt végû pénzügyi lízing - bruttó eszközérték</t>
  </si>
  <si>
    <t>1236</t>
  </si>
  <si>
    <t>480.</t>
  </si>
  <si>
    <t>A kérdõív elején jelölt idõszakban operatív lízinggel megfinanszírozott (folyósított)  IT, szoftverek, irodagépek bruttó eszközértéke</t>
  </si>
  <si>
    <t>549</t>
  </si>
  <si>
    <t>481.</t>
  </si>
  <si>
    <t>A kérdõív elején jelölt idõszakban kölcsönnel megfinanszírozott (folyósított) egyéb  gépek bruttó eszközértéke</t>
  </si>
  <si>
    <t>550</t>
  </si>
  <si>
    <t>482.</t>
  </si>
  <si>
    <t>Egyép gép - zárt végû pénzügyi lízing - bruttó eszközérték</t>
  </si>
  <si>
    <t xml:space="preserve">
	A kérdõív elején jelölt idõszakban pénzügyi lízinggel megfinanszírozott (folyósított)  egyéb gépek bruttó eszközértéke
</t>
  </si>
  <si>
    <t>551</t>
  </si>
  <si>
    <t>483.</t>
  </si>
  <si>
    <t>Egyép gép - nyílt végû pénzügyi lízing - bruttó eszközérték</t>
  </si>
  <si>
    <t>1237</t>
  </si>
  <si>
    <t>484.</t>
  </si>
  <si>
    <t>A kérdõív elején jelölt idõszakban operatív lízinggel megfinanszírozott (folyósított)  egyéb gépek bruttó eszközértéke</t>
  </si>
  <si>
    <t>552</t>
  </si>
  <si>
    <t>485.</t>
  </si>
  <si>
    <t>A kérdõív elején jelölt idõszakban kölcsönnel megfinanszírozott (folyósított)  mezõgazdasági gépek finanszírozási értéke (finanszírozottt összege)</t>
  </si>
  <si>
    <t>553</t>
  </si>
  <si>
    <t>486.</t>
  </si>
  <si>
    <t>Mezõgazdasági gép - zárt végû pénzügyi lízing - finanszírozott összeg</t>
  </si>
  <si>
    <t xml:space="preserve">
	A kérdõív elején jelölt idõszakban pénzügyi lízinggel megfinanszírozott (folyósított)  mezõgazdasági gépek finanszírozási értéke (finanszírozottt összege)
</t>
  </si>
  <si>
    <t>554</t>
  </si>
  <si>
    <t>487.</t>
  </si>
  <si>
    <t>Mezõgazdasági gép - nyílt végû pénzügyi lízing - finanszírozott összeg</t>
  </si>
  <si>
    <t>1238</t>
  </si>
  <si>
    <t>488.</t>
  </si>
  <si>
    <t>A kérdõív elején jelölt idõszakban operatív lízinggel megfinanszírozott (folyósított)  mezõgazdasági gépek finanszírozási értéke (finanszírozottt összege)</t>
  </si>
  <si>
    <t>555</t>
  </si>
  <si>
    <t>489.</t>
  </si>
  <si>
    <t>A kérdõív elején jelölt idõszakban kölcsönnel megfinanszírozott (folyósított)  építõipari gépek finanszírozási értéke (finanszírozottt összege)</t>
  </si>
  <si>
    <t>556</t>
  </si>
  <si>
    <t>490.</t>
  </si>
  <si>
    <t>Építõipari gép - zárt végû pénzügyi lízing - finanszírozott összeg</t>
  </si>
  <si>
    <t xml:space="preserve">
	A kérdõív elején jelölt idõszakban pénzügyi lízinggel megfinanszírozott (folyósított)  építõipari gépek finanszírozási értéke (finanszírozottt összege)
</t>
  </si>
  <si>
    <t>557</t>
  </si>
  <si>
    <t>491.</t>
  </si>
  <si>
    <t>Építõipari gép - nyílt végû pénzügyi lízing - finanszírozott összeg</t>
  </si>
  <si>
    <t>1239</t>
  </si>
  <si>
    <t>492.</t>
  </si>
  <si>
    <t>A kérdõív elején jelölt idõszakban operatív lízinggel megfinanszírozott (folyósított)  építõipari gépek finanszírozási értéke (finanszírozottt összege)</t>
  </si>
  <si>
    <t>558</t>
  </si>
  <si>
    <t>493.</t>
  </si>
  <si>
    <t>A kérdõív elején jelölt idõszakban kölcsönnel megfinanszírozott (folyósított)  IT, szoftverek, irodagépek finanszírozási értéke (finanszírozottt összege)</t>
  </si>
  <si>
    <t>559</t>
  </si>
  <si>
    <t>494.</t>
  </si>
  <si>
    <t>IT, szoftver, irodagép - zárt végû pénzügyi lízing - finanszírozott összeg</t>
  </si>
  <si>
    <t xml:space="preserve">
	A kérdõív elején jelölt idõszakban pénzügyi lízinggel megfinanszírozott (folyósított)  IT, szoftverek, irodagépek finanszírozási értéke (finanszírozottt összege)
</t>
  </si>
  <si>
    <t>560</t>
  </si>
  <si>
    <t>495.</t>
  </si>
  <si>
    <t>IT, szoftver, irodagép - nyílt végû pénzügyi lízing - finanszírozott összeg</t>
  </si>
  <si>
    <t>1240</t>
  </si>
  <si>
    <t>496.</t>
  </si>
  <si>
    <t>A kérdõív elején jelölt idõszakban operatív lízinggel megfinanszírozott (folyósított)  IT, szoftverek, irodagépek finanszírozási értéke (finanszírozottt összege)</t>
  </si>
  <si>
    <t>561</t>
  </si>
  <si>
    <t>497.</t>
  </si>
  <si>
    <t>A kérdõív elején jelölt idõszakban kölcsönnel megfinanszírozott (folyósított)  egyéb gépek finanszírozási értéke (finanszírozottt összege)</t>
  </si>
  <si>
    <t>562</t>
  </si>
  <si>
    <t>498.</t>
  </si>
  <si>
    <t>Egyéb gép - zárt végû pénzügyi lízing - finanszírozott összeg</t>
  </si>
  <si>
    <t xml:space="preserve">
	A kérdõív elején jelölt idõszakban pénzügyi lízinggel megfinanszírozott (folyósított)  egyéb gépek finanszírozási értéke (finanszírozottt összege)
</t>
  </si>
  <si>
    <t>563</t>
  </si>
  <si>
    <t>499.</t>
  </si>
  <si>
    <t>Egyéb gép - nyílt végû pénzügyi lízing - finanszírozott összeg</t>
  </si>
  <si>
    <t>1241</t>
  </si>
  <si>
    <t>500.</t>
  </si>
  <si>
    <t>A kérdõív elején jelölt idõszakban operatív lízinggel megfinanszírozott (folyósított)  egyéb gépek finanszírozási értéke (finanszírozottt összege)</t>
  </si>
  <si>
    <t>564</t>
  </si>
  <si>
    <t>501.</t>
  </si>
  <si>
    <t>Mezõgazdasági gép kölcsönszerzõdések száma, amelyekhez kapcsolódóan a finanszírozás (folyósítás) a kérdõív elején jelölt idõszakban történt</t>
  </si>
  <si>
    <t>565</t>
  </si>
  <si>
    <t>502.</t>
  </si>
  <si>
    <t>Mezõgazdasági gép - zárt végû pénzügyi lízing - szerzõdés szám</t>
  </si>
  <si>
    <t xml:space="preserve">
	Mezõgazdasági gép pénzügyi lízingszerzõdések száma, amelyekhez kapcsolódóan a finanszírozás (folyósítás) a kérdõív elején jelölt idõszakban történt
</t>
  </si>
  <si>
    <t>566</t>
  </si>
  <si>
    <t>503.</t>
  </si>
  <si>
    <t>Mezõgazdasági gép - nyílt végû pénzügyi lízing - szerzõdés szám</t>
  </si>
  <si>
    <t>1242</t>
  </si>
  <si>
    <t>504.</t>
  </si>
  <si>
    <t>Mezõgazdasági gép operatív lízingszerzõdések száma, amelyekhez kapcsolódóan a finanszírozás (folyósítás) a kérdõív elején jelölt idõszakban történt</t>
  </si>
  <si>
    <t>567</t>
  </si>
  <si>
    <t>505.</t>
  </si>
  <si>
    <t>Építõipari gép kölcsönszerzõdések száma, amelyekhez kapcsolódóan a finanszírozás (folyósítás) a kérdõív elején jelölt idõszakban történt</t>
  </si>
  <si>
    <t>568</t>
  </si>
  <si>
    <t>506.</t>
  </si>
  <si>
    <t>Építõipari gép - zárt végû pénzügyi lízing - szerzõdés szám</t>
  </si>
  <si>
    <t xml:space="preserve">
	Építõipari gép pénzügyi lízingszerzõdések száma, amelyekhez kapcsolódóan a finanszírozás (folyósítás) a kérdõív elején jelölt idõszakban történt
</t>
  </si>
  <si>
    <t>569</t>
  </si>
  <si>
    <t>507.</t>
  </si>
  <si>
    <t>Építõipari gép - nyílt végû pénzügyi lízing - szerzõdés szám</t>
  </si>
  <si>
    <t>1243</t>
  </si>
  <si>
    <t>508.</t>
  </si>
  <si>
    <t>Építõipari gép operatív lízingszerzõdések száma, amelyekhez kapcsolódóan a finanszírozás (folyósítás) a kérdõív elején jelölt idõszakban történt</t>
  </si>
  <si>
    <t>570</t>
  </si>
  <si>
    <t>509.</t>
  </si>
  <si>
    <t>IT, szoftver, irodagép kölcsönszerzõdések száma, amelyekhez kapcsolódóan a finanszírozás (folyósítás) a kérdõív elején jelölt idõszakban történt</t>
  </si>
  <si>
    <t>571</t>
  </si>
  <si>
    <t>510.</t>
  </si>
  <si>
    <t>IT, szoftver, irodagép - zárt végû pénzügyi lízing - szerzõdés szám</t>
  </si>
  <si>
    <t xml:space="preserve">
	IT, szoftver, irodagép pénzügyi lízingszerzõdések száma, amelyekhez kapcsolódóan a finanszírozás (folyósítás) a kérdõív elején jelölt idõszakban történt
</t>
  </si>
  <si>
    <t>572</t>
  </si>
  <si>
    <t>511.</t>
  </si>
  <si>
    <t>IT, szoftver, irodagép - nyílt végû pénzügyi lízing - szerzõdés szám</t>
  </si>
  <si>
    <t>1244</t>
  </si>
  <si>
    <t>512.</t>
  </si>
  <si>
    <t>IT, szoftver, irodagép operatív lízingszerzõdések száma, amelyekhez kapcsolódóan a finanszírozás (folyósítás) a kérdõív elején jelölt idõszakban történt</t>
  </si>
  <si>
    <t>573</t>
  </si>
  <si>
    <t>513.</t>
  </si>
  <si>
    <t>Egyébi gép kölcsönszerzõdések száma, amelyekhez kapcsolódóan a finanszírozás (folyósítás) a kérdõív elején jelölt idõszakban történt</t>
  </si>
  <si>
    <t>574</t>
  </si>
  <si>
    <t>514.</t>
  </si>
  <si>
    <t>Egyép gép - zárt végû pénzügyi lízing - szerzõdés szám</t>
  </si>
  <si>
    <t xml:space="preserve">
	Egyébi gép pénzügyi lízingszerzõdések száma, amelyekhez kapcsolódóan a finanszírozás (folyósítás) a kérdõív elején jelölt idõszakban történt
</t>
  </si>
  <si>
    <t>575</t>
  </si>
  <si>
    <t>515.</t>
  </si>
  <si>
    <t>Egyép gép - nyílt végû pénzügyi lízing - szerzõdés szám</t>
  </si>
  <si>
    <t>1245</t>
  </si>
  <si>
    <t>516.</t>
  </si>
  <si>
    <t>Egyébi gép operatív lízingszerzõdések száma, amelyekhez kapcsolódóan a finanszírozás (folyósítás) a kérdõív elején jelölt idõszakban történt</t>
  </si>
  <si>
    <t>576</t>
  </si>
  <si>
    <t>517.</t>
  </si>
  <si>
    <t>578</t>
  </si>
  <si>
    <t>518.</t>
  </si>
  <si>
    <t>Mezõgazdasági gép - zárt végû pénzügyi lízing - tõkekintlevõség</t>
  </si>
  <si>
    <t xml:space="preserve">
	null
</t>
  </si>
  <si>
    <t>579</t>
  </si>
  <si>
    <t>519.</t>
  </si>
  <si>
    <t>Mezõgazdasági gép - nyílt végû pénzügyi lízing - tõkekintlevõség</t>
  </si>
  <si>
    <t>1246</t>
  </si>
  <si>
    <t>520.</t>
  </si>
  <si>
    <t>580</t>
  </si>
  <si>
    <t>521.</t>
  </si>
  <si>
    <t>null</t>
  </si>
  <si>
    <t>583</t>
  </si>
  <si>
    <t>522.</t>
  </si>
  <si>
    <t>Építõipari gép - zárt végû pénzügyi lízing - tõkekintlevõség</t>
  </si>
  <si>
    <t>581</t>
  </si>
  <si>
    <t>523.</t>
  </si>
  <si>
    <t>Építõipari gép - nyílt végû pénzügyi lízing - tõkekintlevõség</t>
  </si>
  <si>
    <t>1247</t>
  </si>
  <si>
    <t>524.</t>
  </si>
  <si>
    <t>582</t>
  </si>
  <si>
    <t>525.</t>
  </si>
  <si>
    <t>586</t>
  </si>
  <si>
    <t>526.</t>
  </si>
  <si>
    <t>IT, szoftver, irodagép - zárt végû pénzügyi lízing - tõkekintlevõség</t>
  </si>
  <si>
    <t>584</t>
  </si>
  <si>
    <t>527.</t>
  </si>
  <si>
    <t>IT, szoftver, irodagép - nyílt végû pénzügyi lízing - tõkekintlevõség</t>
  </si>
  <si>
    <t>1248</t>
  </si>
  <si>
    <t>528.</t>
  </si>
  <si>
    <t>585</t>
  </si>
  <si>
    <t>529.</t>
  </si>
  <si>
    <t>589</t>
  </si>
  <si>
    <t>530.</t>
  </si>
  <si>
    <t>Egyéb gép - zárt végû pénzügyi lízing - tõkekintlevõség</t>
  </si>
  <si>
    <t>587</t>
  </si>
  <si>
    <t>531.</t>
  </si>
  <si>
    <t>Egyéb gép - nyílt végû pénzügyi lízing - tõkekintlevõség</t>
  </si>
  <si>
    <t>1249</t>
  </si>
  <si>
    <t>532.</t>
  </si>
  <si>
    <t>588</t>
  </si>
  <si>
    <t>533.</t>
  </si>
  <si>
    <t>Ingatlan finanszírozás statisztikai adatok - 1. oldalKérjük, az adatokat ÉV ELEJÉTÕL AZ IDÕSZAK UTOLSÓ NAPJÁIG KUMMULÁLTAN adják meg!Kérjük, az adatokat Ft-ban (NEM millió Ft-ban!), vesszõ, pont, szünet, és egyéb karakterek használata nélkül adják meg!Az Ingatlan Bizottság döntése alapján megváltozott az ingatlan finanszírozásra vonatkozó adatok megbontása, a korábbi alcsoportok helyett a lakossági lakás jellegû és nem lakás jellegû, valamint vállalati lakás jellegû és nem lakás jellegû besorolást használjuk. A Leaseurope adatszolgáltatás miatt kérjük, adják meg a finanszírozás formája (hitel - pénzügyi lízing - operatív lízing) szerinti adatokat!</t>
  </si>
  <si>
    <t>62</t>
  </si>
  <si>
    <t>534.</t>
  </si>
  <si>
    <t>A kérdõív elején jelölt idõszakban folyósított lakossági lakásjellegû ingatlanok hitel szerzõdéseinek bruttó (ÁFÁ-val növelt) eszközértéke.</t>
  </si>
  <si>
    <t>247</t>
  </si>
  <si>
    <t>535.</t>
  </si>
  <si>
    <t>Lakossági - lakás - zárt végû pénzügyi lízing - bruttó eszközérték</t>
  </si>
  <si>
    <t xml:space="preserve">
	A kérdõív elején jelölt idõszakban folyósított lakossági lakásjellegû ingatlanok pénzügyi lízing szerzõdéseinek bruttó (ÁFÁ-val növelt) eszközértéke.
</t>
  </si>
  <si>
    <t>248</t>
  </si>
  <si>
    <t>536.</t>
  </si>
  <si>
    <t>Lakossági - lakás - nyílt végû pénzügyi lízing - bruttó eszközérték</t>
  </si>
  <si>
    <t>1250</t>
  </si>
  <si>
    <t>537.</t>
  </si>
  <si>
    <t>A kérdõív elején jelölt idõszakban folyósított lakossági nem lakás jellegû ingatlanok hitel szerzõdéseinek bruttó (ÁFÁ-val növelt) eszközértéke.</t>
  </si>
  <si>
    <t>249</t>
  </si>
  <si>
    <t>538.</t>
  </si>
  <si>
    <t>Lakossági - nem lakás - zárt végû pénzügyi lízing - bruttó eszközérték</t>
  </si>
  <si>
    <t xml:space="preserve">
	A kérdõív elején jelölt idõszakban folyósított lakossági nem lakás jellegû ingatlanok pénzügyi lízing szerzõdéseinek bruttó (ÁFÁ-val növelt) eszközértéke.
</t>
  </si>
  <si>
    <t>250</t>
  </si>
  <si>
    <t>539.</t>
  </si>
  <si>
    <t>Lakossági - nem lakás - nyílt végû pénzügyi lízing - bruttó eszközérték</t>
  </si>
  <si>
    <t>1251</t>
  </si>
  <si>
    <t>540.</t>
  </si>
  <si>
    <t>A kérdõív elején jelölt idõszakban folyósított vállalati ügyfelek lakásjellegû ingatlanjai hitel szerzõdéseinek bruttó (ÁFÁ-val növelt) eszközértéke.</t>
  </si>
  <si>
    <t>251</t>
  </si>
  <si>
    <t>541.</t>
  </si>
  <si>
    <t>Vállalati - lakás - zárt végû pénzügyi lízing - bruttó eszközérték</t>
  </si>
  <si>
    <t xml:space="preserve">
	A kérdõív elején jelölt idõszakban folyósított vállalati ügyfelek lakásjellegû ingatlanjai pénzügyi lízing szerzõdéseinek bruttó (ÁFÁ-val növelt) eszközértéke.
</t>
  </si>
  <si>
    <t>252</t>
  </si>
  <si>
    <t>542.</t>
  </si>
  <si>
    <t>Vállalati - lakás - nyílt végû pénzügyi lízing - bruttó eszközérték</t>
  </si>
  <si>
    <t>1252</t>
  </si>
  <si>
    <t>543.</t>
  </si>
  <si>
    <t>A kérdõív elején jelölt idõszakban folyósított vállalati ügyfelek lakásjellegû ingatlanjai operatív lízing szerzõdéseinek bruttó (ÁFÁ-val növelt) eszközértéke.</t>
  </si>
  <si>
    <t>253</t>
  </si>
  <si>
    <t>544.</t>
  </si>
  <si>
    <t>A kérdõív elején jelölt idõszakban folyósított vállalati ügyfelek nem lakás jellegû ingatlanjai hitel szerzõdéseinek bruttó (ÁFÁ-val növelt) eszközértéke.</t>
  </si>
  <si>
    <t>254</t>
  </si>
  <si>
    <t>545.</t>
  </si>
  <si>
    <t>Vállalati - nem lakás - zárt végû pénzügyi lízing - bruttó eszközérték</t>
  </si>
  <si>
    <t xml:space="preserve">
	A kérdõív elején jelölt idõszakban folyósított vállalati ügyfelek nem lakás jellegû ingatlanjai pénzügyi lízing szerzõdéseinek bruttó (ÁFÁ-val növelt) eszközértéke.
</t>
  </si>
  <si>
    <t>255</t>
  </si>
  <si>
    <t>546.</t>
  </si>
  <si>
    <t>Vállalati - nem lakás - nyílt végû pénzügyi lízing - bruttó eszközérték</t>
  </si>
  <si>
    <t>1253</t>
  </si>
  <si>
    <t>547.</t>
  </si>
  <si>
    <t>A kérdõív elején jelölt idõszakban folyósított vállalati ügyfelek nem lakás jellegû ingatlanjai operatív lízing szerzõdéseinek bruttó (ÁFÁ-val növelt) eszközértéke.</t>
  </si>
  <si>
    <t>257</t>
  </si>
  <si>
    <t>548.</t>
  </si>
  <si>
    <t>Ingatlan finanszírozás statisztikai adatok - 2. oldalKérjük, az adatokat ÉV ELEJÉTÕL AZ IDÕSZAK UTOLSÓ NAPJÁIG KUMMULÁLTAN adják meg!Kérjük, az adatokat Ft-ban (NEM millió Ft-ban!), vesszõ, pont, szünet, és egyéb karakterek használata nélkül adják meg!Az Ingatlan Bizottság döntése alapján megváltozott az ingatlan finanszírozásra vonatkozó adatok megbontása, a korábbi alcsoportok helyett a lakossági lakás jellegû és nem lakás jellegû, valamint vállalati lakás jellegû és nem lakás jellegû besorolást használjuk. A Leaseurope adatszolgáltatás miatt kérjük, adják meg a finanszírozás formája (hitel - pénzügyi lízing - operatív lízing) szerinti adatokat!</t>
  </si>
  <si>
    <t>258</t>
  </si>
  <si>
    <t>549.</t>
  </si>
  <si>
    <t>259</t>
  </si>
  <si>
    <t>550.</t>
  </si>
  <si>
    <t>Lakossági - lakás - nyílt végû pénzügyi lízing - finanszírozott összeg</t>
  </si>
  <si>
    <t>1254</t>
  </si>
  <si>
    <t>551.</t>
  </si>
  <si>
    <t>Lakossági - lakás - zárt végû pénzügyi lízing - finanszírozott összeg</t>
  </si>
  <si>
    <t>260</t>
  </si>
  <si>
    <t>552.</t>
  </si>
  <si>
    <t>261</t>
  </si>
  <si>
    <t>553.</t>
  </si>
  <si>
    <t>Lakossági - nem lakás - nyílt végû pénzügyi lízing - finanszírozott összeg</t>
  </si>
  <si>
    <t>1255</t>
  </si>
  <si>
    <t>554.</t>
  </si>
  <si>
    <t>Lakossági - nem lakás - zárt végû pénzügyi lízing - finanszírozott összeg</t>
  </si>
  <si>
    <t>262</t>
  </si>
  <si>
    <t>555.</t>
  </si>
  <si>
    <t>263</t>
  </si>
  <si>
    <t>556.</t>
  </si>
  <si>
    <t>Vállalati - lakás - nyílt végû pénzügyi lízing - finanszírozott összeg</t>
  </si>
  <si>
    <t>1256</t>
  </si>
  <si>
    <t>557.</t>
  </si>
  <si>
    <t>Vállalati - lakás - zárt végû pénzügyi lízing - finanszírozott összeg</t>
  </si>
  <si>
    <t>264</t>
  </si>
  <si>
    <t>558.</t>
  </si>
  <si>
    <t>265</t>
  </si>
  <si>
    <t>559.</t>
  </si>
  <si>
    <t>266</t>
  </si>
  <si>
    <t>560.</t>
  </si>
  <si>
    <t>Vállalati - nem lakás - nyílt végû pénzügyi lízing - finanszírozott összeg</t>
  </si>
  <si>
    <t>1257</t>
  </si>
  <si>
    <t>561.</t>
  </si>
  <si>
    <t>Vállalati - nem lakás - zárt végû pénzügyi lízing - finanszírozott összeg</t>
  </si>
  <si>
    <t>267</t>
  </si>
  <si>
    <t>562.</t>
  </si>
  <si>
    <t>268</t>
  </si>
  <si>
    <t>563.</t>
  </si>
  <si>
    <t>269</t>
  </si>
  <si>
    <t>564.</t>
  </si>
  <si>
    <t>Lakossági - lakás - zárt végû pénzügyi lízing - szerzõdés szám</t>
  </si>
  <si>
    <t>270</t>
  </si>
  <si>
    <t>565.</t>
  </si>
  <si>
    <t>Lakossági - lakás - nyílt végû pénzügyi lízing - szerzõdés szám</t>
  </si>
  <si>
    <t>1258</t>
  </si>
  <si>
    <t>566.</t>
  </si>
  <si>
    <t>271</t>
  </si>
  <si>
    <t>567.</t>
  </si>
  <si>
    <t>Lakossági - nem lakás - nyílt végû pénzügyi lízing - szerzõdésszám</t>
  </si>
  <si>
    <t>1259</t>
  </si>
  <si>
    <t>568.</t>
  </si>
  <si>
    <t>Lakossági - nem lakás - zárt végû pénzügyi lízing - szerzõdésszám</t>
  </si>
  <si>
    <t>272</t>
  </si>
  <si>
    <t>569.</t>
  </si>
  <si>
    <t>273</t>
  </si>
  <si>
    <t>570.</t>
  </si>
  <si>
    <t>Vállalati - lakás - zárt végû pénzügyi lízing - szerzõdésszám</t>
  </si>
  <si>
    <t>274</t>
  </si>
  <si>
    <t>571.</t>
  </si>
  <si>
    <t>Vállalati - lakás - nyílt végû pénzügyi lízing - szerzõdésszám</t>
  </si>
  <si>
    <t>1260</t>
  </si>
  <si>
    <t>572.</t>
  </si>
  <si>
    <t>275</t>
  </si>
  <si>
    <t>573.</t>
  </si>
  <si>
    <t>276</t>
  </si>
  <si>
    <t>574.</t>
  </si>
  <si>
    <t>Vállalati - nem lakás - zárt végû pénzügyi lízing - szerzõdésszám</t>
  </si>
  <si>
    <t>277</t>
  </si>
  <si>
    <t>575.</t>
  </si>
  <si>
    <t>Vállalati - nem lakás - nyílt végû pénzügyi lízing - szerzõdésszám</t>
  </si>
  <si>
    <t>1261</t>
  </si>
  <si>
    <t>576.</t>
  </si>
  <si>
    <t>278</t>
  </si>
  <si>
    <t>577.</t>
  </si>
  <si>
    <t>279</t>
  </si>
  <si>
    <t>578.</t>
  </si>
  <si>
    <t>Lakossági - lakás - zárt végû pénzügyi lízing - tõkekintlévõség</t>
  </si>
  <si>
    <t>280</t>
  </si>
  <si>
    <t>579.</t>
  </si>
  <si>
    <t>Lakossági - lakás - nyílt végû pénzügyi lízing - tõkekintlévõség</t>
  </si>
  <si>
    <t>1262</t>
  </si>
  <si>
    <t>580.</t>
  </si>
  <si>
    <t>281</t>
  </si>
  <si>
    <t>581.</t>
  </si>
  <si>
    <t>Lakossági - nem lakás - zárt végû pénzügyi lízing - tõkekintlévõség</t>
  </si>
  <si>
    <t>282</t>
  </si>
  <si>
    <t>582.</t>
  </si>
  <si>
    <t>Lakossági - nem lakás - nyílt végû pénzügyi lízing - tõkekintlévõség</t>
  </si>
  <si>
    <t>1263</t>
  </si>
  <si>
    <t>583.</t>
  </si>
  <si>
    <t>283</t>
  </si>
  <si>
    <t>584.</t>
  </si>
  <si>
    <t>Vállalati - lakás - zárt végû pénzügyi lízing - tõkekintlévõség</t>
  </si>
  <si>
    <t>284</t>
  </si>
  <si>
    <t>585.</t>
  </si>
  <si>
    <t>Vállalati - lakás - nyílt végû pénzügyi lízing - tõkekintlévõség</t>
  </si>
  <si>
    <t>1264</t>
  </si>
  <si>
    <t>586.</t>
  </si>
  <si>
    <t>285</t>
  </si>
  <si>
    <t>587.</t>
  </si>
  <si>
    <t>286</t>
  </si>
  <si>
    <t>588.</t>
  </si>
  <si>
    <t>Vállalati - nem lakás - zárt végû pénzügyi lízing - tõkekintlévõség</t>
  </si>
  <si>
    <t>287</t>
  </si>
  <si>
    <t>589.</t>
  </si>
  <si>
    <t>Vállalati - nem lakás - nyílt végû pénzügyi lízing - tõkekintlévõség</t>
  </si>
  <si>
    <t>1265</t>
  </si>
  <si>
    <t>590.</t>
  </si>
  <si>
    <t>288</t>
  </si>
  <si>
    <t>591.</t>
  </si>
  <si>
    <t>Lakossági lakás finanszírozásból származó, a kérdõív elején jelölt idõszak utolsó napja után esedékessé váló (nem lejárt), ügyféllel szembeni tõkeköveteléssel rendelkezõ kölcsönszerzõdések száma.</t>
  </si>
  <si>
    <t>515</t>
  </si>
  <si>
    <t>592.</t>
  </si>
  <si>
    <t>Lakossági - lakás - zárt végû pénzügyi lízing - állomány szerzõdés szám</t>
  </si>
  <si>
    <t xml:space="preserve">
	Lakossági lakás finanszírozásból származó, a kérdõív elején jelölt idõszak utolsó napja után esedékessé váló (nem lejárt), ügyféllel szembeni tõkeköveteléssel rendelkezõ pénzügyi lízingszerzõdések száma.
</t>
  </si>
  <si>
    <t>516</t>
  </si>
  <si>
    <t>593.</t>
  </si>
  <si>
    <t>Lakossági - lakás - nyílt végû pénzügyi lízing - állomány szerzõdés szám</t>
  </si>
  <si>
    <t>1266</t>
  </si>
  <si>
    <t>594.</t>
  </si>
  <si>
    <t>Lakossági nem lakás finanszírozásból származó, a kérdõív elején jelölt idõszak utolsó napja után esedékessé váló (nem lejárt), ügyféllel szembeni tõkeköveteléssel rendelkezõ kölcsönszerzõdések száma.</t>
  </si>
  <si>
    <t>513</t>
  </si>
  <si>
    <t>595.</t>
  </si>
  <si>
    <t>Lakossági - nem lakás - zárt végû pénzügyi lízing - állomány szerzõdés szám</t>
  </si>
  <si>
    <t xml:space="preserve">
	Lakossági nem lakás finanszírozásból származó, a kérdõív elején jelölt idõszak utolsó napja után esedékessé váló (nem lejárt), ügyféllel szembeni tõkeköveteléssel rendelkezõ pénzügyi lízingszerzõdések száma.
</t>
  </si>
  <si>
    <t>514</t>
  </si>
  <si>
    <t>596.</t>
  </si>
  <si>
    <t>Lakossági - nem lakás - nyílt végû pénzügyi lízing - állomány szerzõdés szám</t>
  </si>
  <si>
    <t>1267</t>
  </si>
  <si>
    <t>597.</t>
  </si>
  <si>
    <t>Vállalati lakás finanszírozásból származó, a kérdõív elején jelölt idõszak utolsó napja után esedékessé váló (nem lejárt), ügyféllel szembeni tõkeköveteléssel rendelkezõ kölcsönszerzõdések száma.</t>
  </si>
  <si>
    <t>519</t>
  </si>
  <si>
    <t>598.</t>
  </si>
  <si>
    <t>Vállalati - lakás - zárt végû pénzügyi lízing - állomány szerzõdés szám</t>
  </si>
  <si>
    <t xml:space="preserve">
	Vállalati lakás finanszírozásból származó, a kérdõív elején jelölt idõszak utolsó napja után esedékessé váló (nem lejárt), ügyféllel szembeni tõkeköveteléssel rendelkezõ pénzügyi lízingszerzõdések száma.
</t>
  </si>
  <si>
    <t>520</t>
  </si>
  <si>
    <t>599.</t>
  </si>
  <si>
    <t>Vállalati - lakás - nyílt végû pénzügyi lízing - állomány szerzõdés szám</t>
  </si>
  <si>
    <t>1268</t>
  </si>
  <si>
    <t>600.</t>
  </si>
  <si>
    <t>Vállalati lakás finanszírozásból származó, a kérdõív elején jelölt idõszak utolsó napja után esedékessé váló (nem lejárt), ügyféllel szembeni tõkeköveteléssel rendelkezõ operatív lízingszerzõdések száma.</t>
  </si>
  <si>
    <t>521</t>
  </si>
  <si>
    <t>601.</t>
  </si>
  <si>
    <t>Vállalati nem lakás finanszírozásból származó, a kérdõív elején jelölt idõszak utolsó napja után esedékessé váló (nem lejárt), ügyféllel szembeni tõkeköveteléssel rendelkezõ kölcsönszerzõdések száma.</t>
  </si>
  <si>
    <t>522</t>
  </si>
  <si>
    <t>602.</t>
  </si>
  <si>
    <t>Vállalati - nem lakás - zárt végû pénzügyi lízing - állomány szerzõdés szám</t>
  </si>
  <si>
    <t xml:space="preserve">
	Vállalati nem lakás finanszírozásból származó, a kérdõív elején jelölt idõszak utolsó napja után esedékessé váló (nem lejárt), ügyféllel szembeni tõkeköveteléssel rendelkezõ pénzügyi lízingszerzõdések száma.
</t>
  </si>
  <si>
    <t>523</t>
  </si>
  <si>
    <t>603.</t>
  </si>
  <si>
    <t>Vállalati - nem lakás - nyílt végû pénzügyi lízing - állomány szerzõdés szám</t>
  </si>
  <si>
    <t>1269</t>
  </si>
  <si>
    <t>604.</t>
  </si>
  <si>
    <t>Vállalati nem lakás finanszírozásból származó, a kérdõív elején jelölt idõszak utolsó napja után esedékessé váló (nem lejárt), ügyféllel szembeni tõkeköveteléssel rendelkezõ operatív lízingszerzõdések száma.</t>
  </si>
  <si>
    <t>524</t>
  </si>
  <si>
    <t>605.</t>
  </si>
  <si>
    <t xml:space="preserve">A LEASEUROPE adatszolgáltatásához kérjük adják meg a szerzõdések futamidõ szerinti megbontását az alábbi kategóriák szerint: 8 évnél rövidebb, 8-16, 16-25 év között, 25 évnél hosszabb futamidõ. </t>
  </si>
  <si>
    <t>437</t>
  </si>
  <si>
    <t>606.</t>
  </si>
  <si>
    <t>Lakossági - lakás - 8 évnél rövidebb</t>
  </si>
  <si>
    <t>438</t>
  </si>
  <si>
    <t>607.</t>
  </si>
  <si>
    <t>Lakossági - nem lakás - 8 évnél rövidebb</t>
  </si>
  <si>
    <t>439</t>
  </si>
  <si>
    <t>608.</t>
  </si>
  <si>
    <t>Vállalati - lakás - 8 évnél rövidebb</t>
  </si>
  <si>
    <t>440</t>
  </si>
  <si>
    <t>609.</t>
  </si>
  <si>
    <t>Vállalati - nem lakás - 8 évnél rövidebb</t>
  </si>
  <si>
    <t>441</t>
  </si>
  <si>
    <t>610.</t>
  </si>
  <si>
    <t>Lakossági - lakás - 8-16 év között</t>
  </si>
  <si>
    <t>442</t>
  </si>
  <si>
    <t>611.</t>
  </si>
  <si>
    <t>Lakossági - nem lakás - 8-16 év között</t>
  </si>
  <si>
    <t>443</t>
  </si>
  <si>
    <t>612.</t>
  </si>
  <si>
    <t>Vállalati - lakás - 8-16 év között</t>
  </si>
  <si>
    <t>444</t>
  </si>
  <si>
    <t>613.</t>
  </si>
  <si>
    <t>Vállalati - nem lakás - 8-16 év között</t>
  </si>
  <si>
    <t>445</t>
  </si>
  <si>
    <t>614.</t>
  </si>
  <si>
    <t>Lakossági - lakás - 16-25 év között</t>
  </si>
  <si>
    <t>446</t>
  </si>
  <si>
    <t>615.</t>
  </si>
  <si>
    <t>Lakossági - nem lakás - 16-25 év között</t>
  </si>
  <si>
    <t>447</t>
  </si>
  <si>
    <t>616.</t>
  </si>
  <si>
    <t>Vállalati - lakás - 16-25 év között</t>
  </si>
  <si>
    <t>448</t>
  </si>
  <si>
    <t>617.</t>
  </si>
  <si>
    <t>Vállalati - nem lakás - 16-25 év között</t>
  </si>
  <si>
    <t>449</t>
  </si>
  <si>
    <t>618.</t>
  </si>
  <si>
    <t>Lakossági - lakás - 25 év felett</t>
  </si>
  <si>
    <t>450</t>
  </si>
  <si>
    <t>619.</t>
  </si>
  <si>
    <t>Lakossági - nem lakás - 25 év felett</t>
  </si>
  <si>
    <t>451</t>
  </si>
  <si>
    <t>620.</t>
  </si>
  <si>
    <t>Vállalati - lakás - 25 év felett</t>
  </si>
  <si>
    <t>452</t>
  </si>
  <si>
    <t>621.</t>
  </si>
  <si>
    <t>Vállalati - nem lakás - 25 év felett</t>
  </si>
  <si>
    <t>453</t>
  </si>
  <si>
    <t>622.</t>
  </si>
  <si>
    <t>Vasút, hajó, repülõ és egyéb eszközök statisztikai adataiKérjük, az adatokat ÉV ELEJÉTÕL AZ IDÕSZAK UTOLSÓ NAPJÁIG KUMMULÁLTAN adják meg!Kérjük, az adatokat Ft-ban (NEM millió Ft-ban!), vesszõ, pont, szünet, és egyéb karakterek használata nélkül adják meg!Tõkekintlévõség: a kérdõív elején jelölt idõszak utolsó napja után esedékessé váló &amp;ndash; még nem lejárt finanszírozási szerzõdésekbõl származó, ügyféllel szembeni tõkekövetelések összege. Tipikusan nem tartoznak ide a fordulónap elõtti esedékességû, de még meg nem fizetett tõke-, kamat-, késedelmi kamat és áfa összegek. (Ebben a kategóriában jelentendõ azonban a zártvégû pénzügyi lízing indulásakor kiszámlázott áfa összege akkor, ha azt az ügy indításakor a lízingbevevõ teljes egészében nem térítette meg a lízingbeadónak)A LEASEUROPE adatszolgáltatásához kérjük adják meg a szerzõdések futamidõ szerint bontott adatait is.</t>
  </si>
  <si>
    <t>99</t>
  </si>
  <si>
    <t>623.</t>
  </si>
  <si>
    <t>Vasút, hajó, repülõ, egyéb - bruttó eszközérték</t>
  </si>
  <si>
    <t>100</t>
  </si>
  <si>
    <t>624.</t>
  </si>
  <si>
    <t>Vasút, hajó, repülõ, egyéb - finanszírozott összeg</t>
  </si>
  <si>
    <t>102</t>
  </si>
  <si>
    <t>625.</t>
  </si>
  <si>
    <t>Vasút, hajó, repülõ, egyéb - szerzõdés szám</t>
  </si>
  <si>
    <t>104</t>
  </si>
  <si>
    <t>626.</t>
  </si>
  <si>
    <t>Vasút, hajó, repülõ, egyéb - tõkekintlévõség</t>
  </si>
  <si>
    <t>148</t>
  </si>
  <si>
    <t>627.</t>
  </si>
  <si>
    <t>Vasút, hajó, repülõ, egyéb - állomány szerzõdés szám</t>
  </si>
  <si>
    <t xml:space="preserve">
	Vasút, hajó, repülõ finanszírozásból származó, a kérdõív elején jelölt idõszak utolsó napja után esedékessé váló (nem lejárt), ügyféllel szembeni tõkeköveteléssel rendelkezõ szerzõdések száma.
</t>
  </si>
  <si>
    <t>505</t>
  </si>
  <si>
    <t>628.</t>
  </si>
  <si>
    <t>A LEASEUROPE adatszolgáltatáshoz kérjük adják meg a szerzõdések futamidõ szerint megbontott adatait is az alábbi kategóriák szerint: 2 évnél rövidebb, 2-5, 5-10 év közötti, 10 évnél hosszabb futamidõ</t>
  </si>
  <si>
    <t>455</t>
  </si>
  <si>
    <t>629.</t>
  </si>
  <si>
    <t>Vasút, hajó, repülõ, egyéb - 2 évnél rövidebb</t>
  </si>
  <si>
    <t>454</t>
  </si>
  <si>
    <t>630.</t>
  </si>
  <si>
    <t>Vasút, hajó, repülõ, egyéb - 2-5 év között</t>
  </si>
  <si>
    <t>457</t>
  </si>
  <si>
    <t>631.</t>
  </si>
  <si>
    <t>Vasút, hajó, repülõ, egyéb - 5-10 év között</t>
  </si>
  <si>
    <t>459</t>
  </si>
  <si>
    <t>632.</t>
  </si>
  <si>
    <t>Vasút, hajó, repülõ, egyéb - 10 évnél hosszabb</t>
  </si>
  <si>
    <t>461</t>
  </si>
  <si>
    <t>633.</t>
  </si>
  <si>
    <t xml:space="preserve">
	Ügyfélbesorolás szerinti statisztikai adatok
</t>
  </si>
  <si>
    <t>122</t>
  </si>
  <si>
    <t>634.</t>
  </si>
  <si>
    <t>Lakossági ügyfelek aránya - Tõkekintlévõség</t>
  </si>
  <si>
    <t>1271</t>
  </si>
  <si>
    <t>635.</t>
  </si>
  <si>
    <t>Mikro, kis és középvállalati ügyfelek aránya - Tõkekintlévõség</t>
  </si>
  <si>
    <t>1270</t>
  </si>
  <si>
    <t>636.</t>
  </si>
  <si>
    <t>Nagyvállalati ügyfelek aránya - Tõkekintlévõség</t>
  </si>
  <si>
    <t>1272</t>
  </si>
  <si>
    <t>637.</t>
  </si>
  <si>
    <t>Állami, önkormányzati ügyfelek aránya - Tõkekintlévõség</t>
  </si>
  <si>
    <t>1273</t>
  </si>
  <si>
    <t>638.</t>
  </si>
  <si>
    <t>2136</t>
  </si>
  <si>
    <t>639.</t>
  </si>
  <si>
    <t>KKV - SZGK, Kishaszon, Motor - Tõkekintlévõség</t>
  </si>
  <si>
    <t>1274</t>
  </si>
  <si>
    <t>640.</t>
  </si>
  <si>
    <t>KKV - TGK, Pótkocsi, Busz - Tõkekintlévõség</t>
  </si>
  <si>
    <t>1275</t>
  </si>
  <si>
    <t>641.</t>
  </si>
  <si>
    <t>KKV - Gép - Tõkekintlévõség</t>
  </si>
  <si>
    <t>1276</t>
  </si>
  <si>
    <t>642.</t>
  </si>
  <si>
    <t>KKV - Ingatlan - Tõkekintlévõség</t>
  </si>
  <si>
    <t>1277</t>
  </si>
  <si>
    <t>643.</t>
  </si>
  <si>
    <t>KKV - Vasút, Hajó, Repülõ - Tõkekintlévõség</t>
  </si>
  <si>
    <t>1278</t>
  </si>
  <si>
    <t>644.</t>
  </si>
  <si>
    <t>KKV - SZGK, Kishaszon, Motor - Finanszírozott összeg</t>
  </si>
  <si>
    <t>1279</t>
  </si>
  <si>
    <t>645.</t>
  </si>
  <si>
    <t>KKV - TGK, Pótkocsi, Busz - Finanszírozott összeg</t>
  </si>
  <si>
    <t>1280</t>
  </si>
  <si>
    <t>646.</t>
  </si>
  <si>
    <t>KKV - Gép - Finanszírozott összeg</t>
  </si>
  <si>
    <t>1281</t>
  </si>
  <si>
    <t>647.</t>
  </si>
  <si>
    <t>KKV - Ingatlan - Finanszírozott összeg</t>
  </si>
  <si>
    <t>1282</t>
  </si>
  <si>
    <t>648.</t>
  </si>
  <si>
    <t>KKV - Vasút, Hajó, Repülõ - Finanszírozott összeg</t>
  </si>
  <si>
    <t>1283</t>
  </si>
  <si>
    <t>649.</t>
  </si>
  <si>
    <t xml:space="preserve">
	Ügyfélkategóriánkénti új kihelyezés az egyes eszközszegmensekben
</t>
  </si>
  <si>
    <t>738</t>
  </si>
  <si>
    <t>650.</t>
  </si>
  <si>
    <t>Retail gépjármû - lakossági ügyfelek - finanszírozott összeg</t>
  </si>
  <si>
    <t>725</t>
  </si>
  <si>
    <t>651.</t>
  </si>
  <si>
    <t>Retail gépjármû - vállalati ügyfelek - finanszírozott összeg</t>
  </si>
  <si>
    <t>726</t>
  </si>
  <si>
    <t>652.</t>
  </si>
  <si>
    <t>Retail gépjármû - állami, önkormányzati, egyéb ügyfelek - finanszírozott összeg</t>
  </si>
  <si>
    <t>727</t>
  </si>
  <si>
    <t>653.</t>
  </si>
  <si>
    <t>Flotta - vállalati ügyfelek - finanszírozott összeg</t>
  </si>
  <si>
    <t>728</t>
  </si>
  <si>
    <t>654.</t>
  </si>
  <si>
    <t>Flotta - állami, önkormányzati, egyéb ügyfelek - finanszírozott összeg</t>
  </si>
  <si>
    <t>729</t>
  </si>
  <si>
    <t>655.</t>
  </si>
  <si>
    <t>Truck - vállalati ügyfelek - finanszírozott összeg</t>
  </si>
  <si>
    <t>730</t>
  </si>
  <si>
    <t>656.</t>
  </si>
  <si>
    <t>Truck - állami, önkormányzati, egyéb ügyfelek - finanszírozott összeg</t>
  </si>
  <si>
    <t>731</t>
  </si>
  <si>
    <t>657.</t>
  </si>
  <si>
    <t>Gép-berendezés - vállalati ügyfelek - finanszírozott összeg</t>
  </si>
  <si>
    <t>732</t>
  </si>
  <si>
    <t>658.</t>
  </si>
  <si>
    <t>Gép-berendezés - állami, önkormányzati, egyéb ügyfelek - finanszírozott összeg</t>
  </si>
  <si>
    <t>733</t>
  </si>
  <si>
    <t>659.</t>
  </si>
  <si>
    <t>Ingatlan - lakossági ügyfelek - finanszírozott összeg</t>
  </si>
  <si>
    <t>734</t>
  </si>
  <si>
    <t>660.</t>
  </si>
  <si>
    <t>Ingatlan - vállalati ügyfelek - finanszírozott összeg</t>
  </si>
  <si>
    <t>735</t>
  </si>
  <si>
    <t>661.</t>
  </si>
  <si>
    <t>Ingatlan - állami, önkormányzati, egyéb ügyfelek - finanszírozott összeg</t>
  </si>
  <si>
    <t>736</t>
  </si>
  <si>
    <t>662.</t>
  </si>
  <si>
    <t xml:space="preserve">
	Ügyfélkategóriánkénti állomány az egyes eszközszegmensekben
</t>
  </si>
  <si>
    <t>739</t>
  </si>
  <si>
    <t>663.</t>
  </si>
  <si>
    <t>Retail gépjármû - lakossági ügyfelek - tõkekintlévõség</t>
  </si>
  <si>
    <t>740</t>
  </si>
  <si>
    <t>664.</t>
  </si>
  <si>
    <t>Retail gépjármû - vállalati ügyfelek - tõkekintlévõség</t>
  </si>
  <si>
    <t>741</t>
  </si>
  <si>
    <t>665.</t>
  </si>
  <si>
    <t>Retail gépjármû - állami, önkormányzati, egyéb ügyfelek - tõkekintlévõség</t>
  </si>
  <si>
    <t>742</t>
  </si>
  <si>
    <t>666.</t>
  </si>
  <si>
    <t>Flotta - vállalati ügyfelek - tõkekintlévõség</t>
  </si>
  <si>
    <t>743</t>
  </si>
  <si>
    <t>667.</t>
  </si>
  <si>
    <t>Flotta - állami, önkormányzati, egyéb ügyfelek - tõkekintlévõség</t>
  </si>
  <si>
    <t>744</t>
  </si>
  <si>
    <t>668.</t>
  </si>
  <si>
    <t>Truck - vállalati ügyfelek - tõkekintlévõség</t>
  </si>
  <si>
    <t>745</t>
  </si>
  <si>
    <t>669.</t>
  </si>
  <si>
    <t>Truck - állami, önkormányzati, egyéb ügyfelek - tõkekintlévõség</t>
  </si>
  <si>
    <t>746</t>
  </si>
  <si>
    <t>670.</t>
  </si>
  <si>
    <t>Gép-berendezés - vállalati ügyfelek - tõkekintlévõség</t>
  </si>
  <si>
    <t>747</t>
  </si>
  <si>
    <t>671.</t>
  </si>
  <si>
    <t>Gép-berendezés - állami, önkormányzati, egyéb ügyfelek - tõkekintlévõség</t>
  </si>
  <si>
    <t>748</t>
  </si>
  <si>
    <t>672.</t>
  </si>
  <si>
    <t>Ingatlan - lakossági ügyfelek - tõkekintlévõség</t>
  </si>
  <si>
    <t>749</t>
  </si>
  <si>
    <t>673.</t>
  </si>
  <si>
    <t>Ingatlan - vállalati ügyfelek - tõkekintlévõség</t>
  </si>
  <si>
    <t>750</t>
  </si>
  <si>
    <t>674.</t>
  </si>
  <si>
    <t>Ingatlan - állami, önkormányzati, egyéb ügyfelek - tõkekintlévõség</t>
  </si>
  <si>
    <t>751</t>
  </si>
  <si>
    <t>675.</t>
  </si>
  <si>
    <t>Finanszírozott összeg - devizabontásKérjük, az adatokat az ÉV ELEJÉTÕL AZ IDÕSZAK UTOLSÓ NAPJÁIG KUMMULÁLTAN adják meg! Kérjük, az adatokat Ft-ban (NEM millió Ft-ban!), az Önök cégének számviteli politikája szerinti átváltási árfolyammal kalkulálva, vesszõ, pont, szünet, és egyéb karakterek használata nélkül adják meg!  </t>
  </si>
  <si>
    <t>635</t>
  </si>
  <si>
    <t>676.</t>
  </si>
  <si>
    <t>Retail - HUF finanszírozott összeg</t>
  </si>
  <si>
    <t>633</t>
  </si>
  <si>
    <t>677.</t>
  </si>
  <si>
    <t>Retail - EUR - finanszírozott összeg</t>
  </si>
  <si>
    <t>636</t>
  </si>
  <si>
    <t>678.</t>
  </si>
  <si>
    <t>Retail - Egyéb deviza - finanszírozott összeg</t>
  </si>
  <si>
    <t>1284</t>
  </si>
  <si>
    <t>679.</t>
  </si>
  <si>
    <t>Flotta - HUF - finanszírozott összeg</t>
  </si>
  <si>
    <t>638</t>
  </si>
  <si>
    <t>680.</t>
  </si>
  <si>
    <t>Flotta - EUR - finanszírozott összeg</t>
  </si>
  <si>
    <t>639</t>
  </si>
  <si>
    <t>681.</t>
  </si>
  <si>
    <t>Flotta - Egyéb deviza - finanszírozott összeg</t>
  </si>
  <si>
    <t>640</t>
  </si>
  <si>
    <t>682.</t>
  </si>
  <si>
    <t>Truck - HUF - finanszírozott összeg</t>
  </si>
  <si>
    <t>641</t>
  </si>
  <si>
    <t>683.</t>
  </si>
  <si>
    <t>Truck - EUR - finanszírozott összeg</t>
  </si>
  <si>
    <t>642</t>
  </si>
  <si>
    <t>684.</t>
  </si>
  <si>
    <t>Truck - Egyéb deviza - finanszírozott összeg</t>
  </si>
  <si>
    <t>643</t>
  </si>
  <si>
    <t>685.</t>
  </si>
  <si>
    <t>Mezõgazdasági gép - HUF - finanszírozott összeg</t>
  </si>
  <si>
    <t>644</t>
  </si>
  <si>
    <t>686.</t>
  </si>
  <si>
    <t>Mezõgazdasági gép - EUR - finanszírozott összeg</t>
  </si>
  <si>
    <t>645</t>
  </si>
  <si>
    <t>687.</t>
  </si>
  <si>
    <t>Mezõgazdasági gép - Egyéb deviza - finanszírozott összeg</t>
  </si>
  <si>
    <t>646</t>
  </si>
  <si>
    <t>688.</t>
  </si>
  <si>
    <t>Építõgép - HUF - finanszírozott összeg</t>
  </si>
  <si>
    <t>647</t>
  </si>
  <si>
    <t>689.</t>
  </si>
  <si>
    <t>Építõgép - EUR - finanszírozott összeg</t>
  </si>
  <si>
    <t>648</t>
  </si>
  <si>
    <t>690.</t>
  </si>
  <si>
    <t>Építõgép - Egyéb deviza - finanszírozott összeg</t>
  </si>
  <si>
    <t>649</t>
  </si>
  <si>
    <t>691.</t>
  </si>
  <si>
    <t>IT-Office - HUF - finanszírozott összeg</t>
  </si>
  <si>
    <t>650</t>
  </si>
  <si>
    <t>692.</t>
  </si>
  <si>
    <t>IT-Office - EUR - finanszírozott összeg</t>
  </si>
  <si>
    <t>651</t>
  </si>
  <si>
    <t>693.</t>
  </si>
  <si>
    <t>IT-Office - Egyéb deviza - finanszírozott összeg</t>
  </si>
  <si>
    <t>652</t>
  </si>
  <si>
    <t>694.</t>
  </si>
  <si>
    <t>Egyéb gép - HUF - finanszírozott összeg</t>
  </si>
  <si>
    <t>653</t>
  </si>
  <si>
    <t>695.</t>
  </si>
  <si>
    <t>Egyéb gép - EUR - finanszírozott összeg</t>
  </si>
  <si>
    <t>654</t>
  </si>
  <si>
    <t>696.</t>
  </si>
  <si>
    <t>Egyéb gép - Egyéb deviza - finanszírozott összeg</t>
  </si>
  <si>
    <t>655</t>
  </si>
  <si>
    <t>697.</t>
  </si>
  <si>
    <t>Lakás - HUF - finanszírozott összeg</t>
  </si>
  <si>
    <t>656</t>
  </si>
  <si>
    <t>698.</t>
  </si>
  <si>
    <t>Lakás - EUR - finanszírozott összeg</t>
  </si>
  <si>
    <t>657</t>
  </si>
  <si>
    <t>699.</t>
  </si>
  <si>
    <t>Lakás - Egyéb deviza - finanszírozott összeg</t>
  </si>
  <si>
    <t>658</t>
  </si>
  <si>
    <t>700.</t>
  </si>
  <si>
    <t>Ingatlan - HUF - finanszírozott összeg</t>
  </si>
  <si>
    <t>659</t>
  </si>
  <si>
    <t>701.</t>
  </si>
  <si>
    <t>Ingatlan - EUR - finanszírozott összeg</t>
  </si>
  <si>
    <t>660</t>
  </si>
  <si>
    <t>702.</t>
  </si>
  <si>
    <t>Ingatlan - Egyéb deviza - finanszírozott összeg</t>
  </si>
  <si>
    <t>661</t>
  </si>
  <si>
    <t>703.</t>
  </si>
  <si>
    <t>Hajó, vasút, repülõ, egyéb - HUF - finanszírozott összeg</t>
  </si>
  <si>
    <t>662</t>
  </si>
  <si>
    <t>704.</t>
  </si>
  <si>
    <t>Hajó, vasút, repülõ, egyéb - EUR - finanszírozott összeg</t>
  </si>
  <si>
    <t>663</t>
  </si>
  <si>
    <t>705.</t>
  </si>
  <si>
    <t>Hajó, vasút, repülõ, egyéb - Egyéb deviza - finanszírozott összeg</t>
  </si>
  <si>
    <t>664</t>
  </si>
  <si>
    <t>706.</t>
  </si>
  <si>
    <t>Tõkekintlévõség - devizabontásKérjük, az adatokat A JELENTÉS FORDULÓNAPJA UTÁN ESEDÉKESSÉ VÁLÓ, MÁR FOLYÓSITOTT, DE MÉG NEM LEJÁRT, ÜGYFÉLLEL SZEMBENI TÕKEKÖVETELÉSEK alapján adják meg! Kérjük,   az adatokat Ft-ban (NEM millió Ft-ban!), az Önök cégének számviteli   politikája szerinti átváltási árfolyammal kalkulálva, vesszõ, pont,   szünet, és egyéb karakterek használata nélkül adják meg! </t>
  </si>
  <si>
    <t>696</t>
  </si>
  <si>
    <t>707.</t>
  </si>
  <si>
    <t>666</t>
  </si>
  <si>
    <t>708.</t>
  </si>
  <si>
    <t>667</t>
  </si>
  <si>
    <t>709.</t>
  </si>
  <si>
    <t>Retail - Egyéb deviza - tõkekintlévõség</t>
  </si>
  <si>
    <t>668</t>
  </si>
  <si>
    <t>710.</t>
  </si>
  <si>
    <t>669</t>
  </si>
  <si>
    <t>711.</t>
  </si>
  <si>
    <t>670</t>
  </si>
  <si>
    <t>712.</t>
  </si>
  <si>
    <t>Flotta - Egyéb deviza - tõkekintlévõség</t>
  </si>
  <si>
    <t>671</t>
  </si>
  <si>
    <t>713.</t>
  </si>
  <si>
    <t>672</t>
  </si>
  <si>
    <t>714.</t>
  </si>
  <si>
    <t>673</t>
  </si>
  <si>
    <t>715.</t>
  </si>
  <si>
    <t>Truck - Egyéb deviza - tõkekintlévõség</t>
  </si>
  <si>
    <t>674</t>
  </si>
  <si>
    <t>716.</t>
  </si>
  <si>
    <t>675</t>
  </si>
  <si>
    <t>717.</t>
  </si>
  <si>
    <t>676</t>
  </si>
  <si>
    <t>718.</t>
  </si>
  <si>
    <t>Mezõgazdasági gép - Egyéb deviza - tõkekintlévõség</t>
  </si>
  <si>
    <t>677</t>
  </si>
  <si>
    <t>719.</t>
  </si>
  <si>
    <t>678</t>
  </si>
  <si>
    <t>720.</t>
  </si>
  <si>
    <t>679</t>
  </si>
  <si>
    <t>721.</t>
  </si>
  <si>
    <t>Építõgép - Egyéb deviza - tõkekintlévõség</t>
  </si>
  <si>
    <t>680</t>
  </si>
  <si>
    <t>722.</t>
  </si>
  <si>
    <t>681</t>
  </si>
  <si>
    <t>723.</t>
  </si>
  <si>
    <t>682</t>
  </si>
  <si>
    <t>724.</t>
  </si>
  <si>
    <t>IT, Office - Egyéb deviza - tõkekintlévõség</t>
  </si>
  <si>
    <t>683</t>
  </si>
  <si>
    <t>725.</t>
  </si>
  <si>
    <t>684</t>
  </si>
  <si>
    <t>726.</t>
  </si>
  <si>
    <t>685</t>
  </si>
  <si>
    <t>727.</t>
  </si>
  <si>
    <t>Egyéb gép - Egyéb deviza - tõkekintlévõség</t>
  </si>
  <si>
    <t>686</t>
  </si>
  <si>
    <t>728.</t>
  </si>
  <si>
    <t>687</t>
  </si>
  <si>
    <t>729.</t>
  </si>
  <si>
    <t>688</t>
  </si>
  <si>
    <t>730.</t>
  </si>
  <si>
    <t>Lakás - Egyéb deviza - tõkekintlévõség</t>
  </si>
  <si>
    <t>689</t>
  </si>
  <si>
    <t>731.</t>
  </si>
  <si>
    <t>690</t>
  </si>
  <si>
    <t>732.</t>
  </si>
  <si>
    <t>691</t>
  </si>
  <si>
    <t>733.</t>
  </si>
  <si>
    <t>Ingatlan - Egyéb deviza - tõkekintlévõség</t>
  </si>
  <si>
    <t>692</t>
  </si>
  <si>
    <t>734.</t>
  </si>
  <si>
    <t>Hajó, vasút, repülõ, egyéb - HUF - tõkekintlévõség</t>
  </si>
  <si>
    <t>693</t>
  </si>
  <si>
    <t>735.</t>
  </si>
  <si>
    <t>Hajó, vasút, repülõ, egyéb - EUR - tõkekintlévõség</t>
  </si>
  <si>
    <t>694</t>
  </si>
  <si>
    <t>736.</t>
  </si>
  <si>
    <t>Hajó, vasút, repülõ, egyéb - Egyéb deviza - tõkekintlévõség</t>
  </si>
  <si>
    <t>695</t>
  </si>
  <si>
    <t>737.</t>
  </si>
  <si>
    <t>Piaci várakozásokA Leaseurope European Leasing Barometer mutatója mintájára 2008 elsõ negyedévétõl a piac várható fejlõdésérõl is gyûjtünk adatokat - a piaci szereplõk véleménye alapján.Kérjük, hogy százalékos mértékben becsüljék meg a várható piaci elmozdulásokat a lízingpiac egészére, illetve az egyes piaci szegmensekre vonatkozóan.Ahol csökkenésre számítanak, kérjük negatív elõjellel tüntessék fel a várható elmozdulást!</t>
  </si>
  <si>
    <t>491</t>
  </si>
  <si>
    <t>738.</t>
  </si>
  <si>
    <t>Véleménye szerint a következõ egy évben a magyar GDP hány %-kal fog nõni?</t>
  </si>
  <si>
    <t>492</t>
  </si>
  <si>
    <t>739.</t>
  </si>
  <si>
    <t>Az új beruházások értéke a következõ egy évben hány százalékkal fog változni az elõzõ évhez képest?</t>
  </si>
  <si>
    <t>493</t>
  </si>
  <si>
    <t>740.</t>
  </si>
  <si>
    <t>A teljes lízingpiac a következõ egy évben hány százalékkal fog változni az elõzõ egy évhez képest?</t>
  </si>
  <si>
    <t>Csökkenés esetén kérjük, negatív elõjellel töltse ki ezt a mezõt!</t>
  </si>
  <si>
    <t>494</t>
  </si>
  <si>
    <t>741.</t>
  </si>
  <si>
    <t>A retail gépjármû finanszírozás a következõ egy évben hány százalékkal fog változni az elõzõ egy évhez képest?</t>
  </si>
  <si>
    <t>495</t>
  </si>
  <si>
    <t>742.</t>
  </si>
  <si>
    <t>A flotta finanszírozás a következõ egy évben hány százalékkal fog változni az elõzõ egy évhez képest?</t>
  </si>
  <si>
    <t>496</t>
  </si>
  <si>
    <t>743.</t>
  </si>
  <si>
    <t>A truck finanszírozás a következõ egy évben hány százalékkal fog változni az elmúlt egy évhez képest?</t>
  </si>
  <si>
    <t>497</t>
  </si>
  <si>
    <t>744.</t>
  </si>
  <si>
    <t>A gép-berendezés finanszírozás a következõ egy évben hány százalékkal fog változni az elmúlt egy évhez képest?</t>
  </si>
  <si>
    <t>498</t>
  </si>
  <si>
    <t>745.</t>
  </si>
  <si>
    <t>A lakáslízing a következõ egy évben hány százalékkal fog változni az elmúlt egy évhez képest?</t>
  </si>
  <si>
    <t>499</t>
  </si>
  <si>
    <t>746.</t>
  </si>
  <si>
    <t>Az  ingatlanlízing a következõ egy évben hány százalékkal fog változni az elmúlt egy évhez képest?</t>
  </si>
  <si>
    <t>500</t>
  </si>
  <si>
    <t>747.</t>
  </si>
  <si>
    <t>Kérjük, pár sorban írja le, milyen hatások fogják befolyásolni véleménye szerint a következõ egy évben a lízing hazai helyzetét?</t>
  </si>
  <si>
    <t>489</t>
  </si>
  <si>
    <t>adatszolgálttaók száma</t>
  </si>
  <si>
    <t xml:space="preserve">rendben? </t>
  </si>
  <si>
    <t>Új üzlet / Portfólió / Visszavett</t>
  </si>
  <si>
    <t>Tábla</t>
  </si>
  <si>
    <t>Eszköz kategória 1</t>
  </si>
  <si>
    <t>Eszköz kategória 2</t>
  </si>
  <si>
    <t>Eszköz kategória 3
(csak SZGK: Flotta, Retail, stb.)</t>
  </si>
  <si>
    <t>Ügyfél besorolás</t>
  </si>
  <si>
    <t>Finanszírozás típusa</t>
  </si>
  <si>
    <t>Új / Használt</t>
  </si>
  <si>
    <t>Deviza</t>
  </si>
  <si>
    <t>Futamidő (hónap)</t>
  </si>
  <si>
    <t>EXIM Export / Verseny</t>
  </si>
  <si>
    <t>Új üzlet</t>
  </si>
  <si>
    <t>Finanszírozott összeg</t>
  </si>
  <si>
    <t>SZGK, Kishaszon, Motor</t>
  </si>
  <si>
    <t>TOTAL</t>
  </si>
  <si>
    <t>EXIM - EXPORT</t>
  </si>
  <si>
    <t>TGK, Pótkocsi, Busz</t>
  </si>
  <si>
    <t>Mezőgazdasági gép</t>
  </si>
  <si>
    <t>IT és irodai gépek</t>
  </si>
  <si>
    <t>Nem lakás</t>
  </si>
  <si>
    <t>Vasút, Hajó, Repülő</t>
  </si>
  <si>
    <t>EXIM - VERSENY</t>
  </si>
  <si>
    <t>Bruttó eszközérték</t>
  </si>
  <si>
    <t>SZGK</t>
  </si>
  <si>
    <t>Új</t>
  </si>
  <si>
    <t>Használt</t>
  </si>
  <si>
    <t>Lakossági</t>
  </si>
  <si>
    <t>Mikro, Kis, Közép, Nagy, Állami</t>
  </si>
  <si>
    <t>Kölcsön</t>
  </si>
  <si>
    <t>Zárt</t>
  </si>
  <si>
    <t>Nyílt</t>
  </si>
  <si>
    <t>Operatív</t>
  </si>
  <si>
    <t>Refinanszírozott flotta</t>
  </si>
  <si>
    <t>Szerződésszám</t>
  </si>
  <si>
    <t>Flotta - Csak kezelt</t>
  </si>
  <si>
    <t>Portfólió</t>
  </si>
  <si>
    <t>Tőkekintlévőség</t>
  </si>
  <si>
    <t>Csak kezelt</t>
  </si>
  <si>
    <t>0-2</t>
  </si>
  <si>
    <t>2-5</t>
  </si>
  <si>
    <t>5-10</t>
  </si>
  <si>
    <t>10-</t>
  </si>
  <si>
    <t>TGK, Pótkocsi</t>
  </si>
  <si>
    <t>TGK (Truck)</t>
  </si>
  <si>
    <t>Pótkocsi (Trailer)</t>
  </si>
  <si>
    <t>0-96</t>
  </si>
  <si>
    <t>97-192</t>
  </si>
  <si>
    <t>193-300</t>
  </si>
  <si>
    <t>301-</t>
  </si>
  <si>
    <t>Mikro, Kis, Közép</t>
  </si>
  <si>
    <t>Nagy</t>
  </si>
  <si>
    <t>Állami</t>
  </si>
  <si>
    <t>Mikro, Kis, Közép, Nagy</t>
  </si>
  <si>
    <t>HUF</t>
  </si>
  <si>
    <t>EUR</t>
  </si>
  <si>
    <t>CHF</t>
  </si>
  <si>
    <t>Kérdőív</t>
  </si>
  <si>
    <t>Retail fin összeg</t>
  </si>
  <si>
    <t>Motor fin összeg</t>
  </si>
  <si>
    <t>Flotta fin összeg</t>
  </si>
  <si>
    <t>Refi flotta fin összeg</t>
  </si>
  <si>
    <t>Busz fin összeg</t>
  </si>
  <si>
    <t>Truck fin összeg</t>
  </si>
  <si>
    <t>Mezőgép fin összeg</t>
  </si>
  <si>
    <t>Építőgép fin összeg</t>
  </si>
  <si>
    <t>IT fin összeg</t>
  </si>
  <si>
    <t>Lakás fin összeg</t>
  </si>
  <si>
    <t>Ingatlan fin összeg</t>
  </si>
  <si>
    <t>Vasút, egyéb fin összeg</t>
  </si>
  <si>
    <t>Retail szerz. db</t>
  </si>
  <si>
    <t>Motor szerz. db</t>
  </si>
  <si>
    <t>Flotta szerz. db</t>
  </si>
  <si>
    <t>Refi flotta szerz. db</t>
  </si>
  <si>
    <t>Busz szerz. db</t>
  </si>
  <si>
    <t>Truck szerz. db</t>
  </si>
  <si>
    <t>Mezőgép szerz. db</t>
  </si>
  <si>
    <t>Építőgép szerz. db</t>
  </si>
  <si>
    <t>IT szerz. db</t>
  </si>
  <si>
    <t>Lakás szerz. db</t>
  </si>
  <si>
    <t>Ingatlan szerz. db</t>
  </si>
  <si>
    <t>Vasút, egyéb szerz. db</t>
  </si>
  <si>
    <t>Retail tőke</t>
  </si>
  <si>
    <t>Motor tőke</t>
  </si>
  <si>
    <t>Flotta tőke</t>
  </si>
  <si>
    <t>Refi flotta tőke</t>
  </si>
  <si>
    <t>Busz tőke</t>
  </si>
  <si>
    <t>Truck tőke</t>
  </si>
  <si>
    <t>Mezőgép tőke</t>
  </si>
  <si>
    <t>Építőgép tőke</t>
  </si>
  <si>
    <t>IT tőke</t>
  </si>
  <si>
    <t>Lakás tőke</t>
  </si>
  <si>
    <t>Ingatlan tőke</t>
  </si>
  <si>
    <t>Vasút, egyéb tőke</t>
  </si>
  <si>
    <t>Retail állományi db</t>
  </si>
  <si>
    <t>Motor állományi db</t>
  </si>
  <si>
    <t>Flotta állományi db</t>
  </si>
  <si>
    <t>Refi flotta állományi db</t>
  </si>
  <si>
    <t>Busz állományi db</t>
  </si>
  <si>
    <t>Truck állományi db</t>
  </si>
  <si>
    <t>Mezőgép állományi db</t>
  </si>
  <si>
    <t>Építőgép állományi db</t>
  </si>
  <si>
    <t>IT állományi db</t>
  </si>
  <si>
    <t>Lakás állományi db</t>
  </si>
  <si>
    <t>Ingatlan állományi db</t>
  </si>
  <si>
    <t>Vasút, egyéb állományi db</t>
  </si>
  <si>
    <t>Retail br. eszközérték</t>
  </si>
  <si>
    <t>Motor br. eszközérték</t>
  </si>
  <si>
    <t>Flotta br. eszközérték</t>
  </si>
  <si>
    <t>Refi flotta br. eszközérték</t>
  </si>
  <si>
    <t>Busz br. eszközérték</t>
  </si>
  <si>
    <t>Truck br. eszközérték</t>
  </si>
  <si>
    <t>Mezőgép br. eszközérték</t>
  </si>
  <si>
    <t>Építőgép br. eszközérték</t>
  </si>
  <si>
    <t>IT br. eszközérték</t>
  </si>
  <si>
    <t>Lakás br. eszközérték</t>
  </si>
  <si>
    <t>Ingatlan br. eszközérték</t>
  </si>
  <si>
    <t>Vasút, egyéb br. eszközérték</t>
  </si>
  <si>
    <t>Egyéb gép fin összeg</t>
  </si>
  <si>
    <t>Egyéb gép tőke</t>
  </si>
  <si>
    <t>Egyéb gép br. eszközérték</t>
  </si>
  <si>
    <t>Egyéb gép szerz. db</t>
  </si>
  <si>
    <t>Egyéb gép állományi db</t>
  </si>
  <si>
    <t>össz</t>
  </si>
  <si>
    <t>ÖSSZESEN tőke</t>
  </si>
  <si>
    <t>ÖSSZESEN br. eszközérték</t>
  </si>
  <si>
    <t>ÖSSZESEN fin összeg</t>
  </si>
  <si>
    <t>ÖSSZESEN szerz db.</t>
  </si>
  <si>
    <t>ÖSSZESEN állományi db.</t>
  </si>
  <si>
    <t>Porsche Lízing</t>
  </si>
  <si>
    <t>Személy és kishaszonjárm? - finanszírozott összeg - NHP Fix</t>
  </si>
  <si>
    <t>Tehergépjárm? - finanszírozott összeg - NHP Fix</t>
  </si>
  <si>
    <t>Mezõgazdasági gép - finanszírozott összeg - NHP Fix</t>
  </si>
  <si>
    <t>Építõipari gép - finanszírozott összeg - NHP Fix</t>
  </si>
  <si>
    <t>IT-irodai gépek - finanszírozott összeg - NHP Fix</t>
  </si>
  <si>
    <t>Egyéb gépek - finanszírozott összeg - NHP Fix</t>
  </si>
  <si>
    <t>Lakás - finanszírozott összeg - NHP Fix</t>
  </si>
  <si>
    <t>Ingatlan - finanszírozott összeg - NHP Fix</t>
  </si>
  <si>
    <t>Hajó, vasút, repülõ - finanszírozott összeg - NHP Fix</t>
  </si>
  <si>
    <t>NHP Fix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</si>
  <si>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</si>
  <si>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</si>
  <si>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</si>
  <si>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</si>
  <si>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</si>
  <si>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</si>
  <si>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</si>
  <si>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</si>
  <si>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</si>
  <si>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KH</t>
  </si>
  <si>
    <t>Regio</t>
  </si>
  <si>
    <t>PEAC</t>
  </si>
  <si>
    <t>Arval</t>
  </si>
  <si>
    <t>VFS</t>
  </si>
  <si>
    <t>ALD</t>
  </si>
  <si>
    <t>DLL</t>
  </si>
  <si>
    <t>Deutsche Leasing</t>
  </si>
  <si>
    <t>OTP</t>
  </si>
  <si>
    <t>Raiffeisen Lízing</t>
  </si>
  <si>
    <t>Oberlizing</t>
  </si>
  <si>
    <t>Takaréklízing</t>
  </si>
  <si>
    <t>Budapest Lízing</t>
  </si>
  <si>
    <t>CIB Lízing</t>
  </si>
  <si>
    <t>Leaseplan</t>
  </si>
  <si>
    <t>Lombard</t>
  </si>
  <si>
    <t>Merkantil</t>
  </si>
  <si>
    <t>Erste</t>
  </si>
  <si>
    <t>Sociate Generale L</t>
  </si>
  <si>
    <t>Unicredit Leasing</t>
  </si>
  <si>
    <t>SME Property Leasing</t>
  </si>
  <si>
    <t>MKB Euroleasing</t>
  </si>
  <si>
    <t>CITY Leasing</t>
  </si>
  <si>
    <t>Scania becslés</t>
  </si>
  <si>
    <t>ok</t>
  </si>
  <si>
    <t>&lt;5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</si>
</sst>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 &quot;Ft&quot;"/>
    <numFmt numFmtId="165" formatCode="0.0%"/>
    <numFmt numFmtId="166" formatCode="#,##0,,"/>
    <numFmt numFmtId="167" formatCode="#,##0_ ;\-#,##0\ "/>
    <numFmt numFmtId="168" formatCode="#,##0.0"/>
    <numFmt numFmtId="169" formatCode="#,##0_ ;[Red]\-#,##0\ "/>
  </numFmts>
  <fonts count="18" x14ac:knownFonts="1">
    <font>
      <sz val="10"/>
      <name val="Arial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9"/>
      <name val="Calibri"/>
      <family val="2"/>
      <charset val="238"/>
    </font>
    <font>
      <sz val="12"/>
      <name val="Calibri"/>
      <family val="2"/>
    </font>
    <font>
      <b/>
      <sz val="10"/>
      <name val="Arial"/>
      <family val="2"/>
      <charset val="238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Calibri"/>
      <family val="2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name val="Tahoma"/>
      <family val="2"/>
      <charset val="204"/>
    </font>
    <font>
      <sz val="10"/>
      <name val="Arial"/>
      <family val="2"/>
      <charset val="204"/>
    </font>
    <font>
      <sz val="10"/>
      <color rgb="FF00B0F0"/>
      <name val="Arial"/>
      <family val="2"/>
      <charset val="204"/>
    </font>
    <font>
      <sz val="10"/>
      <color rgb="FFFF0000"/>
      <name val="Arial"/>
      <family val="2"/>
      <charset val="238"/>
    </font>
    <font>
      <sz val="10"/>
      <color rgb="FFFF0000"/>
      <name val="Arial"/>
      <family val="2"/>
      <charset val="204"/>
    </font>
    <font>
      <b/>
      <sz val="10"/>
      <color theme="0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FEF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9FF99"/>
        <bgColor indexed="64"/>
      </patternFill>
    </fill>
  </fills>
  <borders count="16">
    <border>
      <left/>
      <right/>
      <top/>
      <bottom/>
      <diagonal/>
    </border>
    <border>
      <left style="medium">
        <color rgb="FFDBDBDB"/>
      </left>
      <right/>
      <top style="medium">
        <color rgb="FFDBDBDB"/>
      </top>
      <bottom style="medium">
        <color rgb="FFE5E5E5"/>
      </bottom>
      <diagonal/>
    </border>
    <border>
      <left style="medium">
        <color rgb="FFDBDBDB"/>
      </left>
      <right/>
      <top/>
      <bottom style="medium">
        <color rgb="FFE5E5E5"/>
      </bottom>
      <diagonal/>
    </border>
    <border>
      <left/>
      <right style="medium">
        <color rgb="FFDBDBDB"/>
      </right>
      <top/>
      <bottom style="medium">
        <color rgb="FFE5E5E5"/>
      </bottom>
      <diagonal/>
    </border>
    <border>
      <left style="medium">
        <color rgb="FFDBDBDB"/>
      </left>
      <right/>
      <top/>
      <bottom style="medium">
        <color rgb="FFDBDBDB"/>
      </bottom>
      <diagonal/>
    </border>
    <border>
      <left/>
      <right style="medium">
        <color rgb="FFDBDBDB"/>
      </right>
      <top/>
      <bottom style="medium">
        <color rgb="FFDBDBDB"/>
      </bottom>
      <diagonal/>
    </border>
    <border>
      <left/>
      <right/>
      <top style="medium">
        <color rgb="FFDBDBDB"/>
      </top>
      <bottom style="medium">
        <color rgb="FFE5E5E5"/>
      </bottom>
      <diagonal/>
    </border>
    <border>
      <left/>
      <right/>
      <top/>
      <bottom style="medium">
        <color rgb="FFE5E5E5"/>
      </bottom>
      <diagonal/>
    </border>
    <border>
      <left/>
      <right/>
      <top/>
      <bottom style="medium">
        <color rgb="FFDBDBDB"/>
      </bottom>
      <diagonal/>
    </border>
    <border>
      <left/>
      <right style="medium">
        <color rgb="FFDBDBDB"/>
      </right>
      <top style="medium">
        <color rgb="FFDBDBDB"/>
      </top>
      <bottom style="medium">
        <color rgb="FFE5E5E5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9">
    <xf numFmtId="0" fontId="0" fillId="0" borderId="0"/>
    <xf numFmtId="0" fontId="7" fillId="0" borderId="0"/>
    <xf numFmtId="0" fontId="2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9" fontId="1" fillId="0" borderId="0" applyFont="0" applyFill="0" applyBorder="0" applyAlignment="0" applyProtection="0"/>
  </cellStyleXfs>
  <cellXfs count="153"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3" fontId="2" fillId="0" borderId="0" xfId="0" applyNumberFormat="1" applyFont="1" applyFill="1" applyProtection="1">
      <protection locked="0"/>
    </xf>
    <xf numFmtId="0" fontId="2" fillId="0" borderId="0" xfId="2" applyProtection="1">
      <protection locked="0"/>
    </xf>
    <xf numFmtId="3" fontId="2" fillId="0" borderId="0" xfId="2" applyNumberFormat="1" applyProtection="1">
      <protection locked="0"/>
    </xf>
    <xf numFmtId="3" fontId="2" fillId="0" borderId="0" xfId="2" applyNumberFormat="1" applyFont="1" applyFill="1" applyProtection="1">
      <protection locked="0"/>
    </xf>
    <xf numFmtId="3" fontId="5" fillId="0" borderId="0" xfId="6" applyNumberFormat="1" applyFont="1" applyFill="1" applyBorder="1" applyAlignment="1" applyProtection="1">
      <alignment horizontal="center" vertical="top" wrapText="1"/>
      <protection locked="0"/>
    </xf>
    <xf numFmtId="3" fontId="2" fillId="0" borderId="0" xfId="6" applyNumberFormat="1" applyFont="1" applyFill="1" applyBorder="1" applyAlignment="1" applyProtection="1">
      <alignment horizontal="center" vertical="top" wrapText="1"/>
      <protection locked="0"/>
    </xf>
    <xf numFmtId="0" fontId="1" fillId="0" borderId="0" xfId="4" applyProtection="1">
      <protection locked="0"/>
    </xf>
    <xf numFmtId="3" fontId="1" fillId="0" borderId="0" xfId="4" applyNumberFormat="1" applyProtection="1">
      <protection locked="0"/>
    </xf>
    <xf numFmtId="3" fontId="1" fillId="0" borderId="0" xfId="2" applyNumberFormat="1" applyFont="1" applyFill="1" applyProtection="1">
      <protection locked="0"/>
    </xf>
    <xf numFmtId="3" fontId="1" fillId="0" borderId="0" xfId="4" applyNumberFormat="1" applyFont="1" applyFill="1" applyProtection="1">
      <protection locked="0"/>
    </xf>
    <xf numFmtId="0" fontId="1" fillId="0" borderId="0" xfId="3" applyProtection="1">
      <protection locked="0"/>
    </xf>
    <xf numFmtId="0" fontId="1" fillId="0" borderId="0" xfId="3" applyFont="1" applyFill="1" applyAlignment="1" applyProtection="1">
      <alignment wrapText="1"/>
      <protection locked="0"/>
    </xf>
    <xf numFmtId="3" fontId="1" fillId="0" borderId="0" xfId="3" applyNumberFormat="1" applyProtection="1">
      <protection locked="0"/>
    </xf>
    <xf numFmtId="3" fontId="1" fillId="0" borderId="0" xfId="3" applyNumberFormat="1" applyFont="1" applyFill="1" applyProtection="1">
      <protection locked="0"/>
    </xf>
    <xf numFmtId="164" fontId="1" fillId="0" borderId="0" xfId="3" applyNumberFormat="1" applyFont="1" applyFill="1" applyProtection="1">
      <protection locked="0"/>
    </xf>
    <xf numFmtId="0" fontId="1" fillId="0" borderId="0" xfId="3" applyFont="1" applyFill="1" applyProtection="1">
      <protection locked="0"/>
    </xf>
    <xf numFmtId="0" fontId="1" fillId="0" borderId="0" xfId="2" applyFont="1" applyProtection="1">
      <protection locked="0"/>
    </xf>
    <xf numFmtId="0" fontId="2" fillId="0" borderId="0" xfId="2" applyAlignment="1" applyProtection="1">
      <alignment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164" fontId="5" fillId="0" borderId="0" xfId="6" applyNumberFormat="1" applyFont="1" applyFill="1" applyBorder="1" applyAlignment="1" applyProtection="1">
      <alignment horizontal="center" vertical="top" wrapText="1"/>
      <protection locked="0"/>
    </xf>
    <xf numFmtId="3" fontId="0" fillId="0" borderId="0" xfId="0" applyNumberFormat="1" applyAlignment="1" applyProtection="1">
      <alignment vertical="top" wrapText="1"/>
      <protection locked="0"/>
    </xf>
    <xf numFmtId="0" fontId="1" fillId="0" borderId="0" xfId="3" applyAlignment="1" applyProtection="1">
      <alignment vertical="top" wrapText="1"/>
      <protection locked="0"/>
    </xf>
    <xf numFmtId="164" fontId="1" fillId="0" borderId="0" xfId="6" applyNumberFormat="1" applyFont="1" applyFill="1" applyBorder="1" applyAlignment="1" applyProtection="1">
      <alignment horizontal="center" vertical="top" wrapText="1"/>
      <protection locked="0"/>
    </xf>
    <xf numFmtId="0" fontId="1" fillId="0" borderId="0" xfId="2" applyFont="1" applyAlignment="1" applyProtection="1">
      <alignment vertical="top" wrapText="1"/>
      <protection locked="0"/>
    </xf>
    <xf numFmtId="3" fontId="1" fillId="0" borderId="0" xfId="0" applyNumberFormat="1" applyFont="1" applyProtection="1">
      <protection locked="0"/>
    </xf>
    <xf numFmtId="0" fontId="1" fillId="0" borderId="0" xfId="0" applyFont="1" applyProtection="1">
      <protection locked="0"/>
    </xf>
    <xf numFmtId="0" fontId="1" fillId="0" borderId="0" xfId="3" applyFill="1" applyProtection="1">
      <protection locked="0"/>
    </xf>
    <xf numFmtId="3" fontId="1" fillId="0" borderId="0" xfId="3" applyNumberFormat="1" applyFill="1" applyProtection="1">
      <protection locked="0"/>
    </xf>
    <xf numFmtId="0" fontId="0" fillId="0" borderId="0" xfId="0" applyFill="1" applyProtection="1">
      <protection locked="0"/>
    </xf>
    <xf numFmtId="3" fontId="2" fillId="0" borderId="0" xfId="2" applyNumberFormat="1" applyFill="1" applyProtection="1">
      <protection locked="0"/>
    </xf>
    <xf numFmtId="0" fontId="2" fillId="0" borderId="0" xfId="2" applyFill="1" applyProtection="1">
      <protection locked="0"/>
    </xf>
    <xf numFmtId="0" fontId="2" fillId="0" borderId="0" xfId="2" applyFill="1" applyAlignment="1" applyProtection="1">
      <alignment vertical="top" wrapText="1"/>
      <protection locked="0"/>
    </xf>
    <xf numFmtId="0" fontId="0" fillId="0" borderId="0" xfId="0" applyFill="1" applyAlignment="1" applyProtection="1">
      <alignment vertical="top" wrapText="1"/>
      <protection locked="0"/>
    </xf>
    <xf numFmtId="0" fontId="1" fillId="0" borderId="0" xfId="2" applyFont="1" applyFill="1" applyAlignment="1" applyProtection="1">
      <alignment vertical="top" wrapText="1"/>
      <protection locked="0"/>
    </xf>
    <xf numFmtId="3" fontId="1" fillId="4" borderId="0" xfId="3" applyNumberFormat="1" applyFill="1" applyProtection="1">
      <protection locked="0"/>
    </xf>
    <xf numFmtId="0" fontId="6" fillId="0" borderId="0" xfId="3" applyFont="1" applyProtection="1">
      <protection locked="0"/>
    </xf>
    <xf numFmtId="3" fontId="6" fillId="0" borderId="0" xfId="3" applyNumberFormat="1" applyFont="1" applyProtection="1">
      <protection locked="0"/>
    </xf>
    <xf numFmtId="0" fontId="7" fillId="0" borderId="0" xfId="1" applyNumberFormat="1" applyProtection="1">
      <protection locked="0"/>
    </xf>
    <xf numFmtId="3" fontId="2" fillId="0" borderId="0" xfId="2" applyNumberFormat="1" applyAlignment="1" applyProtection="1">
      <alignment vertical="top" wrapText="1"/>
      <protection locked="0"/>
    </xf>
    <xf numFmtId="3" fontId="2" fillId="0" borderId="0" xfId="2" applyNumberFormat="1" applyFont="1" applyFill="1" applyAlignment="1" applyProtection="1">
      <alignment vertical="top" wrapText="1"/>
      <protection locked="0"/>
    </xf>
    <xf numFmtId="3" fontId="1" fillId="0" borderId="0" xfId="2" applyNumberFormat="1" applyFont="1" applyAlignment="1" applyProtection="1">
      <alignment vertical="top" wrapText="1"/>
      <protection locked="0"/>
    </xf>
    <xf numFmtId="3" fontId="7" fillId="0" borderId="0" xfId="1" applyNumberFormat="1" applyProtection="1">
      <protection locked="0"/>
    </xf>
    <xf numFmtId="3" fontId="1" fillId="0" borderId="0" xfId="2" applyNumberFormat="1" applyFont="1" applyProtection="1">
      <protection locked="0"/>
    </xf>
    <xf numFmtId="3" fontId="2" fillId="5" borderId="0" xfId="2" applyNumberFormat="1" applyFont="1" applyFill="1" applyProtection="1">
      <protection locked="0"/>
    </xf>
    <xf numFmtId="3" fontId="8" fillId="5" borderId="0" xfId="2" applyNumberFormat="1" applyFont="1" applyFill="1" applyAlignment="1" applyProtection="1">
      <alignment vertical="top" wrapText="1"/>
      <protection locked="0"/>
    </xf>
    <xf numFmtId="3" fontId="8" fillId="5" borderId="0" xfId="2" applyNumberFormat="1" applyFont="1" applyFill="1" applyProtection="1">
      <protection locked="0"/>
    </xf>
    <xf numFmtId="3" fontId="8" fillId="5" borderId="0" xfId="0" applyNumberFormat="1" applyFont="1" applyFill="1" applyProtection="1">
      <protection locked="0"/>
    </xf>
    <xf numFmtId="3" fontId="8" fillId="5" borderId="0" xfId="3" applyNumberFormat="1" applyFont="1" applyFill="1" applyProtection="1">
      <protection locked="0"/>
    </xf>
    <xf numFmtId="0" fontId="7" fillId="0" borderId="0" xfId="1" applyProtection="1">
      <protection locked="0"/>
    </xf>
    <xf numFmtId="164" fontId="8" fillId="5" borderId="0" xfId="6" applyNumberFormat="1" applyFont="1" applyFill="1" applyBorder="1" applyAlignment="1" applyProtection="1">
      <alignment horizontal="center" vertical="top" wrapText="1"/>
      <protection locked="0"/>
    </xf>
    <xf numFmtId="0" fontId="8" fillId="0" borderId="0" xfId="0" applyFont="1" applyProtection="1">
      <protection locked="0"/>
    </xf>
    <xf numFmtId="3" fontId="8" fillId="0" borderId="0" xfId="0" applyNumberFormat="1" applyFont="1" applyProtection="1">
      <protection locked="0"/>
    </xf>
    <xf numFmtId="3" fontId="8" fillId="0" borderId="0" xfId="2" applyNumberFormat="1" applyFont="1" applyProtection="1">
      <protection locked="0"/>
    </xf>
    <xf numFmtId="0" fontId="7" fillId="0" borderId="0" xfId="0" applyFont="1" applyProtection="1">
      <protection locked="0"/>
    </xf>
    <xf numFmtId="3" fontId="9" fillId="5" borderId="0" xfId="6" applyNumberFormat="1" applyFont="1" applyFill="1" applyBorder="1" applyAlignment="1" applyProtection="1">
      <alignment horizontal="center" vertical="top" wrapText="1"/>
      <protection locked="0"/>
    </xf>
    <xf numFmtId="3" fontId="6" fillId="5" borderId="0" xfId="2" applyNumberFormat="1" applyFont="1" applyFill="1" applyProtection="1">
      <protection locked="0"/>
    </xf>
    <xf numFmtId="0" fontId="8" fillId="0" borderId="0" xfId="2" applyFont="1" applyProtection="1">
      <protection locked="0"/>
    </xf>
    <xf numFmtId="3" fontId="2" fillId="5" borderId="0" xfId="6" applyNumberFormat="1" applyFont="1" applyFill="1" applyBorder="1" applyAlignment="1" applyProtection="1">
      <alignment horizontal="center" vertical="top" wrapText="1"/>
      <protection locked="0"/>
    </xf>
    <xf numFmtId="0" fontId="8" fillId="0" borderId="0" xfId="3" applyFont="1" applyFill="1" applyProtection="1">
      <protection locked="0"/>
    </xf>
    <xf numFmtId="3" fontId="8" fillId="0" borderId="0" xfId="3" applyNumberFormat="1" applyFont="1" applyFill="1" applyProtection="1">
      <protection locked="0"/>
    </xf>
    <xf numFmtId="0" fontId="8" fillId="0" borderId="0" xfId="4" applyFont="1" applyProtection="1">
      <protection locked="0"/>
    </xf>
    <xf numFmtId="3" fontId="8" fillId="0" borderId="0" xfId="4" applyNumberFormat="1" applyFont="1" applyProtection="1">
      <protection locked="0"/>
    </xf>
    <xf numFmtId="0" fontId="8" fillId="0" borderId="0" xfId="3" applyFont="1" applyProtection="1">
      <protection locked="0"/>
    </xf>
    <xf numFmtId="3" fontId="8" fillId="0" borderId="0" xfId="3" applyNumberFormat="1" applyFont="1" applyProtection="1">
      <protection locked="0"/>
    </xf>
    <xf numFmtId="3" fontId="9" fillId="0" borderId="0" xfId="6" applyNumberFormat="1" applyFont="1" applyFill="1" applyBorder="1" applyAlignment="1" applyProtection="1">
      <alignment horizontal="center" vertical="top" wrapText="1"/>
      <protection locked="0"/>
    </xf>
    <xf numFmtId="3" fontId="6" fillId="0" borderId="0" xfId="3" applyNumberFormat="1" applyFont="1" applyFill="1" applyProtection="1">
      <protection locked="0"/>
    </xf>
    <xf numFmtId="3" fontId="6" fillId="0" borderId="0" xfId="4" applyNumberFormat="1" applyFont="1" applyFill="1" applyProtection="1">
      <protection locked="0"/>
    </xf>
    <xf numFmtId="0" fontId="1" fillId="0" borderId="0" xfId="4" applyAlignment="1" applyProtection="1">
      <alignment vertical="top" wrapText="1"/>
      <protection locked="0"/>
    </xf>
    <xf numFmtId="3" fontId="5" fillId="0" borderId="0" xfId="6" applyNumberFormat="1" applyFont="1" applyFill="1" applyBorder="1" applyAlignment="1" applyProtection="1">
      <alignment vertical="top" wrapText="1"/>
      <protection locked="0"/>
    </xf>
    <xf numFmtId="9" fontId="0" fillId="0" borderId="0" xfId="5" applyFont="1" applyProtection="1">
      <protection locked="0"/>
    </xf>
    <xf numFmtId="9" fontId="2" fillId="0" borderId="0" xfId="5" applyFont="1" applyProtection="1">
      <protection locked="0"/>
    </xf>
    <xf numFmtId="3" fontId="7" fillId="0" borderId="0" xfId="0" applyNumberFormat="1" applyFont="1" applyProtection="1">
      <protection locked="0"/>
    </xf>
    <xf numFmtId="165" fontId="0" fillId="0" borderId="0" xfId="5" applyNumberFormat="1" applyFont="1" applyProtection="1">
      <protection locked="0"/>
    </xf>
    <xf numFmtId="9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3" fontId="1" fillId="5" borderId="0" xfId="3" applyNumberFormat="1" applyFill="1" applyProtection="1">
      <protection locked="0"/>
    </xf>
    <xf numFmtId="0" fontId="8" fillId="5" borderId="0" xfId="0" applyFont="1" applyFill="1" applyProtection="1">
      <protection locked="0"/>
    </xf>
    <xf numFmtId="0" fontId="8" fillId="5" borderId="0" xfId="2" applyFont="1" applyFill="1" applyAlignment="1" applyProtection="1">
      <alignment vertical="top" wrapText="1"/>
      <protection locked="0"/>
    </xf>
    <xf numFmtId="3" fontId="5" fillId="5" borderId="0" xfId="6" applyNumberFormat="1" applyFont="1" applyFill="1" applyBorder="1" applyAlignment="1" applyProtection="1">
      <alignment horizontal="center" vertical="top" wrapText="1"/>
      <protection locked="0"/>
    </xf>
    <xf numFmtId="0" fontId="8" fillId="5" borderId="0" xfId="3" applyFont="1" applyFill="1" applyAlignment="1" applyProtection="1">
      <alignment wrapText="1"/>
      <protection locked="0"/>
    </xf>
    <xf numFmtId="167" fontId="0" fillId="0" borderId="0" xfId="0" applyNumberFormat="1" applyProtection="1">
      <protection locked="0"/>
    </xf>
    <xf numFmtId="0" fontId="12" fillId="6" borderId="1" xfId="0" applyFont="1" applyFill="1" applyBorder="1" applyAlignment="1" applyProtection="1">
      <alignment horizontal="right" vertical="center" wrapText="1"/>
      <protection locked="0"/>
    </xf>
    <xf numFmtId="0" fontId="12" fillId="7" borderId="2" xfId="0" applyFont="1" applyFill="1" applyBorder="1" applyAlignment="1" applyProtection="1">
      <alignment horizontal="right" vertical="center" wrapText="1"/>
      <protection locked="0"/>
    </xf>
    <xf numFmtId="0" fontId="12" fillId="7" borderId="3" xfId="0" applyFont="1" applyFill="1" applyBorder="1" applyAlignment="1" applyProtection="1">
      <alignment vertical="center" wrapText="1"/>
      <protection locked="0"/>
    </xf>
    <xf numFmtId="0" fontId="12" fillId="6" borderId="2" xfId="0" applyFont="1" applyFill="1" applyBorder="1" applyAlignment="1" applyProtection="1">
      <alignment horizontal="right" vertical="center" wrapText="1"/>
      <protection locked="0"/>
    </xf>
    <xf numFmtId="0" fontId="12" fillId="6" borderId="3" xfId="0" applyFont="1" applyFill="1" applyBorder="1" applyAlignment="1" applyProtection="1">
      <alignment vertical="center" wrapText="1"/>
      <protection locked="0"/>
    </xf>
    <xf numFmtId="0" fontId="12" fillId="7" borderId="4" xfId="0" applyFont="1" applyFill="1" applyBorder="1" applyAlignment="1" applyProtection="1">
      <alignment horizontal="right" vertical="center" wrapText="1"/>
      <protection locked="0"/>
    </xf>
    <xf numFmtId="0" fontId="0" fillId="8" borderId="5" xfId="0" applyFill="1" applyBorder="1" applyProtection="1">
      <protection locked="0"/>
    </xf>
    <xf numFmtId="3" fontId="12" fillId="6" borderId="6" xfId="0" applyNumberFormat="1" applyFont="1" applyFill="1" applyBorder="1" applyAlignment="1" applyProtection="1">
      <alignment vertical="center" wrapText="1"/>
      <protection locked="0"/>
    </xf>
    <xf numFmtId="3" fontId="12" fillId="7" borderId="7" xfId="0" applyNumberFormat="1" applyFont="1" applyFill="1" applyBorder="1" applyAlignment="1" applyProtection="1">
      <alignment vertical="center" wrapText="1"/>
      <protection locked="0"/>
    </xf>
    <xf numFmtId="3" fontId="12" fillId="6" borderId="7" xfId="0" applyNumberFormat="1" applyFont="1" applyFill="1" applyBorder="1" applyAlignment="1" applyProtection="1">
      <alignment vertical="center" wrapText="1"/>
      <protection locked="0"/>
    </xf>
    <xf numFmtId="3" fontId="12" fillId="7" borderId="8" xfId="0" applyNumberFormat="1" applyFont="1" applyFill="1" applyBorder="1" applyAlignment="1" applyProtection="1">
      <alignment vertical="center" wrapText="1"/>
      <protection locked="0"/>
    </xf>
    <xf numFmtId="3" fontId="12" fillId="6" borderId="1" xfId="0" applyNumberFormat="1" applyFont="1" applyFill="1" applyBorder="1" applyAlignment="1" applyProtection="1">
      <alignment horizontal="right" vertical="center" wrapText="1"/>
      <protection locked="0"/>
    </xf>
    <xf numFmtId="3" fontId="12" fillId="6" borderId="9" xfId="0" applyNumberFormat="1" applyFont="1" applyFill="1" applyBorder="1" applyAlignment="1" applyProtection="1">
      <alignment vertical="center" wrapText="1"/>
      <protection locked="0"/>
    </xf>
    <xf numFmtId="9" fontId="0" fillId="0" borderId="0" xfId="5" applyNumberFormat="1" applyFont="1" applyProtection="1">
      <protection locked="0"/>
    </xf>
    <xf numFmtId="3" fontId="1" fillId="5" borderId="0" xfId="0" applyNumberFormat="1" applyFont="1" applyFill="1" applyProtection="1">
      <protection locked="0"/>
    </xf>
    <xf numFmtId="3" fontId="0" fillId="5" borderId="0" xfId="0" applyNumberFormat="1" applyFill="1" applyProtection="1">
      <protection locked="0"/>
    </xf>
    <xf numFmtId="9" fontId="13" fillId="5" borderId="0" xfId="5" applyFont="1" applyFill="1" applyProtection="1">
      <protection locked="0"/>
    </xf>
    <xf numFmtId="0" fontId="1" fillId="5" borderId="0" xfId="3" applyFill="1" applyProtection="1">
      <protection locked="0"/>
    </xf>
    <xf numFmtId="3" fontId="1" fillId="0" borderId="0" xfId="2" applyNumberFormat="1" applyFont="1" applyFill="1" applyAlignment="1" applyProtection="1">
      <alignment vertical="top" wrapText="1"/>
      <protection locked="0"/>
    </xf>
    <xf numFmtId="0" fontId="7" fillId="5" borderId="0" xfId="0" applyFont="1" applyFill="1" applyProtection="1">
      <protection locked="0"/>
    </xf>
    <xf numFmtId="0" fontId="7" fillId="0" borderId="0" xfId="1" applyFont="1" applyProtection="1">
      <protection locked="0"/>
    </xf>
    <xf numFmtId="3" fontId="7" fillId="0" borderId="0" xfId="1" applyNumberFormat="1" applyFont="1" applyProtection="1">
      <protection locked="0"/>
    </xf>
    <xf numFmtId="3" fontId="0" fillId="9" borderId="0" xfId="0" applyNumberFormat="1" applyFill="1" applyProtection="1">
      <protection locked="0"/>
    </xf>
    <xf numFmtId="0" fontId="15" fillId="0" borderId="0" xfId="0" applyFont="1" applyFill="1" applyProtection="1">
      <protection locked="0"/>
    </xf>
    <xf numFmtId="0" fontId="1" fillId="0" borderId="0" xfId="4" applyFont="1" applyAlignment="1" applyProtection="1">
      <alignment vertical="top" wrapText="1"/>
      <protection locked="0"/>
    </xf>
    <xf numFmtId="0" fontId="16" fillId="0" borderId="0" xfId="0" applyFont="1" applyProtection="1">
      <protection locked="0"/>
    </xf>
    <xf numFmtId="168" fontId="0" fillId="0" borderId="0" xfId="0" applyNumberFormat="1" applyProtection="1">
      <protection locked="0"/>
    </xf>
    <xf numFmtId="9" fontId="7" fillId="0" borderId="0" xfId="5" applyFont="1" applyProtection="1">
      <protection locked="0"/>
    </xf>
    <xf numFmtId="0" fontId="0" fillId="0" borderId="0" xfId="0" applyNumberFormat="1" applyProtection="1">
      <protection locked="0"/>
    </xf>
    <xf numFmtId="3" fontId="16" fillId="0" borderId="0" xfId="0" applyNumberFormat="1" applyFont="1" applyProtection="1">
      <protection locked="0"/>
    </xf>
    <xf numFmtId="0" fontId="7" fillId="0" borderId="0" xfId="0" applyFont="1" applyAlignment="1" applyProtection="1">
      <alignment vertical="top" wrapText="1"/>
      <protection locked="0"/>
    </xf>
    <xf numFmtId="3" fontId="0" fillId="0" borderId="0" xfId="0" applyNumberFormat="1" applyAlignment="1" applyProtection="1">
      <alignment horizontal="right"/>
      <protection locked="0"/>
    </xf>
    <xf numFmtId="3" fontId="8" fillId="0" borderId="0" xfId="0" applyNumberFormat="1" applyFont="1" applyAlignment="1" applyProtection="1">
      <alignment horizontal="right"/>
      <protection locked="0"/>
    </xf>
    <xf numFmtId="3" fontId="2" fillId="0" borderId="0" xfId="2" applyNumberFormat="1" applyAlignment="1" applyProtection="1">
      <alignment horizontal="right"/>
      <protection locked="0"/>
    </xf>
    <xf numFmtId="0" fontId="7" fillId="0" borderId="0" xfId="0" applyFont="1" applyAlignment="1" applyProtection="1">
      <alignment horizontal="right" vertical="top" wrapText="1"/>
      <protection locked="0"/>
    </xf>
    <xf numFmtId="3" fontId="2" fillId="0" borderId="0" xfId="2" applyNumberFormat="1" applyAlignment="1" applyProtection="1">
      <alignment horizontal="right" vertical="top" wrapText="1"/>
      <protection locked="0"/>
    </xf>
    <xf numFmtId="3" fontId="1" fillId="0" borderId="0" xfId="3" applyNumberFormat="1" applyAlignment="1" applyProtection="1">
      <alignment horizontal="right"/>
      <protection locked="0"/>
    </xf>
    <xf numFmtId="3" fontId="8" fillId="0" borderId="0" xfId="2" applyNumberFormat="1" applyFont="1" applyAlignment="1" applyProtection="1">
      <alignment horizontal="right"/>
      <protection locked="0"/>
    </xf>
    <xf numFmtId="0" fontId="7" fillId="0" borderId="10" xfId="0" applyFont="1" applyBorder="1" applyAlignment="1" applyProtection="1">
      <alignment horizontal="right" vertical="top" wrapText="1"/>
      <protection locked="0"/>
    </xf>
    <xf numFmtId="3" fontId="0" fillId="0" borderId="10" xfId="0" applyNumberFormat="1" applyBorder="1" applyAlignment="1" applyProtection="1">
      <alignment horizontal="right"/>
      <protection locked="0"/>
    </xf>
    <xf numFmtId="3" fontId="14" fillId="0" borderId="10" xfId="0" applyNumberFormat="1" applyFont="1" applyBorder="1" applyAlignment="1" applyProtection="1">
      <alignment horizontal="right"/>
      <protection locked="0"/>
    </xf>
    <xf numFmtId="3" fontId="8" fillId="0" borderId="10" xfId="0" applyNumberFormat="1" applyFont="1" applyBorder="1" applyAlignment="1" applyProtection="1">
      <alignment horizontal="right"/>
      <protection locked="0"/>
    </xf>
    <xf numFmtId="0" fontId="16" fillId="0" borderId="0" xfId="0" applyNumberFormat="1" applyFont="1" applyProtection="1">
      <protection locked="0"/>
    </xf>
    <xf numFmtId="3" fontId="7" fillId="0" borderId="10" xfId="0" applyNumberFormat="1" applyFont="1" applyBorder="1" applyAlignment="1" applyProtection="1">
      <alignment horizontal="right"/>
      <protection locked="0"/>
    </xf>
    <xf numFmtId="3" fontId="7" fillId="0" borderId="0" xfId="0" applyNumberFormat="1" applyFont="1" applyAlignment="1" applyProtection="1">
      <alignment horizontal="right"/>
      <protection locked="0"/>
    </xf>
    <xf numFmtId="0" fontId="0" fillId="9" borderId="0" xfId="0" applyFill="1" applyProtection="1">
      <protection locked="0"/>
    </xf>
    <xf numFmtId="0" fontId="0" fillId="10" borderId="0" xfId="0" applyFill="1" applyProtection="1">
      <protection locked="0"/>
    </xf>
    <xf numFmtId="169" fontId="0" fillId="0" borderId="0" xfId="0" applyNumberFormat="1" applyProtection="1">
      <protection locked="0"/>
    </xf>
    <xf numFmtId="169" fontId="7" fillId="0" borderId="0" xfId="0" applyNumberFormat="1" applyFont="1" applyProtection="1">
      <protection locked="0"/>
    </xf>
    <xf numFmtId="0" fontId="16" fillId="9" borderId="0" xfId="0" applyFont="1" applyFill="1" applyProtection="1">
      <protection locked="0"/>
    </xf>
    <xf numFmtId="0" fontId="17" fillId="11" borderId="11" xfId="0" applyFont="1" applyFill="1" applyBorder="1" applyAlignment="1" applyProtection="1">
      <alignment vertical="center"/>
      <protection locked="0"/>
    </xf>
    <xf numFmtId="0" fontId="17" fillId="11" borderId="12" xfId="0" applyFont="1" applyFill="1" applyBorder="1" applyAlignment="1" applyProtection="1">
      <alignment horizontal="center" vertical="center"/>
      <protection locked="0"/>
    </xf>
    <xf numFmtId="0" fontId="17" fillId="11" borderId="12" xfId="0" applyFont="1" applyFill="1" applyBorder="1" applyAlignment="1" applyProtection="1">
      <alignment horizontal="center" vertical="center" wrapText="1"/>
      <protection locked="0"/>
    </xf>
    <xf numFmtId="0" fontId="17" fillId="11" borderId="13" xfId="0" applyFont="1" applyFill="1" applyBorder="1" applyAlignment="1" applyProtection="1">
      <alignment horizontal="center" vertical="center"/>
      <protection locked="0"/>
    </xf>
    <xf numFmtId="49" fontId="1" fillId="0" borderId="14" xfId="0" applyNumberFormat="1" applyFont="1" applyFill="1" applyBorder="1" applyProtection="1">
      <protection locked="0"/>
    </xf>
    <xf numFmtId="49" fontId="0" fillId="0" borderId="0" xfId="0" applyNumberFormat="1" applyFill="1" applyProtection="1">
      <protection locked="0"/>
    </xf>
    <xf numFmtId="49" fontId="1" fillId="0" borderId="0" xfId="0" applyNumberFormat="1" applyFont="1" applyFill="1" applyProtection="1">
      <protection locked="0"/>
    </xf>
    <xf numFmtId="49" fontId="1" fillId="0" borderId="0" xfId="0" applyNumberFormat="1" applyFont="1" applyProtection="1">
      <protection locked="0"/>
    </xf>
    <xf numFmtId="49" fontId="1" fillId="0" borderId="15" xfId="0" applyNumberFormat="1" applyFont="1" applyFill="1" applyBorder="1" applyProtection="1">
      <protection locked="0"/>
    </xf>
    <xf numFmtId="49" fontId="0" fillId="12" borderId="14" xfId="0" applyNumberFormat="1" applyFill="1" applyBorder="1" applyProtection="1">
      <protection locked="0"/>
    </xf>
    <xf numFmtId="49" fontId="0" fillId="12" borderId="0" xfId="0" applyNumberFormat="1" applyFill="1" applyProtection="1">
      <protection locked="0"/>
    </xf>
    <xf numFmtId="49" fontId="0" fillId="12" borderId="15" xfId="0" applyNumberFormat="1" applyFill="1" applyBorder="1" applyProtection="1">
      <protection locked="0"/>
    </xf>
    <xf numFmtId="49" fontId="1" fillId="13" borderId="0" xfId="0" applyNumberFormat="1" applyFont="1" applyFill="1" applyProtection="1">
      <protection locked="0"/>
    </xf>
    <xf numFmtId="49" fontId="1" fillId="12" borderId="14" xfId="0" applyNumberFormat="1" applyFont="1" applyFill="1" applyBorder="1" applyProtection="1">
      <protection locked="0"/>
    </xf>
    <xf numFmtId="49" fontId="1" fillId="12" borderId="0" xfId="0" applyNumberFormat="1" applyFont="1" applyFill="1" applyProtection="1">
      <protection locked="0"/>
    </xf>
    <xf numFmtId="49" fontId="1" fillId="12" borderId="15" xfId="0" applyNumberFormat="1" applyFont="1" applyFill="1" applyBorder="1" applyProtection="1">
      <protection locked="0"/>
    </xf>
    <xf numFmtId="49" fontId="0" fillId="0" borderId="15" xfId="0" applyNumberFormat="1" applyFill="1" applyBorder="1" applyProtection="1">
      <protection locked="0"/>
    </xf>
    <xf numFmtId="49" fontId="0" fillId="0" borderId="0" xfId="0" applyNumberFormat="1" applyProtection="1">
      <protection locked="0"/>
    </xf>
    <xf numFmtId="49" fontId="0" fillId="0" borderId="15" xfId="0" applyNumberFormat="1" applyBorder="1" applyProtection="1">
      <protection locked="0"/>
    </xf>
    <xf numFmtId="0" fontId="7" fillId="0" borderId="0" xfId="0" applyFont="1"/>
  </cellXfs>
  <cellStyles count="9">
    <cellStyle name="Normal" xfId="0" builtinId="0"/>
    <cellStyle name="Normal 2" xfId="1"/>
    <cellStyle name="Normál 2" xfId="2"/>
    <cellStyle name="Normál 2 2" xfId="3"/>
    <cellStyle name="Normál 3" xfId="4"/>
    <cellStyle name="Percent" xfId="5" builtinId="5"/>
    <cellStyle name="Percent 2" xfId="8"/>
    <cellStyle name="㼿㼿㼿㼿㼿㼿㼿" xfId="6"/>
    <cellStyle name="㼿㼿㼿㼿㼿㼿㼿㼿㼿?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hu-HU"/>
              <a:t>Finanszírozott összeg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742847769028874"/>
          <c:y val="0.17171296296296298"/>
          <c:w val="0.75923818897637796"/>
          <c:h val="0.6149843248760571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chart!$H$79</c:f>
              <c:strCache>
                <c:ptCount val="1"/>
                <c:pt idx="0">
                  <c:v>Autó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/>
            </c:spPr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chart!$I$78:$M$78</c:f>
              <c:strCache>
                <c:ptCount val="5"/>
                <c:pt idx="0">
                  <c:v>2 014</c:v>
                </c:pt>
                <c:pt idx="1">
                  <c:v>2014 korr</c:v>
                </c:pt>
                <c:pt idx="2">
                  <c:v>2 015</c:v>
                </c:pt>
                <c:pt idx="3">
                  <c:v>2015 korr</c:v>
                </c:pt>
                <c:pt idx="4">
                  <c:v>2 016</c:v>
                </c:pt>
              </c:strCache>
            </c:strRef>
          </c:cat>
          <c:val>
            <c:numRef>
              <c:f>chart!$I$79:$M$79</c:f>
              <c:numCache>
                <c:formatCode>#,##0</c:formatCode>
                <c:ptCount val="5"/>
                <c:pt idx="0">
                  <c:v>130022821674.19</c:v>
                </c:pt>
                <c:pt idx="1">
                  <c:v>104023779673.19</c:v>
                </c:pt>
                <c:pt idx="2">
                  <c:v>154573389656.12</c:v>
                </c:pt>
                <c:pt idx="3">
                  <c:v>128686933623.62</c:v>
                </c:pt>
                <c:pt idx="4">
                  <c:v>160581351660.15149</c:v>
                </c:pt>
              </c:numCache>
            </c:numRef>
          </c:val>
        </c:ser>
        <c:ser>
          <c:idx val="1"/>
          <c:order val="1"/>
          <c:tx>
            <c:strRef>
              <c:f>chart!$H$80</c:f>
              <c:strCache>
                <c:ptCount val="1"/>
                <c:pt idx="0">
                  <c:v>Truck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chart!$I$78:$M$78</c:f>
              <c:strCache>
                <c:ptCount val="5"/>
                <c:pt idx="0">
                  <c:v>2 014</c:v>
                </c:pt>
                <c:pt idx="1">
                  <c:v>2014 korr</c:v>
                </c:pt>
                <c:pt idx="2">
                  <c:v>2 015</c:v>
                </c:pt>
                <c:pt idx="3">
                  <c:v>2015 korr</c:v>
                </c:pt>
                <c:pt idx="4">
                  <c:v>2 016</c:v>
                </c:pt>
              </c:strCache>
            </c:strRef>
          </c:cat>
          <c:val>
            <c:numRef>
              <c:f>chart!$I$80:$M$80</c:f>
              <c:numCache>
                <c:formatCode>#,##0</c:formatCode>
                <c:ptCount val="5"/>
                <c:pt idx="0">
                  <c:v>66508698146.459999</c:v>
                </c:pt>
                <c:pt idx="1">
                  <c:v>66508698146.459999</c:v>
                </c:pt>
                <c:pt idx="2">
                  <c:v>86349816875.479996</c:v>
                </c:pt>
                <c:pt idx="3">
                  <c:v>86349816875.479996</c:v>
                </c:pt>
                <c:pt idx="4">
                  <c:v>101671810249.73999</c:v>
                </c:pt>
              </c:numCache>
            </c:numRef>
          </c:val>
        </c:ser>
        <c:ser>
          <c:idx val="2"/>
          <c:order val="2"/>
          <c:tx>
            <c:strRef>
              <c:f>chart!$H$81</c:f>
              <c:strCache>
                <c:ptCount val="1"/>
                <c:pt idx="0">
                  <c:v>Gép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noFill/>
              </a:ln>
              <a:effectLst/>
            </c:spPr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chart!$I$78:$M$78</c:f>
              <c:strCache>
                <c:ptCount val="5"/>
                <c:pt idx="0">
                  <c:v>2 014</c:v>
                </c:pt>
                <c:pt idx="1">
                  <c:v>2014 korr</c:v>
                </c:pt>
                <c:pt idx="2">
                  <c:v>2 015</c:v>
                </c:pt>
                <c:pt idx="3">
                  <c:v>2015 korr</c:v>
                </c:pt>
                <c:pt idx="4">
                  <c:v>2 016</c:v>
                </c:pt>
              </c:strCache>
            </c:strRef>
          </c:cat>
          <c:val>
            <c:numRef>
              <c:f>chart!$I$81:$M$81</c:f>
              <c:numCache>
                <c:formatCode>#,##0</c:formatCode>
                <c:ptCount val="5"/>
                <c:pt idx="0">
                  <c:v>94374190720.779999</c:v>
                </c:pt>
                <c:pt idx="1">
                  <c:v>94374190720.779999</c:v>
                </c:pt>
                <c:pt idx="2">
                  <c:v>86554600809.600006</c:v>
                </c:pt>
                <c:pt idx="3">
                  <c:v>86554600809.600006</c:v>
                </c:pt>
                <c:pt idx="4">
                  <c:v>96952877310.534805</c:v>
                </c:pt>
              </c:numCache>
            </c:numRef>
          </c:val>
        </c:ser>
        <c:ser>
          <c:idx val="3"/>
          <c:order val="3"/>
          <c:tx>
            <c:strRef>
              <c:f>chart!$H$82</c:f>
              <c:strCache>
                <c:ptCount val="1"/>
                <c:pt idx="0">
                  <c:v>Ingatlan</c:v>
                </c:pt>
              </c:strCache>
            </c:strRef>
          </c:tx>
          <c:spPr>
            <a:solidFill>
              <a:srgbClr val="8064A2"/>
            </a:solidFill>
            <a:ln w="25400">
              <a:noFill/>
            </a:ln>
          </c:spPr>
          <c:invertIfNegative val="0"/>
          <c:cat>
            <c:strRef>
              <c:f>chart!$I$78:$M$78</c:f>
              <c:strCache>
                <c:ptCount val="5"/>
                <c:pt idx="0">
                  <c:v>2 014</c:v>
                </c:pt>
                <c:pt idx="1">
                  <c:v>2014 korr</c:v>
                </c:pt>
                <c:pt idx="2">
                  <c:v>2 015</c:v>
                </c:pt>
                <c:pt idx="3">
                  <c:v>2015 korr</c:v>
                </c:pt>
                <c:pt idx="4">
                  <c:v>2 016</c:v>
                </c:pt>
              </c:strCache>
            </c:strRef>
          </c:cat>
          <c:val>
            <c:numRef>
              <c:f>chart!$I$82:$M$82</c:f>
              <c:numCache>
                <c:formatCode>#,##0</c:formatCode>
                <c:ptCount val="5"/>
                <c:pt idx="0">
                  <c:v>2475164352</c:v>
                </c:pt>
                <c:pt idx="1">
                  <c:v>2475164352</c:v>
                </c:pt>
                <c:pt idx="2">
                  <c:v>1585467406</c:v>
                </c:pt>
                <c:pt idx="3">
                  <c:v>1585467406</c:v>
                </c:pt>
                <c:pt idx="4">
                  <c:v>553676755</c:v>
                </c:pt>
              </c:numCache>
            </c:numRef>
          </c:val>
        </c:ser>
        <c:ser>
          <c:idx val="4"/>
          <c:order val="4"/>
          <c:tx>
            <c:strRef>
              <c:f>chart!$H$83</c:f>
              <c:strCache>
                <c:ptCount val="1"/>
                <c:pt idx="0">
                  <c:v>Egyéb</c:v>
                </c:pt>
              </c:strCache>
            </c:strRef>
          </c:tx>
          <c:spPr>
            <a:solidFill>
              <a:srgbClr val="4BACC6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chart!$I$78:$M$78</c:f>
              <c:strCache>
                <c:ptCount val="5"/>
                <c:pt idx="0">
                  <c:v>2 014</c:v>
                </c:pt>
                <c:pt idx="1">
                  <c:v>2014 korr</c:v>
                </c:pt>
                <c:pt idx="2">
                  <c:v>2 015</c:v>
                </c:pt>
                <c:pt idx="3">
                  <c:v>2015 korr</c:v>
                </c:pt>
                <c:pt idx="4">
                  <c:v>2 016</c:v>
                </c:pt>
              </c:strCache>
            </c:strRef>
          </c:cat>
          <c:val>
            <c:numRef>
              <c:f>chart!$I$83:$M$83</c:f>
              <c:numCache>
                <c:formatCode>#,##0</c:formatCode>
                <c:ptCount val="5"/>
                <c:pt idx="0">
                  <c:v>333059944</c:v>
                </c:pt>
                <c:pt idx="1">
                  <c:v>333059944</c:v>
                </c:pt>
                <c:pt idx="2">
                  <c:v>220499188</c:v>
                </c:pt>
                <c:pt idx="3">
                  <c:v>220499188</c:v>
                </c:pt>
                <c:pt idx="4">
                  <c:v>665218700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7348640"/>
        <c:axId val="457347072"/>
      </c:barChart>
      <c:catAx>
        <c:axId val="457348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hu-HU"/>
          </a:p>
        </c:txPr>
        <c:crossAx val="457347072"/>
        <c:crosses val="autoZero"/>
        <c:auto val="1"/>
        <c:lblAlgn val="ctr"/>
        <c:lblOffset val="100"/>
        <c:noMultiLvlLbl val="0"/>
      </c:catAx>
      <c:valAx>
        <c:axId val="457347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hu-HU"/>
          </a:p>
        </c:txPr>
        <c:crossAx val="457348640"/>
        <c:crosses val="autoZero"/>
        <c:crossBetween val="between"/>
        <c:dispUnits>
          <c:builtInUnit val="millions"/>
          <c:dispUnitsLbl>
            <c:tx>
              <c:rich>
                <a:bodyPr rot="-5400000" vert="horz"/>
                <a:lstStyle/>
                <a:p>
                  <a:pPr algn="ctr"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r>
                    <a:rPr lang="hu-HU"/>
                    <a:t>millio HUF</a:t>
                  </a:r>
                </a:p>
              </c:rich>
            </c:tx>
            <c:spPr>
              <a:noFill/>
              <a:ln w="25400">
                <a:noFill/>
              </a:ln>
            </c:spPr>
          </c:dispUnitsLbl>
        </c:dispUnits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hu-HU"/>
              <a:t>NHP kihelyezések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chart!$G$97</c:f>
              <c:strCache>
                <c:ptCount val="1"/>
                <c:pt idx="0">
                  <c:v>kihelyezés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strRef>
              <c:f>chart!$F$98:$F$103</c:f>
              <c:strCache>
                <c:ptCount val="6"/>
                <c:pt idx="0">
                  <c:v>Kishaszon</c:v>
                </c:pt>
                <c:pt idx="1">
                  <c:v>Tehergjmü</c:v>
                </c:pt>
                <c:pt idx="2">
                  <c:v>Mezögazd.</c:v>
                </c:pt>
                <c:pt idx="3">
                  <c:v>Építőipari gép</c:v>
                </c:pt>
                <c:pt idx="4">
                  <c:v>IT</c:v>
                </c:pt>
                <c:pt idx="5">
                  <c:v>Gépek</c:v>
                </c:pt>
              </c:strCache>
            </c:strRef>
          </c:cat>
          <c:val>
            <c:numRef>
              <c:f>chart!$G$98:$G$103</c:f>
              <c:numCache>
                <c:formatCode>#,##0</c:formatCode>
                <c:ptCount val="6"/>
                <c:pt idx="0">
                  <c:v>40534306714</c:v>
                </c:pt>
                <c:pt idx="1">
                  <c:v>15804965008</c:v>
                </c:pt>
                <c:pt idx="2">
                  <c:v>40475627248.449997</c:v>
                </c:pt>
                <c:pt idx="3">
                  <c:v>1299266222</c:v>
                </c:pt>
                <c:pt idx="4">
                  <c:v>272707792</c:v>
                </c:pt>
                <c:pt idx="5">
                  <c:v>5837639160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7349032"/>
        <c:axId val="457349424"/>
      </c:barChart>
      <c:lineChart>
        <c:grouping val="standard"/>
        <c:varyColors val="0"/>
        <c:ser>
          <c:idx val="1"/>
          <c:order val="1"/>
          <c:tx>
            <c:strRef>
              <c:f>chart!$H$94</c:f>
              <c:strCache>
                <c:ptCount val="1"/>
                <c:pt idx="0">
                  <c:v>NHP arány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chart!$F$98:$F$103</c:f>
              <c:strCache>
                <c:ptCount val="6"/>
                <c:pt idx="0">
                  <c:v>Kishaszon</c:v>
                </c:pt>
                <c:pt idx="1">
                  <c:v>Tehergjmü</c:v>
                </c:pt>
                <c:pt idx="2">
                  <c:v>Mezögazd.</c:v>
                </c:pt>
                <c:pt idx="3">
                  <c:v>Építőipari gép</c:v>
                </c:pt>
                <c:pt idx="4">
                  <c:v>IT</c:v>
                </c:pt>
                <c:pt idx="5">
                  <c:v>Gépek</c:v>
                </c:pt>
              </c:strCache>
            </c:strRef>
          </c:cat>
          <c:val>
            <c:numRef>
              <c:f>chart!$H$95:$H$100</c:f>
              <c:numCache>
                <c:formatCode>0%</c:formatCode>
                <c:ptCount val="6"/>
                <c:pt idx="0">
                  <c:v>0.1539988389083701</c:v>
                </c:pt>
                <c:pt idx="1">
                  <c:v>0.15545080754614005</c:v>
                </c:pt>
                <c:pt idx="2">
                  <c:v>0.82527938639722687</c:v>
                </c:pt>
                <c:pt idx="3">
                  <c:v>0.12064096520598898</c:v>
                </c:pt>
                <c:pt idx="4">
                  <c:v>8.7453903894364818E-2</c:v>
                </c:pt>
                <c:pt idx="5">
                  <c:v>0.17159371017731787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7349816"/>
        <c:axId val="457345896"/>
      </c:lineChart>
      <c:catAx>
        <c:axId val="457349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hu-HU"/>
          </a:p>
        </c:txPr>
        <c:crossAx val="457349424"/>
        <c:crosses val="autoZero"/>
        <c:auto val="1"/>
        <c:lblAlgn val="ctr"/>
        <c:lblOffset val="100"/>
        <c:noMultiLvlLbl val="0"/>
      </c:catAx>
      <c:valAx>
        <c:axId val="457349424"/>
        <c:scaling>
          <c:orientation val="minMax"/>
        </c:scaling>
        <c:delete val="0"/>
        <c:axPos val="l"/>
        <c:majorGridlines>
          <c:spPr>
            <a:ln w="2540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hu-HU"/>
          </a:p>
        </c:txPr>
        <c:crossAx val="457349032"/>
        <c:crosses val="autoZero"/>
        <c:crossBetween val="between"/>
        <c:dispUnits>
          <c:builtInUnit val="millions"/>
          <c:dispUnitsLbl>
            <c:tx>
              <c:rich>
                <a:bodyPr rot="-5400000" vert="horz"/>
                <a:lstStyle/>
                <a:p>
                  <a:pPr algn="ctr"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r>
                    <a:rPr lang="hu-HU"/>
                    <a:t>millió HUF</a:t>
                  </a:r>
                </a:p>
              </c:rich>
            </c:tx>
            <c:spPr>
              <a:noFill/>
              <a:ln w="25400">
                <a:noFill/>
              </a:ln>
            </c:spPr>
          </c:dispUnitsLbl>
        </c:dispUnits>
      </c:valAx>
      <c:catAx>
        <c:axId val="457349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7345896"/>
        <c:crosses val="autoZero"/>
        <c:auto val="1"/>
        <c:lblAlgn val="ctr"/>
        <c:lblOffset val="100"/>
        <c:noMultiLvlLbl val="0"/>
      </c:catAx>
      <c:valAx>
        <c:axId val="457345896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solidFill>
              <a:schemeClr val="tx2"/>
            </a:solidFill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hu-HU"/>
          </a:p>
        </c:txPr>
        <c:crossAx val="457349816"/>
        <c:crosses val="max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4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hu-HU"/>
              <a:t>Kihelyezés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ofPieChart>
        <c:ofPieType val="pie"/>
        <c:varyColors val="1"/>
        <c:ser>
          <c:idx val="0"/>
          <c:order val="0"/>
          <c:tx>
            <c:strRef>
              <c:f>chart!$M$67</c:f>
              <c:strCache>
                <c:ptCount val="1"/>
                <c:pt idx="0">
                  <c:v>2 016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explosion val="14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explosion val="16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FFFF00"/>
                    </a:solidFill>
                    <a:latin typeface="Calibri"/>
                    <a:ea typeface="Calibri"/>
                    <a:cs typeface="Calibri"/>
                  </a:defRPr>
                </a:pPr>
                <a:endParaRPr lang="hu-HU"/>
              </a:p>
            </c:txPr>
            <c:dLblPos val="in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chart!$H$68:$H$74</c:f>
              <c:strCache>
                <c:ptCount val="7"/>
                <c:pt idx="0">
                  <c:v>Szgk + kishaszon</c:v>
                </c:pt>
                <c:pt idx="1">
                  <c:v>Flotta</c:v>
                </c:pt>
                <c:pt idx="2">
                  <c:v>Tehergjmü</c:v>
                </c:pt>
                <c:pt idx="3">
                  <c:v>Mezőgazd.</c:v>
                </c:pt>
                <c:pt idx="4">
                  <c:v>Építőgép</c:v>
                </c:pt>
                <c:pt idx="5">
                  <c:v>IT</c:v>
                </c:pt>
                <c:pt idx="6">
                  <c:v>Egyéb gép</c:v>
                </c:pt>
              </c:strCache>
            </c:strRef>
          </c:cat>
          <c:val>
            <c:numRef>
              <c:f>chart!$M$68:$M$74</c:f>
              <c:numCache>
                <c:formatCode>#,##0,,</c:formatCode>
                <c:ptCount val="7"/>
                <c:pt idx="0">
                  <c:v>114917481155.1315</c:v>
                </c:pt>
                <c:pt idx="1">
                  <c:v>45663870505.020004</c:v>
                </c:pt>
                <c:pt idx="2">
                  <c:v>101671810249.73999</c:v>
                </c:pt>
                <c:pt idx="3">
                  <c:v>49044757345.93</c:v>
                </c:pt>
                <c:pt idx="4">
                  <c:v>10769693526.42</c:v>
                </c:pt>
                <c:pt idx="5">
                  <c:v>3118303241.5500002</c:v>
                </c:pt>
                <c:pt idx="6">
                  <c:v>34020123196.6348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75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chemeClr val="bg1"/>
    </a:solidFill>
    <a:ln w="25400" cap="flat" cmpd="sng" algn="ctr">
      <a:solidFill>
        <a:schemeClr val="accent1"/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hu-HU"/>
              <a:t>Növekedés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chart!$P$67</c:f>
              <c:strCache>
                <c:ptCount val="1"/>
                <c:pt idx="0">
                  <c:v>növekedés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dPt>
            <c:idx val="5"/>
            <c:invertIfNegative val="0"/>
            <c:bubble3D val="0"/>
            <c:spPr>
              <a:solidFill>
                <a:srgbClr val="FF0000"/>
              </a:solidFill>
              <a:ln w="25400">
                <a:noFill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chart!$H$68:$H$74</c:f>
              <c:strCache>
                <c:ptCount val="7"/>
                <c:pt idx="0">
                  <c:v>Szgk + kishaszon</c:v>
                </c:pt>
                <c:pt idx="1">
                  <c:v>Flotta</c:v>
                </c:pt>
                <c:pt idx="2">
                  <c:v>Tehergjmü</c:v>
                </c:pt>
                <c:pt idx="3">
                  <c:v>Mezőgazd.</c:v>
                </c:pt>
                <c:pt idx="4">
                  <c:v>Építőgép</c:v>
                </c:pt>
                <c:pt idx="5">
                  <c:v>IT</c:v>
                </c:pt>
                <c:pt idx="6">
                  <c:v>Egyéb gép</c:v>
                </c:pt>
              </c:strCache>
            </c:strRef>
          </c:cat>
          <c:val>
            <c:numRef>
              <c:f>chart!$P$68:$P$74</c:f>
              <c:numCache>
                <c:formatCode>0%</c:formatCode>
                <c:ptCount val="7"/>
                <c:pt idx="0">
                  <c:v>0.27254059766812722</c:v>
                </c:pt>
                <c:pt idx="1">
                  <c:v>0.1897401451175853</c:v>
                </c:pt>
                <c:pt idx="2">
                  <c:v>0.17744094809552347</c:v>
                </c:pt>
                <c:pt idx="3">
                  <c:v>0.1132718120070122</c:v>
                </c:pt>
                <c:pt idx="4">
                  <c:v>4.1876885726822799E-2</c:v>
                </c:pt>
                <c:pt idx="5">
                  <c:v>-0.56567036111333735</c:v>
                </c:pt>
                <c:pt idx="6">
                  <c:v>0.36169863323464946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7345112"/>
        <c:axId val="407644896"/>
      </c:barChart>
      <c:catAx>
        <c:axId val="457345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hu-HU"/>
          </a:p>
        </c:txPr>
        <c:crossAx val="407644896"/>
        <c:crosses val="autoZero"/>
        <c:auto val="1"/>
        <c:lblAlgn val="ctr"/>
        <c:lblOffset val="100"/>
        <c:noMultiLvlLbl val="0"/>
      </c:catAx>
      <c:valAx>
        <c:axId val="407644896"/>
        <c:scaling>
          <c:orientation val="minMax"/>
          <c:max val="0.4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hu-HU"/>
          </a:p>
        </c:txPr>
        <c:crossAx val="4573451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25400" cap="flat" cmpd="sng" algn="ctr">
      <a:solidFill>
        <a:schemeClr val="accent1"/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hu-HU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70</xdr:row>
      <xdr:rowOff>9525</xdr:rowOff>
    </xdr:from>
    <xdr:to>
      <xdr:col>25</xdr:col>
      <xdr:colOff>304800</xdr:colOff>
      <xdr:row>87</xdr:row>
      <xdr:rowOff>0</xdr:rowOff>
    </xdr:to>
    <xdr:graphicFrame macro="">
      <xdr:nvGraphicFramePr>
        <xdr:cNvPr id="106407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96</xdr:row>
      <xdr:rowOff>0</xdr:rowOff>
    </xdr:from>
    <xdr:to>
      <xdr:col>16</xdr:col>
      <xdr:colOff>38100</xdr:colOff>
      <xdr:row>112</xdr:row>
      <xdr:rowOff>152400</xdr:rowOff>
    </xdr:to>
    <xdr:graphicFrame macro="">
      <xdr:nvGraphicFramePr>
        <xdr:cNvPr id="106407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600075</xdr:colOff>
      <xdr:row>48</xdr:row>
      <xdr:rowOff>9525</xdr:rowOff>
    </xdr:from>
    <xdr:to>
      <xdr:col>25</xdr:col>
      <xdr:colOff>314325</xdr:colOff>
      <xdr:row>65</xdr:row>
      <xdr:rowOff>142875</xdr:rowOff>
    </xdr:to>
    <xdr:graphicFrame macro="">
      <xdr:nvGraphicFramePr>
        <xdr:cNvPr id="106407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476250</xdr:colOff>
      <xdr:row>44</xdr:row>
      <xdr:rowOff>142875</xdr:rowOff>
    </xdr:from>
    <xdr:to>
      <xdr:col>16</xdr:col>
      <xdr:colOff>0</xdr:colOff>
      <xdr:row>61</xdr:row>
      <xdr:rowOff>133350</xdr:rowOff>
    </xdr:to>
    <xdr:graphicFrame macro="">
      <xdr:nvGraphicFramePr>
        <xdr:cNvPr id="106407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oltan%20Toth\Documents\1_lszov\stat\2016\be\piac\autopi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piac"/>
      <sheetName val="epgep"/>
    </sheetNames>
    <sheetDataSet>
      <sheetData sheetId="0">
        <row r="14">
          <cell r="B14">
            <v>2728</v>
          </cell>
          <cell r="D14">
            <v>5515</v>
          </cell>
        </row>
        <row r="31">
          <cell r="B31">
            <v>4982</v>
          </cell>
          <cell r="D31">
            <v>9269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BD833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830" sqref="F830"/>
    </sheetView>
  </sheetViews>
  <sheetFormatPr defaultRowHeight="12.75" x14ac:dyDescent="0.2"/>
  <cols>
    <col min="2" max="2" width="55.28515625" customWidth="1"/>
    <col min="3" max="3" width="23.85546875" customWidth="1"/>
    <col min="4" max="4" width="5.85546875" customWidth="1"/>
    <col min="5" max="5" width="5.28515625" customWidth="1"/>
    <col min="6" max="6" width="15.140625" customWidth="1"/>
    <col min="7" max="7" width="17.7109375" customWidth="1"/>
    <col min="8" max="8" width="16.42578125" customWidth="1"/>
    <col min="9" max="9" width="14.7109375" customWidth="1"/>
    <col min="10" max="10" width="15" customWidth="1"/>
    <col min="11" max="11" width="14" customWidth="1"/>
    <col min="12" max="12" width="15" customWidth="1"/>
    <col min="13" max="13" width="16.140625" customWidth="1"/>
    <col min="14" max="14" width="15.7109375" bestFit="1" customWidth="1"/>
    <col min="15" max="31" width="15" customWidth="1"/>
    <col min="38" max="38" width="23.140625" customWidth="1"/>
    <col min="39" max="39" width="19.85546875" customWidth="1"/>
    <col min="40" max="40" width="21.28515625" customWidth="1"/>
    <col min="55" max="55" width="30.28515625" customWidth="1"/>
  </cols>
  <sheetData>
    <row r="1" spans="1:56" ht="24.75" customHeight="1" thickBot="1" x14ac:dyDescent="0.25">
      <c r="A1" t="s">
        <v>463</v>
      </c>
      <c r="B1" t="s">
        <v>464</v>
      </c>
      <c r="C1" s="130" t="s">
        <v>59</v>
      </c>
      <c r="D1" s="131" t="s">
        <v>2711</v>
      </c>
      <c r="E1" s="131" t="s">
        <v>2712</v>
      </c>
      <c r="F1" s="130" t="s">
        <v>2866</v>
      </c>
      <c r="G1" s="130" t="s">
        <v>2864</v>
      </c>
      <c r="H1" s="130" t="s">
        <v>2873</v>
      </c>
      <c r="I1" s="130" t="s">
        <v>2874</v>
      </c>
      <c r="J1" s="130" t="s">
        <v>445</v>
      </c>
      <c r="K1" s="130" t="s">
        <v>2868</v>
      </c>
      <c r="L1" s="130" t="s">
        <v>2867</v>
      </c>
      <c r="M1" s="130" t="s">
        <v>2878</v>
      </c>
      <c r="N1" s="130" t="s">
        <v>2861</v>
      </c>
      <c r="O1" s="130" t="s">
        <v>2875</v>
      </c>
      <c r="P1" s="130" t="s">
        <v>2876</v>
      </c>
      <c r="Q1" s="130" t="s">
        <v>2877</v>
      </c>
      <c r="R1" s="130" t="s">
        <v>2882</v>
      </c>
      <c r="S1" s="130" t="s">
        <v>2871</v>
      </c>
      <c r="T1" s="130" t="s">
        <v>2869</v>
      </c>
      <c r="U1" s="130" t="s">
        <v>2870</v>
      </c>
      <c r="V1" s="130" t="s">
        <v>2862</v>
      </c>
      <c r="W1" s="130" t="s">
        <v>2881</v>
      </c>
      <c r="X1" s="130" t="s">
        <v>2879</v>
      </c>
      <c r="Y1" s="130" t="s">
        <v>2872</v>
      </c>
      <c r="Z1" s="130" t="s">
        <v>2880</v>
      </c>
      <c r="AA1" s="130" t="s">
        <v>2883</v>
      </c>
      <c r="AB1" s="130" t="s">
        <v>2884</v>
      </c>
      <c r="AC1" s="130" t="s">
        <v>2865</v>
      </c>
      <c r="AD1" s="131" t="s">
        <v>2863</v>
      </c>
      <c r="AE1" s="131">
        <v>0</v>
      </c>
      <c r="AF1" s="131">
        <v>0</v>
      </c>
      <c r="AG1" s="131">
        <v>0</v>
      </c>
      <c r="AH1" s="131">
        <v>0</v>
      </c>
      <c r="AI1" s="131">
        <v>0</v>
      </c>
      <c r="AJ1" s="131"/>
      <c r="AK1" s="133" t="s">
        <v>2713</v>
      </c>
      <c r="AL1" s="134" t="s">
        <v>2714</v>
      </c>
      <c r="AM1" s="134" t="s">
        <v>2715</v>
      </c>
      <c r="AN1" s="134" t="s">
        <v>2716</v>
      </c>
      <c r="AO1" s="135" t="s">
        <v>2717</v>
      </c>
      <c r="AP1" s="134" t="s">
        <v>2718</v>
      </c>
      <c r="AQ1" s="134" t="s">
        <v>2719</v>
      </c>
      <c r="AR1" s="134" t="s">
        <v>2720</v>
      </c>
      <c r="AS1" s="134" t="s">
        <v>2721</v>
      </c>
      <c r="AT1" s="134" t="s">
        <v>2722</v>
      </c>
      <c r="AU1" s="136" t="s">
        <v>2723</v>
      </c>
      <c r="BC1" t="s">
        <v>465</v>
      </c>
      <c r="BD1" t="s">
        <v>466</v>
      </c>
    </row>
    <row r="2" spans="1:56" x14ac:dyDescent="0.2">
      <c r="A2" t="s">
        <v>467</v>
      </c>
      <c r="B2" t="s">
        <v>0</v>
      </c>
      <c r="C2" s="130" t="s">
        <v>0</v>
      </c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BC2" t="s">
        <v>468</v>
      </c>
      <c r="BD2" t="s">
        <v>469</v>
      </c>
    </row>
    <row r="3" spans="1:56" x14ac:dyDescent="0.2">
      <c r="A3" t="s">
        <v>470</v>
      </c>
      <c r="B3" t="s">
        <v>0</v>
      </c>
      <c r="C3" s="130" t="s">
        <v>0</v>
      </c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BC3" t="s">
        <v>471</v>
      </c>
      <c r="BD3" t="s">
        <v>472</v>
      </c>
    </row>
    <row r="4" spans="1:56" x14ac:dyDescent="0.2">
      <c r="A4" t="s">
        <v>473</v>
      </c>
      <c r="B4" t="s">
        <v>0</v>
      </c>
      <c r="C4" s="130" t="s">
        <v>0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BC4" t="s">
        <v>474</v>
      </c>
      <c r="BD4" t="s">
        <v>475</v>
      </c>
    </row>
    <row r="5" spans="1:56" x14ac:dyDescent="0.2">
      <c r="A5" t="s">
        <v>476</v>
      </c>
      <c r="B5" t="s">
        <v>477</v>
      </c>
      <c r="C5" s="130"/>
      <c r="D5" s="130"/>
      <c r="E5" s="130" t="s">
        <v>2886</v>
      </c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7" t="s">
        <v>2724</v>
      </c>
      <c r="AL5" s="138" t="s">
        <v>2725</v>
      </c>
      <c r="AM5" s="139" t="s">
        <v>2726</v>
      </c>
      <c r="AN5" s="140" t="s">
        <v>2727</v>
      </c>
      <c r="AO5" s="140"/>
      <c r="AP5" s="140"/>
      <c r="AQ5" s="140"/>
      <c r="AR5" s="139"/>
      <c r="AS5" s="139"/>
      <c r="AT5" s="139"/>
      <c r="AU5" s="141" t="s">
        <v>2728</v>
      </c>
      <c r="BC5" t="s">
        <v>478</v>
      </c>
      <c r="BD5" t="s">
        <v>479</v>
      </c>
    </row>
    <row r="6" spans="1:56" x14ac:dyDescent="0.2">
      <c r="A6" t="s">
        <v>480</v>
      </c>
      <c r="B6" t="s">
        <v>481</v>
      </c>
      <c r="C6" s="130"/>
      <c r="D6" s="130"/>
      <c r="E6" s="130" t="s">
        <v>2886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7" t="s">
        <v>2724</v>
      </c>
      <c r="AL6" s="138" t="s">
        <v>2725</v>
      </c>
      <c r="AM6" s="139" t="s">
        <v>2729</v>
      </c>
      <c r="AN6" s="140" t="s">
        <v>2727</v>
      </c>
      <c r="AO6" s="140"/>
      <c r="AP6" s="140"/>
      <c r="AQ6" s="140"/>
      <c r="AR6" s="139"/>
      <c r="AS6" s="139"/>
      <c r="AT6" s="139"/>
      <c r="AU6" s="141" t="s">
        <v>2728</v>
      </c>
      <c r="BC6" t="s">
        <v>482</v>
      </c>
      <c r="BD6" t="s">
        <v>483</v>
      </c>
    </row>
    <row r="7" spans="1:56" x14ac:dyDescent="0.2">
      <c r="A7" t="s">
        <v>484</v>
      </c>
      <c r="B7" t="s">
        <v>485</v>
      </c>
      <c r="C7" s="130"/>
      <c r="D7" s="130"/>
      <c r="E7" s="130" t="s">
        <v>2886</v>
      </c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7" t="s">
        <v>2724</v>
      </c>
      <c r="AL7" s="138" t="s">
        <v>2725</v>
      </c>
      <c r="AM7" s="139" t="s">
        <v>74</v>
      </c>
      <c r="AN7" s="138" t="s">
        <v>2730</v>
      </c>
      <c r="AO7" s="138"/>
      <c r="AP7" s="138"/>
      <c r="AQ7" s="138"/>
      <c r="AR7" s="138"/>
      <c r="AS7" s="138"/>
      <c r="AT7" s="138"/>
      <c r="AU7" s="141" t="s">
        <v>2728</v>
      </c>
      <c r="BC7" t="s">
        <v>486</v>
      </c>
      <c r="BD7" t="s">
        <v>487</v>
      </c>
    </row>
    <row r="8" spans="1:56" x14ac:dyDescent="0.2">
      <c r="A8" t="s">
        <v>488</v>
      </c>
      <c r="B8" t="s">
        <v>489</v>
      </c>
      <c r="C8" s="130"/>
      <c r="D8" s="130"/>
      <c r="E8" s="130" t="s">
        <v>2886</v>
      </c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7" t="s">
        <v>2724</v>
      </c>
      <c r="AL8" s="138" t="s">
        <v>2725</v>
      </c>
      <c r="AM8" s="139" t="s">
        <v>74</v>
      </c>
      <c r="AN8" s="138" t="s">
        <v>382</v>
      </c>
      <c r="AO8" s="138"/>
      <c r="AP8" s="138"/>
      <c r="AQ8" s="138"/>
      <c r="AR8" s="138"/>
      <c r="AS8" s="138"/>
      <c r="AT8" s="138"/>
      <c r="AU8" s="141" t="s">
        <v>2728</v>
      </c>
      <c r="BC8" t="s">
        <v>490</v>
      </c>
      <c r="BD8" t="s">
        <v>491</v>
      </c>
    </row>
    <row r="9" spans="1:56" x14ac:dyDescent="0.2">
      <c r="A9" t="s">
        <v>492</v>
      </c>
      <c r="B9" t="s">
        <v>493</v>
      </c>
      <c r="C9" s="130"/>
      <c r="D9" s="130"/>
      <c r="E9" s="130" t="s">
        <v>2886</v>
      </c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  <c r="Z9" s="130"/>
      <c r="AA9" s="130"/>
      <c r="AB9" s="130"/>
      <c r="AC9" s="130"/>
      <c r="AD9" s="130"/>
      <c r="AE9" s="130"/>
      <c r="AF9" s="130"/>
      <c r="AG9" s="130"/>
      <c r="AH9" s="130"/>
      <c r="AI9" s="130"/>
      <c r="AJ9" s="130"/>
      <c r="AK9" s="137" t="s">
        <v>2724</v>
      </c>
      <c r="AL9" s="138" t="s">
        <v>2725</v>
      </c>
      <c r="AM9" s="139" t="s">
        <v>74</v>
      </c>
      <c r="AN9" s="138" t="s">
        <v>2731</v>
      </c>
      <c r="AO9" s="138"/>
      <c r="AP9" s="138"/>
      <c r="AQ9" s="138"/>
      <c r="AR9" s="138"/>
      <c r="AS9" s="138"/>
      <c r="AT9" s="138"/>
      <c r="AU9" s="141" t="s">
        <v>2728</v>
      </c>
      <c r="BC9" t="s">
        <v>494</v>
      </c>
      <c r="BD9" t="s">
        <v>495</v>
      </c>
    </row>
    <row r="10" spans="1:56" x14ac:dyDescent="0.2">
      <c r="A10" t="s">
        <v>496</v>
      </c>
      <c r="B10" t="s">
        <v>497</v>
      </c>
      <c r="C10" s="130"/>
      <c r="D10" s="130"/>
      <c r="E10" s="130" t="s">
        <v>2886</v>
      </c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7" t="s">
        <v>2724</v>
      </c>
      <c r="AL10" s="138" t="s">
        <v>2725</v>
      </c>
      <c r="AM10" s="139" t="s">
        <v>74</v>
      </c>
      <c r="AN10" s="139" t="s">
        <v>386</v>
      </c>
      <c r="AO10" s="139"/>
      <c r="AP10" s="139"/>
      <c r="AQ10" s="139"/>
      <c r="AR10" s="139"/>
      <c r="AS10" s="139"/>
      <c r="AT10" s="139"/>
      <c r="AU10" s="141" t="s">
        <v>2728</v>
      </c>
      <c r="BC10" t="s">
        <v>498</v>
      </c>
      <c r="BD10" t="s">
        <v>499</v>
      </c>
    </row>
    <row r="11" spans="1:56" x14ac:dyDescent="0.2">
      <c r="A11" t="s">
        <v>500</v>
      </c>
      <c r="B11" t="s">
        <v>501</v>
      </c>
      <c r="C11" s="130"/>
      <c r="D11" s="130"/>
      <c r="E11" s="130" t="s">
        <v>2886</v>
      </c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7" t="s">
        <v>2724</v>
      </c>
      <c r="AL11" s="138" t="s">
        <v>2725</v>
      </c>
      <c r="AM11" s="139" t="s">
        <v>71</v>
      </c>
      <c r="AN11" s="140" t="s">
        <v>70</v>
      </c>
      <c r="AO11" s="140"/>
      <c r="AP11" s="140"/>
      <c r="AQ11" s="140"/>
      <c r="AR11" s="139"/>
      <c r="AS11" s="139"/>
      <c r="AT11" s="139"/>
      <c r="AU11" s="141" t="s">
        <v>2728</v>
      </c>
      <c r="BC11" t="s">
        <v>502</v>
      </c>
      <c r="BD11" t="s">
        <v>503</v>
      </c>
    </row>
    <row r="12" spans="1:56" x14ac:dyDescent="0.2">
      <c r="A12" t="s">
        <v>504</v>
      </c>
      <c r="B12" t="s">
        <v>505</v>
      </c>
      <c r="C12" s="130"/>
      <c r="D12" s="130"/>
      <c r="E12" s="130" t="s">
        <v>2886</v>
      </c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7" t="s">
        <v>2724</v>
      </c>
      <c r="AL12" s="138" t="s">
        <v>2725</v>
      </c>
      <c r="AM12" s="139" t="s">
        <v>71</v>
      </c>
      <c r="AN12" s="140" t="s">
        <v>2732</v>
      </c>
      <c r="AO12" s="140"/>
      <c r="AP12" s="140"/>
      <c r="AQ12" s="140"/>
      <c r="AR12" s="139"/>
      <c r="AS12" s="139"/>
      <c r="AT12" s="139"/>
      <c r="AU12" s="141" t="s">
        <v>2728</v>
      </c>
      <c r="BC12" t="s">
        <v>506</v>
      </c>
      <c r="BD12" t="s">
        <v>507</v>
      </c>
    </row>
    <row r="13" spans="1:56" x14ac:dyDescent="0.2">
      <c r="A13" t="s">
        <v>508</v>
      </c>
      <c r="B13" t="s">
        <v>509</v>
      </c>
      <c r="C13" s="130"/>
      <c r="D13" s="130"/>
      <c r="E13" s="130" t="s">
        <v>2886</v>
      </c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7" t="s">
        <v>2724</v>
      </c>
      <c r="AL13" s="138" t="s">
        <v>2725</v>
      </c>
      <c r="AM13" s="139" t="s">
        <v>2733</v>
      </c>
      <c r="AN13" s="140" t="s">
        <v>2727</v>
      </c>
      <c r="AO13" s="140"/>
      <c r="AP13" s="140"/>
      <c r="AQ13" s="140"/>
      <c r="AR13" s="139"/>
      <c r="AS13" s="139"/>
      <c r="AT13" s="139"/>
      <c r="AU13" s="141" t="s">
        <v>2728</v>
      </c>
      <c r="BC13" t="s">
        <v>510</v>
      </c>
      <c r="BD13" t="s">
        <v>511</v>
      </c>
    </row>
    <row r="14" spans="1:56" x14ac:dyDescent="0.2">
      <c r="A14" t="s">
        <v>512</v>
      </c>
      <c r="B14" t="s">
        <v>513</v>
      </c>
      <c r="C14" s="130"/>
      <c r="D14" s="130"/>
      <c r="E14" s="130" t="s">
        <v>2886</v>
      </c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7" t="s">
        <v>2724</v>
      </c>
      <c r="AL14" s="138" t="s">
        <v>2725</v>
      </c>
      <c r="AM14" s="139" t="s">
        <v>2726</v>
      </c>
      <c r="AN14" s="140" t="s">
        <v>2727</v>
      </c>
      <c r="AO14" s="140"/>
      <c r="AP14" s="140"/>
      <c r="AQ14" s="140"/>
      <c r="AR14" s="139"/>
      <c r="AS14" s="139"/>
      <c r="AT14" s="139"/>
      <c r="AU14" s="141" t="s">
        <v>2734</v>
      </c>
      <c r="BC14" t="s">
        <v>0</v>
      </c>
      <c r="BD14" t="s">
        <v>514</v>
      </c>
    </row>
    <row r="15" spans="1:56" x14ac:dyDescent="0.2">
      <c r="A15" t="s">
        <v>515</v>
      </c>
      <c r="B15" t="s">
        <v>516</v>
      </c>
      <c r="C15" s="130"/>
      <c r="D15" s="130"/>
      <c r="E15" s="130" t="s">
        <v>2886</v>
      </c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7" t="s">
        <v>2724</v>
      </c>
      <c r="AL15" s="138" t="s">
        <v>2725</v>
      </c>
      <c r="AM15" s="139" t="s">
        <v>2729</v>
      </c>
      <c r="AN15" s="140" t="s">
        <v>2727</v>
      </c>
      <c r="AO15" s="140"/>
      <c r="AP15" s="140"/>
      <c r="AQ15" s="140"/>
      <c r="AR15" s="139"/>
      <c r="AS15" s="139"/>
      <c r="AT15" s="139"/>
      <c r="AU15" s="141" t="s">
        <v>2734</v>
      </c>
      <c r="BC15" t="s">
        <v>0</v>
      </c>
      <c r="BD15" t="s">
        <v>517</v>
      </c>
    </row>
    <row r="16" spans="1:56" x14ac:dyDescent="0.2">
      <c r="A16" t="s">
        <v>518</v>
      </c>
      <c r="B16" t="s">
        <v>519</v>
      </c>
      <c r="C16" s="130"/>
      <c r="D16" s="130"/>
      <c r="E16" s="130" t="s">
        <v>2886</v>
      </c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7" t="s">
        <v>2724</v>
      </c>
      <c r="AL16" s="138" t="s">
        <v>2725</v>
      </c>
      <c r="AM16" s="139" t="s">
        <v>74</v>
      </c>
      <c r="AN16" s="138" t="s">
        <v>2730</v>
      </c>
      <c r="AO16" s="138"/>
      <c r="AP16" s="138"/>
      <c r="AQ16" s="138"/>
      <c r="AR16" s="138"/>
      <c r="AS16" s="138"/>
      <c r="AT16" s="138"/>
      <c r="AU16" s="141" t="s">
        <v>2734</v>
      </c>
      <c r="BC16" t="s">
        <v>0</v>
      </c>
      <c r="BD16" t="s">
        <v>520</v>
      </c>
    </row>
    <row r="17" spans="1:56" x14ac:dyDescent="0.2">
      <c r="A17" t="s">
        <v>521</v>
      </c>
      <c r="B17" t="s">
        <v>522</v>
      </c>
      <c r="C17" s="130"/>
      <c r="D17" s="130"/>
      <c r="E17" s="130" t="s">
        <v>2886</v>
      </c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7" t="s">
        <v>2724</v>
      </c>
      <c r="AL17" s="138" t="s">
        <v>2725</v>
      </c>
      <c r="AM17" s="139" t="s">
        <v>74</v>
      </c>
      <c r="AN17" s="138" t="s">
        <v>382</v>
      </c>
      <c r="AO17" s="138"/>
      <c r="AP17" s="138"/>
      <c r="AQ17" s="138"/>
      <c r="AR17" s="138"/>
      <c r="AS17" s="138"/>
      <c r="AT17" s="138"/>
      <c r="AU17" s="141" t="s">
        <v>2734</v>
      </c>
      <c r="BC17" t="s">
        <v>0</v>
      </c>
      <c r="BD17" t="s">
        <v>523</v>
      </c>
    </row>
    <row r="18" spans="1:56" x14ac:dyDescent="0.2">
      <c r="A18" t="s">
        <v>524</v>
      </c>
      <c r="B18" t="s">
        <v>525</v>
      </c>
      <c r="C18" s="130"/>
      <c r="D18" s="130"/>
      <c r="E18" s="130" t="s">
        <v>2886</v>
      </c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7" t="s">
        <v>2724</v>
      </c>
      <c r="AL18" s="138" t="s">
        <v>2725</v>
      </c>
      <c r="AM18" s="139" t="s">
        <v>74</v>
      </c>
      <c r="AN18" s="138" t="s">
        <v>2731</v>
      </c>
      <c r="AO18" s="138"/>
      <c r="AP18" s="138"/>
      <c r="AQ18" s="138"/>
      <c r="AR18" s="138"/>
      <c r="AS18" s="138"/>
      <c r="AT18" s="138"/>
      <c r="AU18" s="141" t="s">
        <v>2734</v>
      </c>
      <c r="BC18" t="s">
        <v>0</v>
      </c>
      <c r="BD18" t="s">
        <v>526</v>
      </c>
    </row>
    <row r="19" spans="1:56" x14ac:dyDescent="0.2">
      <c r="A19" t="s">
        <v>527</v>
      </c>
      <c r="B19" t="s">
        <v>528</v>
      </c>
      <c r="C19" s="130"/>
      <c r="D19" s="130"/>
      <c r="E19" s="130" t="s">
        <v>2886</v>
      </c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7" t="s">
        <v>2724</v>
      </c>
      <c r="AL19" s="138" t="s">
        <v>2725</v>
      </c>
      <c r="AM19" s="139" t="s">
        <v>74</v>
      </c>
      <c r="AN19" s="139" t="s">
        <v>386</v>
      </c>
      <c r="AO19" s="139"/>
      <c r="AP19" s="139"/>
      <c r="AQ19" s="139"/>
      <c r="AR19" s="139"/>
      <c r="AS19" s="139"/>
      <c r="AT19" s="139"/>
      <c r="AU19" s="141" t="s">
        <v>2734</v>
      </c>
      <c r="BC19" t="s">
        <v>0</v>
      </c>
      <c r="BD19" t="s">
        <v>529</v>
      </c>
    </row>
    <row r="20" spans="1:56" x14ac:dyDescent="0.2">
      <c r="A20" t="s">
        <v>530</v>
      </c>
      <c r="B20" t="s">
        <v>531</v>
      </c>
      <c r="C20" s="130"/>
      <c r="D20" s="130"/>
      <c r="E20" s="130" t="s">
        <v>2886</v>
      </c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7" t="s">
        <v>2724</v>
      </c>
      <c r="AL20" s="138" t="s">
        <v>2725</v>
      </c>
      <c r="AM20" s="139" t="s">
        <v>71</v>
      </c>
      <c r="AN20" s="140" t="s">
        <v>70</v>
      </c>
      <c r="AO20" s="140"/>
      <c r="AP20" s="140"/>
      <c r="AQ20" s="140"/>
      <c r="AR20" s="139"/>
      <c r="AS20" s="139"/>
      <c r="AT20" s="139"/>
      <c r="AU20" s="141" t="s">
        <v>2734</v>
      </c>
      <c r="BC20" t="s">
        <v>0</v>
      </c>
      <c r="BD20" t="s">
        <v>532</v>
      </c>
    </row>
    <row r="21" spans="1:56" x14ac:dyDescent="0.2">
      <c r="A21" t="s">
        <v>533</v>
      </c>
      <c r="B21" t="s">
        <v>534</v>
      </c>
      <c r="C21" s="130"/>
      <c r="D21" s="130"/>
      <c r="E21" s="130" t="s">
        <v>2886</v>
      </c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7" t="s">
        <v>2724</v>
      </c>
      <c r="AL21" s="138" t="s">
        <v>2725</v>
      </c>
      <c r="AM21" s="139" t="s">
        <v>71</v>
      </c>
      <c r="AN21" s="140" t="s">
        <v>2732</v>
      </c>
      <c r="AO21" s="140"/>
      <c r="AP21" s="140"/>
      <c r="AQ21" s="140"/>
      <c r="AR21" s="139"/>
      <c r="AS21" s="139"/>
      <c r="AT21" s="139"/>
      <c r="AU21" s="141" t="s">
        <v>2734</v>
      </c>
      <c r="BC21" t="s">
        <v>0</v>
      </c>
      <c r="BD21" t="s">
        <v>535</v>
      </c>
    </row>
    <row r="22" spans="1:56" x14ac:dyDescent="0.2">
      <c r="A22" t="s">
        <v>536</v>
      </c>
      <c r="B22" t="s">
        <v>537</v>
      </c>
      <c r="C22" s="130"/>
      <c r="D22" s="130"/>
      <c r="E22" s="130" t="s">
        <v>2886</v>
      </c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7" t="s">
        <v>2724</v>
      </c>
      <c r="AL22" s="138" t="s">
        <v>2725</v>
      </c>
      <c r="AM22" s="139" t="s">
        <v>2733</v>
      </c>
      <c r="AN22" s="140" t="s">
        <v>2727</v>
      </c>
      <c r="AO22" s="140"/>
      <c r="AP22" s="140"/>
      <c r="AQ22" s="140"/>
      <c r="AR22" s="139"/>
      <c r="AS22" s="139"/>
      <c r="AT22" s="139"/>
      <c r="AU22" s="141" t="s">
        <v>2734</v>
      </c>
      <c r="BC22" t="s">
        <v>0</v>
      </c>
      <c r="BD22" t="s">
        <v>538</v>
      </c>
    </row>
    <row r="23" spans="1:56" x14ac:dyDescent="0.2">
      <c r="A23" t="s">
        <v>539</v>
      </c>
      <c r="B23" t="s">
        <v>2842</v>
      </c>
      <c r="C23" s="130">
        <v>30138291335</v>
      </c>
      <c r="D23" s="130">
        <v>10</v>
      </c>
      <c r="E23" s="130" t="s">
        <v>2885</v>
      </c>
      <c r="F23" s="130" t="s">
        <v>0</v>
      </c>
      <c r="G23" s="130" t="s">
        <v>0</v>
      </c>
      <c r="H23" s="130">
        <v>3</v>
      </c>
      <c r="I23" s="130">
        <v>6</v>
      </c>
      <c r="J23" s="130" t="s">
        <v>0</v>
      </c>
      <c r="K23" s="130">
        <v>9</v>
      </c>
      <c r="L23" s="130" t="s">
        <v>0</v>
      </c>
      <c r="M23" s="130">
        <v>7</v>
      </c>
      <c r="N23" s="130">
        <v>5</v>
      </c>
      <c r="O23" s="130" t="s">
        <v>0</v>
      </c>
      <c r="P23" s="130" t="s">
        <v>0</v>
      </c>
      <c r="Q23" s="130">
        <v>1</v>
      </c>
      <c r="R23" s="130">
        <v>2</v>
      </c>
      <c r="S23" s="130" t="s">
        <v>0</v>
      </c>
      <c r="T23" s="130" t="s">
        <v>0</v>
      </c>
      <c r="U23" s="130">
        <v>8</v>
      </c>
      <c r="V23" s="130" t="s">
        <v>0</v>
      </c>
      <c r="W23" s="130" t="s">
        <v>0</v>
      </c>
      <c r="X23" s="130" t="s">
        <v>0</v>
      </c>
      <c r="Y23" s="130">
        <v>10</v>
      </c>
      <c r="Z23" s="130">
        <v>4</v>
      </c>
      <c r="AA23" s="130" t="s">
        <v>0</v>
      </c>
      <c r="AB23" s="130" t="s">
        <v>0</v>
      </c>
      <c r="AC23" s="130" t="s">
        <v>0</v>
      </c>
      <c r="AD23" s="130" t="s">
        <v>0</v>
      </c>
      <c r="AE23" s="130" t="s">
        <v>0</v>
      </c>
      <c r="AF23" s="130" t="s">
        <v>0</v>
      </c>
      <c r="AG23" s="130" t="s">
        <v>0</v>
      </c>
      <c r="AH23" s="130" t="s">
        <v>0</v>
      </c>
      <c r="AI23" s="130" t="s">
        <v>0</v>
      </c>
      <c r="AJ23" s="130" t="s">
        <v>0</v>
      </c>
      <c r="AK23" s="137" t="s">
        <v>2724</v>
      </c>
      <c r="AL23" s="138" t="s">
        <v>2725</v>
      </c>
      <c r="AM23" s="139" t="s">
        <v>2726</v>
      </c>
      <c r="AN23" s="140" t="s">
        <v>2727</v>
      </c>
      <c r="AO23" s="140"/>
      <c r="AP23" s="140"/>
      <c r="AQ23" s="140"/>
      <c r="AR23" s="139"/>
      <c r="AS23" s="139"/>
      <c r="AT23" s="139"/>
      <c r="AU23" s="141" t="s">
        <v>2851</v>
      </c>
    </row>
    <row r="24" spans="1:56" x14ac:dyDescent="0.2">
      <c r="A24" t="s">
        <v>542</v>
      </c>
      <c r="B24" t="s">
        <v>2843</v>
      </c>
      <c r="C24" s="130">
        <v>20132422412.334694</v>
      </c>
      <c r="D24" s="130">
        <v>11</v>
      </c>
      <c r="E24" s="130" t="s">
        <v>2885</v>
      </c>
      <c r="F24" s="130" t="s">
        <v>0</v>
      </c>
      <c r="G24" s="130" t="s">
        <v>0</v>
      </c>
      <c r="H24" s="130">
        <v>1</v>
      </c>
      <c r="I24" s="130">
        <v>4</v>
      </c>
      <c r="J24" s="130" t="s">
        <v>0</v>
      </c>
      <c r="K24" s="130">
        <v>11</v>
      </c>
      <c r="L24" s="130" t="s">
        <v>0</v>
      </c>
      <c r="M24" s="130">
        <v>8</v>
      </c>
      <c r="N24" s="130">
        <v>3</v>
      </c>
      <c r="O24" s="130" t="s">
        <v>0</v>
      </c>
      <c r="P24" s="130" t="s">
        <v>0</v>
      </c>
      <c r="Q24" s="130">
        <v>2</v>
      </c>
      <c r="R24" s="130">
        <v>6</v>
      </c>
      <c r="S24" s="130">
        <v>5</v>
      </c>
      <c r="T24" s="130" t="s">
        <v>0</v>
      </c>
      <c r="U24" s="130">
        <v>10</v>
      </c>
      <c r="V24" s="130" t="s">
        <v>0</v>
      </c>
      <c r="W24" s="130" t="s">
        <v>0</v>
      </c>
      <c r="X24" s="130" t="s">
        <v>0</v>
      </c>
      <c r="Y24" s="130">
        <v>9</v>
      </c>
      <c r="Z24" s="130">
        <v>7</v>
      </c>
      <c r="AA24" s="130" t="s">
        <v>0</v>
      </c>
      <c r="AB24" s="130" t="s">
        <v>0</v>
      </c>
      <c r="AC24" s="130" t="s">
        <v>0</v>
      </c>
      <c r="AD24" s="130" t="s">
        <v>0</v>
      </c>
      <c r="AE24" s="130" t="s">
        <v>0</v>
      </c>
      <c r="AF24" s="130" t="s">
        <v>0</v>
      </c>
      <c r="AG24" s="130" t="s">
        <v>0</v>
      </c>
      <c r="AH24" s="130" t="s">
        <v>0</v>
      </c>
      <c r="AI24" s="130" t="s">
        <v>0</v>
      </c>
      <c r="AJ24" s="130" t="s">
        <v>0</v>
      </c>
      <c r="AK24" s="137" t="s">
        <v>2724</v>
      </c>
      <c r="AL24" s="138" t="s">
        <v>2725</v>
      </c>
      <c r="AM24" s="139" t="s">
        <v>2729</v>
      </c>
      <c r="AN24" s="140" t="s">
        <v>2727</v>
      </c>
      <c r="AO24" s="140"/>
      <c r="AP24" s="140"/>
      <c r="AQ24" s="140"/>
      <c r="AR24" s="139"/>
      <c r="AS24" s="139"/>
      <c r="AT24" s="139"/>
      <c r="AU24" s="141" t="s">
        <v>2851</v>
      </c>
    </row>
    <row r="25" spans="1:56" x14ac:dyDescent="0.2">
      <c r="A25" t="s">
        <v>545</v>
      </c>
      <c r="B25" t="s">
        <v>2844</v>
      </c>
      <c r="C25" s="130">
        <v>60471389456.082993</v>
      </c>
      <c r="D25" s="130">
        <v>11</v>
      </c>
      <c r="E25" s="130" t="s">
        <v>2885</v>
      </c>
      <c r="F25" s="130" t="s">
        <v>0</v>
      </c>
      <c r="G25" s="130" t="s">
        <v>0</v>
      </c>
      <c r="H25" s="130">
        <v>5</v>
      </c>
      <c r="I25" s="130">
        <v>4</v>
      </c>
      <c r="J25" s="130" t="s">
        <v>0</v>
      </c>
      <c r="K25" s="130">
        <v>6</v>
      </c>
      <c r="L25" s="130" t="s">
        <v>0</v>
      </c>
      <c r="M25" s="130">
        <v>9</v>
      </c>
      <c r="N25" s="130">
        <v>8</v>
      </c>
      <c r="O25" s="130" t="s">
        <v>0</v>
      </c>
      <c r="P25" s="130" t="s">
        <v>0</v>
      </c>
      <c r="Q25" s="130">
        <v>1</v>
      </c>
      <c r="R25" s="130">
        <v>2</v>
      </c>
      <c r="S25" s="130">
        <v>10</v>
      </c>
      <c r="T25" s="130" t="s">
        <v>0</v>
      </c>
      <c r="U25" s="130">
        <v>11</v>
      </c>
      <c r="V25" s="130" t="s">
        <v>0</v>
      </c>
      <c r="W25" s="130" t="s">
        <v>0</v>
      </c>
      <c r="X25" s="130" t="s">
        <v>0</v>
      </c>
      <c r="Y25" s="130">
        <v>7</v>
      </c>
      <c r="Z25" s="130">
        <v>3</v>
      </c>
      <c r="AA25" s="130" t="s">
        <v>0</v>
      </c>
      <c r="AB25" s="130" t="s">
        <v>0</v>
      </c>
      <c r="AC25" s="130" t="s">
        <v>0</v>
      </c>
      <c r="AD25" s="130" t="s">
        <v>0</v>
      </c>
      <c r="AE25" s="130" t="s">
        <v>0</v>
      </c>
      <c r="AF25" s="130" t="s">
        <v>0</v>
      </c>
      <c r="AG25" s="130" t="s">
        <v>0</v>
      </c>
      <c r="AH25" s="130" t="s">
        <v>0</v>
      </c>
      <c r="AI25" s="130" t="s">
        <v>0</v>
      </c>
      <c r="AJ25" s="130" t="s">
        <v>0</v>
      </c>
      <c r="AK25" s="137" t="s">
        <v>2724</v>
      </c>
      <c r="AL25" s="138" t="s">
        <v>2725</v>
      </c>
      <c r="AM25" s="139" t="s">
        <v>74</v>
      </c>
      <c r="AN25" s="138" t="s">
        <v>2730</v>
      </c>
      <c r="AO25" s="138"/>
      <c r="AP25" s="138"/>
      <c r="AQ25" s="138"/>
      <c r="AR25" s="138"/>
      <c r="AS25" s="138"/>
      <c r="AT25" s="138"/>
      <c r="AU25" s="141" t="s">
        <v>2851</v>
      </c>
    </row>
    <row r="26" spans="1:56" x14ac:dyDescent="0.2">
      <c r="A26" t="s">
        <v>548</v>
      </c>
      <c r="B26" t="s">
        <v>2845</v>
      </c>
      <c r="C26" s="130">
        <v>7184679454</v>
      </c>
      <c r="D26" s="130">
        <v>11</v>
      </c>
      <c r="E26" s="130" t="s">
        <v>2885</v>
      </c>
      <c r="F26" s="130" t="s">
        <v>0</v>
      </c>
      <c r="G26" s="130" t="s">
        <v>0</v>
      </c>
      <c r="H26" s="130">
        <v>3</v>
      </c>
      <c r="I26" s="130">
        <v>10</v>
      </c>
      <c r="J26" s="130" t="s">
        <v>0</v>
      </c>
      <c r="K26" s="130">
        <v>5</v>
      </c>
      <c r="L26" s="130" t="s">
        <v>0</v>
      </c>
      <c r="M26" s="130">
        <v>11</v>
      </c>
      <c r="N26" s="130">
        <v>7</v>
      </c>
      <c r="O26" s="130" t="s">
        <v>0</v>
      </c>
      <c r="P26" s="130" t="s">
        <v>0</v>
      </c>
      <c r="Q26" s="130">
        <v>2</v>
      </c>
      <c r="R26" s="130">
        <v>6</v>
      </c>
      <c r="S26" s="130">
        <v>4</v>
      </c>
      <c r="T26" s="130" t="s">
        <v>0</v>
      </c>
      <c r="U26" s="130">
        <v>8</v>
      </c>
      <c r="V26" s="130" t="s">
        <v>0</v>
      </c>
      <c r="W26" s="130" t="s">
        <v>0</v>
      </c>
      <c r="X26" s="130" t="s">
        <v>0</v>
      </c>
      <c r="Y26" s="130">
        <v>9</v>
      </c>
      <c r="Z26" s="130">
        <v>1</v>
      </c>
      <c r="AA26" s="130" t="s">
        <v>0</v>
      </c>
      <c r="AB26" s="130" t="s">
        <v>0</v>
      </c>
      <c r="AC26" s="130" t="s">
        <v>0</v>
      </c>
      <c r="AD26" s="130" t="s">
        <v>0</v>
      </c>
      <c r="AE26" s="130" t="s">
        <v>0</v>
      </c>
      <c r="AF26" s="130" t="s">
        <v>0</v>
      </c>
      <c r="AG26" s="130" t="s">
        <v>0</v>
      </c>
      <c r="AH26" s="130" t="s">
        <v>0</v>
      </c>
      <c r="AI26" s="130" t="s">
        <v>0</v>
      </c>
      <c r="AJ26" s="130" t="s">
        <v>0</v>
      </c>
      <c r="AK26" s="137" t="s">
        <v>2724</v>
      </c>
      <c r="AL26" s="138" t="s">
        <v>2725</v>
      </c>
      <c r="AM26" s="139" t="s">
        <v>74</v>
      </c>
      <c r="AN26" s="138" t="s">
        <v>382</v>
      </c>
      <c r="AO26" s="138"/>
      <c r="AP26" s="138"/>
      <c r="AQ26" s="138"/>
      <c r="AR26" s="138"/>
      <c r="AS26" s="138"/>
      <c r="AT26" s="138"/>
      <c r="AU26" s="141" t="s">
        <v>2851</v>
      </c>
    </row>
    <row r="27" spans="1:56" x14ac:dyDescent="0.2">
      <c r="A27" t="s">
        <v>551</v>
      </c>
      <c r="B27" t="s">
        <v>2846</v>
      </c>
      <c r="C27" s="130">
        <v>257685334.87</v>
      </c>
      <c r="D27" s="130">
        <v>5</v>
      </c>
      <c r="E27" s="130" t="s">
        <v>2885</v>
      </c>
      <c r="F27" s="130" t="s">
        <v>0</v>
      </c>
      <c r="G27" s="130" t="s">
        <v>0</v>
      </c>
      <c r="H27" s="130">
        <v>1</v>
      </c>
      <c r="I27" s="130">
        <v>3</v>
      </c>
      <c r="J27" s="130" t="s">
        <v>0</v>
      </c>
      <c r="K27" s="130" t="s">
        <v>0</v>
      </c>
      <c r="L27" s="130" t="s">
        <v>0</v>
      </c>
      <c r="M27" s="130" t="s">
        <v>0</v>
      </c>
      <c r="N27" s="130">
        <v>4</v>
      </c>
      <c r="O27" s="130" t="s">
        <v>0</v>
      </c>
      <c r="P27" s="130" t="s">
        <v>0</v>
      </c>
      <c r="Q27" s="130">
        <v>2</v>
      </c>
      <c r="R27" s="130" t="s">
        <v>0</v>
      </c>
      <c r="S27" s="130" t="s">
        <v>0</v>
      </c>
      <c r="T27" s="130" t="s">
        <v>0</v>
      </c>
      <c r="U27" s="130" t="s">
        <v>0</v>
      </c>
      <c r="V27" s="130" t="s">
        <v>0</v>
      </c>
      <c r="W27" s="130" t="s">
        <v>0</v>
      </c>
      <c r="X27" s="130" t="s">
        <v>0</v>
      </c>
      <c r="Y27" s="130" t="s">
        <v>0</v>
      </c>
      <c r="Z27" s="130">
        <v>5</v>
      </c>
      <c r="AA27" s="130" t="s">
        <v>0</v>
      </c>
      <c r="AB27" s="130" t="s">
        <v>0</v>
      </c>
      <c r="AC27" s="130" t="s">
        <v>0</v>
      </c>
      <c r="AD27" s="130" t="s">
        <v>0</v>
      </c>
      <c r="AE27" s="130" t="s">
        <v>0</v>
      </c>
      <c r="AF27" s="130" t="s">
        <v>0</v>
      </c>
      <c r="AG27" s="130" t="s">
        <v>0</v>
      </c>
      <c r="AH27" s="130" t="s">
        <v>0</v>
      </c>
      <c r="AI27" s="130" t="s">
        <v>0</v>
      </c>
      <c r="AJ27" s="130" t="s">
        <v>0</v>
      </c>
      <c r="AK27" s="137" t="s">
        <v>2724</v>
      </c>
      <c r="AL27" s="138" t="s">
        <v>2725</v>
      </c>
      <c r="AM27" s="139" t="s">
        <v>74</v>
      </c>
      <c r="AN27" s="138" t="s">
        <v>2731</v>
      </c>
      <c r="AO27" s="138"/>
      <c r="AP27" s="138"/>
      <c r="AQ27" s="138"/>
      <c r="AR27" s="138"/>
      <c r="AS27" s="138"/>
      <c r="AT27" s="138"/>
      <c r="AU27" s="141" t="s">
        <v>2851</v>
      </c>
    </row>
    <row r="28" spans="1:56" x14ac:dyDescent="0.2">
      <c r="A28" t="s">
        <v>554</v>
      </c>
      <c r="B28" t="s">
        <v>2847</v>
      </c>
      <c r="C28" s="130">
        <v>9888005660.8199997</v>
      </c>
      <c r="D28" s="130">
        <v>11</v>
      </c>
      <c r="E28" s="130" t="s">
        <v>2885</v>
      </c>
      <c r="F28" s="130" t="s">
        <v>0</v>
      </c>
      <c r="G28" s="130" t="s">
        <v>0</v>
      </c>
      <c r="H28" s="130">
        <v>3</v>
      </c>
      <c r="I28" s="130">
        <v>4</v>
      </c>
      <c r="J28" s="130" t="s">
        <v>0</v>
      </c>
      <c r="K28" s="130">
        <v>1</v>
      </c>
      <c r="L28" s="130" t="s">
        <v>0</v>
      </c>
      <c r="M28" s="130">
        <v>9</v>
      </c>
      <c r="N28" s="130">
        <v>10</v>
      </c>
      <c r="O28" s="130" t="s">
        <v>0</v>
      </c>
      <c r="P28" s="130" t="s">
        <v>0</v>
      </c>
      <c r="Q28" s="130">
        <v>2</v>
      </c>
      <c r="R28" s="130">
        <v>5</v>
      </c>
      <c r="S28" s="130">
        <v>7</v>
      </c>
      <c r="T28" s="130" t="s">
        <v>0</v>
      </c>
      <c r="U28" s="130">
        <v>8</v>
      </c>
      <c r="V28" s="130" t="s">
        <v>0</v>
      </c>
      <c r="W28" s="130" t="s">
        <v>0</v>
      </c>
      <c r="X28" s="130" t="s">
        <v>0</v>
      </c>
      <c r="Y28" s="130">
        <v>11</v>
      </c>
      <c r="Z28" s="130">
        <v>6</v>
      </c>
      <c r="AA28" s="130" t="s">
        <v>0</v>
      </c>
      <c r="AB28" s="130" t="s">
        <v>0</v>
      </c>
      <c r="AC28" s="130" t="s">
        <v>0</v>
      </c>
      <c r="AD28" s="130" t="s">
        <v>0</v>
      </c>
      <c r="AE28" s="130" t="s">
        <v>0</v>
      </c>
      <c r="AF28" s="130" t="s">
        <v>0</v>
      </c>
      <c r="AG28" s="130" t="s">
        <v>0</v>
      </c>
      <c r="AH28" s="130" t="s">
        <v>0</v>
      </c>
      <c r="AI28" s="130" t="s">
        <v>0</v>
      </c>
      <c r="AJ28" s="130" t="s">
        <v>0</v>
      </c>
      <c r="AK28" s="137" t="s">
        <v>2724</v>
      </c>
      <c r="AL28" s="138" t="s">
        <v>2725</v>
      </c>
      <c r="AM28" s="139" t="s">
        <v>74</v>
      </c>
      <c r="AN28" s="139" t="s">
        <v>386</v>
      </c>
      <c r="AO28" s="139"/>
      <c r="AP28" s="139"/>
      <c r="AQ28" s="139"/>
      <c r="AR28" s="139"/>
      <c r="AS28" s="139"/>
      <c r="AT28" s="139"/>
      <c r="AU28" s="141" t="s">
        <v>2851</v>
      </c>
    </row>
    <row r="29" spans="1:56" x14ac:dyDescent="0.2">
      <c r="A29" t="s">
        <v>557</v>
      </c>
      <c r="B29" t="s">
        <v>2848</v>
      </c>
      <c r="C29" s="130"/>
      <c r="D29" s="130"/>
      <c r="E29" s="130" t="s">
        <v>2886</v>
      </c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0"/>
      <c r="AH29" s="130"/>
      <c r="AI29" s="130"/>
      <c r="AJ29" s="130"/>
      <c r="AK29" s="137" t="s">
        <v>2724</v>
      </c>
      <c r="AL29" s="138" t="s">
        <v>2725</v>
      </c>
      <c r="AM29" s="139" t="s">
        <v>71</v>
      </c>
      <c r="AN29" s="140" t="s">
        <v>70</v>
      </c>
      <c r="AO29" s="140"/>
      <c r="AP29" s="140"/>
      <c r="AQ29" s="140"/>
      <c r="AR29" s="139"/>
      <c r="AS29" s="139"/>
      <c r="AT29" s="139"/>
      <c r="AU29" s="141" t="s">
        <v>2851</v>
      </c>
    </row>
    <row r="30" spans="1:56" x14ac:dyDescent="0.2">
      <c r="A30" t="s">
        <v>560</v>
      </c>
      <c r="B30" t="s">
        <v>2849</v>
      </c>
      <c r="C30" s="130"/>
      <c r="D30" s="130"/>
      <c r="E30" s="130" t="s">
        <v>2886</v>
      </c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0"/>
      <c r="AE30" s="130"/>
      <c r="AF30" s="130"/>
      <c r="AG30" s="130"/>
      <c r="AH30" s="130"/>
      <c r="AI30" s="130"/>
      <c r="AJ30" s="130"/>
      <c r="AK30" s="137" t="s">
        <v>2724</v>
      </c>
      <c r="AL30" s="138" t="s">
        <v>2725</v>
      </c>
      <c r="AM30" s="139" t="s">
        <v>71</v>
      </c>
      <c r="AN30" s="140" t="s">
        <v>2732</v>
      </c>
      <c r="AO30" s="140"/>
      <c r="AP30" s="140"/>
      <c r="AQ30" s="140"/>
      <c r="AR30" s="139"/>
      <c r="AS30" s="139"/>
      <c r="AT30" s="139"/>
      <c r="AU30" s="141" t="s">
        <v>2851</v>
      </c>
    </row>
    <row r="31" spans="1:56" x14ac:dyDescent="0.2">
      <c r="A31" t="s">
        <v>563</v>
      </c>
      <c r="B31" t="s">
        <v>2850</v>
      </c>
      <c r="C31" s="130"/>
      <c r="D31" s="130"/>
      <c r="E31" s="130" t="s">
        <v>2886</v>
      </c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0"/>
      <c r="AE31" s="130"/>
      <c r="AF31" s="130"/>
      <c r="AG31" s="130"/>
      <c r="AH31" s="130"/>
      <c r="AI31" s="130"/>
      <c r="AJ31" s="130"/>
      <c r="AK31" s="137" t="s">
        <v>2724</v>
      </c>
      <c r="AL31" s="138" t="s">
        <v>2725</v>
      </c>
      <c r="AM31" s="139" t="s">
        <v>2733</v>
      </c>
      <c r="AN31" s="140" t="s">
        <v>2727</v>
      </c>
      <c r="AO31" s="140"/>
      <c r="AP31" s="140"/>
      <c r="AQ31" s="140"/>
      <c r="AR31" s="139"/>
      <c r="AS31" s="139"/>
      <c r="AT31" s="139"/>
      <c r="AU31" s="141" t="s">
        <v>2851</v>
      </c>
    </row>
    <row r="32" spans="1:56" x14ac:dyDescent="0.2">
      <c r="A32" t="s">
        <v>566</v>
      </c>
      <c r="C32" s="130"/>
      <c r="D32" s="130"/>
      <c r="E32" s="130"/>
      <c r="F32" s="130" t="s">
        <v>0</v>
      </c>
      <c r="G32" s="130" t="s">
        <v>0</v>
      </c>
      <c r="H32" s="130" t="s">
        <v>0</v>
      </c>
      <c r="I32" s="130" t="s">
        <v>0</v>
      </c>
      <c r="J32" s="130" t="s">
        <v>0</v>
      </c>
      <c r="K32" s="130" t="s">
        <v>0</v>
      </c>
      <c r="L32" s="130" t="s">
        <v>0</v>
      </c>
      <c r="M32" s="130" t="s">
        <v>0</v>
      </c>
      <c r="N32" s="130" t="s">
        <v>0</v>
      </c>
      <c r="O32" s="130" t="s">
        <v>0</v>
      </c>
      <c r="P32" s="130" t="s">
        <v>0</v>
      </c>
      <c r="Q32" s="130" t="s">
        <v>0</v>
      </c>
      <c r="R32" s="130" t="s">
        <v>0</v>
      </c>
      <c r="S32" s="130" t="s">
        <v>0</v>
      </c>
      <c r="T32" s="130" t="s">
        <v>0</v>
      </c>
      <c r="U32" s="130" t="s">
        <v>0</v>
      </c>
      <c r="V32" s="130" t="s">
        <v>0</v>
      </c>
      <c r="W32" s="130" t="s">
        <v>0</v>
      </c>
      <c r="X32" s="130" t="s">
        <v>0</v>
      </c>
      <c r="Y32" s="130" t="s">
        <v>0</v>
      </c>
      <c r="Z32" s="130" t="s">
        <v>0</v>
      </c>
      <c r="AA32" s="130" t="s">
        <v>0</v>
      </c>
      <c r="AB32" s="130" t="s">
        <v>0</v>
      </c>
      <c r="AC32" s="130" t="s">
        <v>0</v>
      </c>
      <c r="AD32" s="130" t="s">
        <v>0</v>
      </c>
      <c r="AE32" s="130" t="s">
        <v>0</v>
      </c>
      <c r="AF32" s="130" t="s">
        <v>0</v>
      </c>
      <c r="AG32" s="130" t="s">
        <v>0</v>
      </c>
      <c r="AH32" s="130" t="s">
        <v>0</v>
      </c>
      <c r="AI32" s="130" t="s">
        <v>0</v>
      </c>
      <c r="AJ32" s="130" t="s">
        <v>0</v>
      </c>
      <c r="AK32" s="142"/>
      <c r="AL32" s="143"/>
      <c r="AM32" s="143"/>
      <c r="AN32" s="143"/>
      <c r="AO32" s="143"/>
      <c r="AP32" s="143"/>
      <c r="AQ32" s="143"/>
      <c r="AR32" s="143"/>
      <c r="AS32" s="143"/>
      <c r="AT32" s="143"/>
      <c r="AU32" s="144"/>
      <c r="BC32" t="s">
        <v>540</v>
      </c>
      <c r="BD32" t="s">
        <v>541</v>
      </c>
    </row>
    <row r="33" spans="1:56" x14ac:dyDescent="0.2">
      <c r="A33" t="s">
        <v>569</v>
      </c>
      <c r="B33" t="s">
        <v>543</v>
      </c>
      <c r="C33" s="130">
        <v>199755812424.87024</v>
      </c>
      <c r="D33" s="130">
        <v>13</v>
      </c>
      <c r="E33" s="130" t="s">
        <v>2885</v>
      </c>
      <c r="F33" s="130" t="s">
        <v>0</v>
      </c>
      <c r="G33" s="130" t="s">
        <v>0</v>
      </c>
      <c r="H33" s="130">
        <v>2</v>
      </c>
      <c r="I33" s="130">
        <v>5</v>
      </c>
      <c r="J33" s="130">
        <v>8</v>
      </c>
      <c r="K33" s="130">
        <v>9</v>
      </c>
      <c r="L33" s="130">
        <v>6</v>
      </c>
      <c r="M33" s="130" t="s">
        <v>0</v>
      </c>
      <c r="N33" s="130">
        <v>13</v>
      </c>
      <c r="O33" s="130" t="s">
        <v>0</v>
      </c>
      <c r="P33" s="130" t="s">
        <v>0</v>
      </c>
      <c r="Q33" s="130">
        <v>1</v>
      </c>
      <c r="R33" s="130">
        <v>3</v>
      </c>
      <c r="S33" s="130" t="s">
        <v>0</v>
      </c>
      <c r="T33" s="130" t="s">
        <v>0</v>
      </c>
      <c r="U33" s="130">
        <v>7</v>
      </c>
      <c r="V33" s="130">
        <v>11</v>
      </c>
      <c r="W33" s="130" t="s">
        <v>0</v>
      </c>
      <c r="X33" s="130">
        <v>10</v>
      </c>
      <c r="Y33" s="130" t="s">
        <v>0</v>
      </c>
      <c r="Z33" s="130">
        <v>4</v>
      </c>
      <c r="AA33" s="130">
        <v>12</v>
      </c>
      <c r="AB33" s="130" t="s">
        <v>0</v>
      </c>
      <c r="AC33" s="130" t="s">
        <v>0</v>
      </c>
      <c r="AD33" s="130" t="s">
        <v>0</v>
      </c>
      <c r="AE33" s="130" t="s">
        <v>0</v>
      </c>
      <c r="AF33" s="130" t="s">
        <v>0</v>
      </c>
      <c r="AG33" s="130" t="s">
        <v>0</v>
      </c>
      <c r="AH33" s="130" t="s">
        <v>0</v>
      </c>
      <c r="AI33" s="130" t="s">
        <v>0</v>
      </c>
      <c r="AJ33" s="130" t="s">
        <v>0</v>
      </c>
      <c r="AK33" s="137" t="s">
        <v>2724</v>
      </c>
      <c r="AL33" s="138" t="s">
        <v>2735</v>
      </c>
      <c r="AM33" s="139" t="s">
        <v>2726</v>
      </c>
      <c r="AN33" s="139" t="s">
        <v>2736</v>
      </c>
      <c r="AO33" s="139" t="s">
        <v>60</v>
      </c>
      <c r="AP33" s="139"/>
      <c r="AQ33" s="139"/>
      <c r="AR33" s="139" t="s">
        <v>2737</v>
      </c>
      <c r="AS33" s="139"/>
      <c r="AT33" s="139"/>
      <c r="AU33" s="141"/>
      <c r="BC33" t="s">
        <v>0</v>
      </c>
      <c r="BD33" t="s">
        <v>544</v>
      </c>
    </row>
    <row r="34" spans="1:56" x14ac:dyDescent="0.2">
      <c r="A34" t="s">
        <v>572</v>
      </c>
      <c r="B34" t="s">
        <v>546</v>
      </c>
      <c r="C34" s="130">
        <v>68363320079.826141</v>
      </c>
      <c r="D34" s="130">
        <v>13</v>
      </c>
      <c r="E34" s="130" t="s">
        <v>2885</v>
      </c>
      <c r="F34" s="130" t="s">
        <v>0</v>
      </c>
      <c r="G34" s="130" t="s">
        <v>0</v>
      </c>
      <c r="H34" s="130">
        <v>2</v>
      </c>
      <c r="I34" s="130">
        <v>5</v>
      </c>
      <c r="J34" s="130">
        <v>4</v>
      </c>
      <c r="K34" s="130">
        <v>13</v>
      </c>
      <c r="L34" s="130">
        <v>7</v>
      </c>
      <c r="M34" s="130" t="s">
        <v>0</v>
      </c>
      <c r="N34" s="130">
        <v>12</v>
      </c>
      <c r="O34" s="130" t="s">
        <v>0</v>
      </c>
      <c r="P34" s="130" t="s">
        <v>0</v>
      </c>
      <c r="Q34" s="130">
        <v>1</v>
      </c>
      <c r="R34" s="130">
        <v>3</v>
      </c>
      <c r="S34" s="130" t="s">
        <v>0</v>
      </c>
      <c r="T34" s="130" t="s">
        <v>0</v>
      </c>
      <c r="U34" s="130">
        <v>8</v>
      </c>
      <c r="V34" s="130">
        <v>9</v>
      </c>
      <c r="W34" s="130" t="s">
        <v>0</v>
      </c>
      <c r="X34" s="130">
        <v>11</v>
      </c>
      <c r="Y34" s="130" t="s">
        <v>0</v>
      </c>
      <c r="Z34" s="130">
        <v>6</v>
      </c>
      <c r="AA34" s="130">
        <v>10</v>
      </c>
      <c r="AB34" s="130" t="s">
        <v>0</v>
      </c>
      <c r="AC34" s="130" t="s">
        <v>0</v>
      </c>
      <c r="AD34" s="130" t="s">
        <v>0</v>
      </c>
      <c r="AE34" s="130" t="s">
        <v>0</v>
      </c>
      <c r="AF34" s="130" t="s">
        <v>0</v>
      </c>
      <c r="AG34" s="130" t="s">
        <v>0</v>
      </c>
      <c r="AH34" s="130" t="s">
        <v>0</v>
      </c>
      <c r="AI34" s="130" t="s">
        <v>0</v>
      </c>
      <c r="AJ34" s="130" t="s">
        <v>0</v>
      </c>
      <c r="AK34" s="137" t="s">
        <v>2724</v>
      </c>
      <c r="AL34" s="138" t="s">
        <v>2735</v>
      </c>
      <c r="AM34" s="139" t="s">
        <v>2726</v>
      </c>
      <c r="AN34" s="139" t="s">
        <v>2736</v>
      </c>
      <c r="AO34" s="139" t="s">
        <v>60</v>
      </c>
      <c r="AP34" s="139"/>
      <c r="AQ34" s="139"/>
      <c r="AR34" s="139" t="s">
        <v>2738</v>
      </c>
      <c r="AS34" s="139"/>
      <c r="AT34" s="139"/>
      <c r="AU34" s="141"/>
      <c r="BC34" t="s">
        <v>0</v>
      </c>
      <c r="BD34" t="s">
        <v>547</v>
      </c>
    </row>
    <row r="35" spans="1:56" x14ac:dyDescent="0.2">
      <c r="A35" t="s">
        <v>575</v>
      </c>
      <c r="B35" t="s">
        <v>549</v>
      </c>
      <c r="C35" s="130">
        <v>54816571331.869858</v>
      </c>
      <c r="D35" s="130">
        <v>10</v>
      </c>
      <c r="E35" s="130" t="s">
        <v>2885</v>
      </c>
      <c r="F35" s="130" t="s">
        <v>0</v>
      </c>
      <c r="G35" s="130" t="s">
        <v>0</v>
      </c>
      <c r="H35" s="130">
        <v>3</v>
      </c>
      <c r="I35" s="130">
        <v>6</v>
      </c>
      <c r="J35" s="130" t="s">
        <v>0</v>
      </c>
      <c r="K35" s="130">
        <v>8</v>
      </c>
      <c r="L35" s="130">
        <v>7</v>
      </c>
      <c r="M35" s="130" t="s">
        <v>0</v>
      </c>
      <c r="N35" s="130" t="s">
        <v>0</v>
      </c>
      <c r="O35" s="130" t="s">
        <v>0</v>
      </c>
      <c r="P35" s="130" t="s">
        <v>0</v>
      </c>
      <c r="Q35" s="130">
        <v>1</v>
      </c>
      <c r="R35" s="130">
        <v>2</v>
      </c>
      <c r="S35" s="130" t="s">
        <v>0</v>
      </c>
      <c r="T35" s="130" t="s">
        <v>0</v>
      </c>
      <c r="U35" s="130">
        <v>5</v>
      </c>
      <c r="V35" s="130">
        <v>10</v>
      </c>
      <c r="W35" s="130" t="s">
        <v>0</v>
      </c>
      <c r="X35" s="130" t="s">
        <v>0</v>
      </c>
      <c r="Y35" s="130" t="s">
        <v>0</v>
      </c>
      <c r="Z35" s="130">
        <v>4</v>
      </c>
      <c r="AA35" s="130">
        <v>9</v>
      </c>
      <c r="AB35" s="130" t="s">
        <v>0</v>
      </c>
      <c r="AC35" s="130" t="s">
        <v>0</v>
      </c>
      <c r="AD35" s="130" t="s">
        <v>0</v>
      </c>
      <c r="AE35" s="130" t="s">
        <v>0</v>
      </c>
      <c r="AF35" s="130" t="s">
        <v>0</v>
      </c>
      <c r="AG35" s="130" t="s">
        <v>0</v>
      </c>
      <c r="AH35" s="130" t="s">
        <v>0</v>
      </c>
      <c r="AI35" s="130" t="s">
        <v>0</v>
      </c>
      <c r="AJ35" s="130" t="s">
        <v>0</v>
      </c>
      <c r="AK35" s="137" t="s">
        <v>2724</v>
      </c>
      <c r="AL35" s="138" t="s">
        <v>2735</v>
      </c>
      <c r="AM35" s="139" t="s">
        <v>2726</v>
      </c>
      <c r="AN35" s="139" t="s">
        <v>384</v>
      </c>
      <c r="AO35" s="139" t="s">
        <v>60</v>
      </c>
      <c r="AP35" s="139"/>
      <c r="AQ35" s="139"/>
      <c r="AR35" s="139" t="s">
        <v>2737</v>
      </c>
      <c r="AS35" s="139"/>
      <c r="AT35" s="139"/>
      <c r="AU35" s="141"/>
      <c r="BC35" t="s">
        <v>0</v>
      </c>
      <c r="BD35" t="s">
        <v>550</v>
      </c>
    </row>
    <row r="36" spans="1:56" x14ac:dyDescent="0.2">
      <c r="A36" t="s">
        <v>578</v>
      </c>
      <c r="B36" t="s">
        <v>552</v>
      </c>
      <c r="C36" s="130">
        <v>8271523337.8217325</v>
      </c>
      <c r="D36" s="130">
        <v>10</v>
      </c>
      <c r="E36" s="130" t="s">
        <v>2885</v>
      </c>
      <c r="F36" s="130" t="s">
        <v>0</v>
      </c>
      <c r="G36" s="130" t="s">
        <v>0</v>
      </c>
      <c r="H36" s="130">
        <v>3</v>
      </c>
      <c r="I36" s="130">
        <v>4</v>
      </c>
      <c r="J36" s="130" t="s">
        <v>0</v>
      </c>
      <c r="K36" s="130">
        <v>10</v>
      </c>
      <c r="L36" s="130">
        <v>9</v>
      </c>
      <c r="M36" s="130" t="s">
        <v>0</v>
      </c>
      <c r="N36" s="130" t="s">
        <v>0</v>
      </c>
      <c r="O36" s="130" t="s">
        <v>0</v>
      </c>
      <c r="P36" s="130" t="s">
        <v>0</v>
      </c>
      <c r="Q36" s="130">
        <v>1</v>
      </c>
      <c r="R36" s="130">
        <v>2</v>
      </c>
      <c r="S36" s="130" t="s">
        <v>0</v>
      </c>
      <c r="T36" s="130" t="s">
        <v>0</v>
      </c>
      <c r="U36" s="130">
        <v>6</v>
      </c>
      <c r="V36" s="130">
        <v>8</v>
      </c>
      <c r="W36" s="130" t="s">
        <v>0</v>
      </c>
      <c r="X36" s="130" t="s">
        <v>0</v>
      </c>
      <c r="Y36" s="130" t="s">
        <v>0</v>
      </c>
      <c r="Z36" s="130">
        <v>5</v>
      </c>
      <c r="AA36" s="130">
        <v>7</v>
      </c>
      <c r="AB36" s="130" t="s">
        <v>0</v>
      </c>
      <c r="AC36" s="130" t="s">
        <v>0</v>
      </c>
      <c r="AD36" s="130" t="s">
        <v>0</v>
      </c>
      <c r="AE36" s="130" t="s">
        <v>0</v>
      </c>
      <c r="AF36" s="130" t="s">
        <v>0</v>
      </c>
      <c r="AG36" s="130" t="s">
        <v>0</v>
      </c>
      <c r="AH36" s="130" t="s">
        <v>0</v>
      </c>
      <c r="AI36" s="130" t="s">
        <v>0</v>
      </c>
      <c r="AJ36" s="130" t="s">
        <v>0</v>
      </c>
      <c r="AK36" s="137" t="s">
        <v>2724</v>
      </c>
      <c r="AL36" s="138" t="s">
        <v>2735</v>
      </c>
      <c r="AM36" s="139" t="s">
        <v>2726</v>
      </c>
      <c r="AN36" s="139" t="s">
        <v>384</v>
      </c>
      <c r="AO36" s="139" t="s">
        <v>60</v>
      </c>
      <c r="AP36" s="139"/>
      <c r="AQ36" s="139"/>
      <c r="AR36" s="139" t="s">
        <v>2738</v>
      </c>
      <c r="AS36" s="139"/>
      <c r="AT36" s="139"/>
      <c r="AU36" s="141"/>
      <c r="BC36" t="s">
        <v>0</v>
      </c>
      <c r="BD36" t="s">
        <v>553</v>
      </c>
    </row>
    <row r="37" spans="1:56" x14ac:dyDescent="0.2">
      <c r="A37" t="s">
        <v>581</v>
      </c>
      <c r="B37" t="s">
        <v>555</v>
      </c>
      <c r="C37" s="130">
        <v>82127531847</v>
      </c>
      <c r="D37" s="130">
        <v>6</v>
      </c>
      <c r="E37" s="130" t="s">
        <v>2885</v>
      </c>
      <c r="F37" s="130" t="s">
        <v>0</v>
      </c>
      <c r="G37" s="130" t="s">
        <v>0</v>
      </c>
      <c r="H37" s="130">
        <v>3</v>
      </c>
      <c r="I37" s="130">
        <v>5</v>
      </c>
      <c r="J37" s="130">
        <v>6</v>
      </c>
      <c r="K37" s="130" t="s">
        <v>0</v>
      </c>
      <c r="L37" s="130" t="s">
        <v>0</v>
      </c>
      <c r="M37" s="130" t="s">
        <v>0</v>
      </c>
      <c r="N37" s="130" t="s">
        <v>0</v>
      </c>
      <c r="O37" s="130" t="s">
        <v>0</v>
      </c>
      <c r="P37" s="130" t="s">
        <v>0</v>
      </c>
      <c r="Q37" s="130">
        <v>1</v>
      </c>
      <c r="R37" s="130">
        <v>4</v>
      </c>
      <c r="S37" s="130" t="s">
        <v>0</v>
      </c>
      <c r="T37" s="130" t="s">
        <v>0</v>
      </c>
      <c r="U37" s="130" t="s">
        <v>0</v>
      </c>
      <c r="V37" s="130" t="s">
        <v>0</v>
      </c>
      <c r="W37" s="130" t="s">
        <v>0</v>
      </c>
      <c r="X37" s="130" t="s">
        <v>0</v>
      </c>
      <c r="Y37" s="130" t="s">
        <v>0</v>
      </c>
      <c r="Z37" s="130">
        <v>2</v>
      </c>
      <c r="AA37" s="130" t="s">
        <v>0</v>
      </c>
      <c r="AB37" s="130" t="s">
        <v>0</v>
      </c>
      <c r="AC37" s="130" t="s">
        <v>0</v>
      </c>
      <c r="AD37" s="130" t="s">
        <v>0</v>
      </c>
      <c r="AE37" s="130" t="s">
        <v>0</v>
      </c>
      <c r="AF37" s="130" t="s">
        <v>0</v>
      </c>
      <c r="AG37" s="130" t="s">
        <v>0</v>
      </c>
      <c r="AH37" s="130" t="s">
        <v>0</v>
      </c>
      <c r="AI37" s="130" t="s">
        <v>0</v>
      </c>
      <c r="AJ37" s="130" t="s">
        <v>0</v>
      </c>
      <c r="AK37" s="137" t="s">
        <v>2724</v>
      </c>
      <c r="AL37" s="138" t="s">
        <v>2735</v>
      </c>
      <c r="AM37" s="139" t="s">
        <v>2726</v>
      </c>
      <c r="AN37" s="139"/>
      <c r="AO37" s="139" t="s">
        <v>60</v>
      </c>
      <c r="AP37" s="139" t="s">
        <v>2739</v>
      </c>
      <c r="AQ37" s="139"/>
      <c r="AR37" s="139" t="s">
        <v>2737</v>
      </c>
      <c r="AS37" s="139"/>
      <c r="AT37" s="139"/>
      <c r="AU37" s="141"/>
      <c r="BC37" t="s">
        <v>0</v>
      </c>
      <c r="BD37" t="s">
        <v>556</v>
      </c>
    </row>
    <row r="38" spans="1:56" x14ac:dyDescent="0.2">
      <c r="A38" t="s">
        <v>584</v>
      </c>
      <c r="B38" t="s">
        <v>558</v>
      </c>
      <c r="C38" s="130">
        <v>168881845605.74011</v>
      </c>
      <c r="D38" s="130">
        <v>13</v>
      </c>
      <c r="E38" s="130" t="s">
        <v>2885</v>
      </c>
      <c r="F38" s="130" t="s">
        <v>0</v>
      </c>
      <c r="G38" s="130" t="s">
        <v>0</v>
      </c>
      <c r="H38" s="130">
        <v>2</v>
      </c>
      <c r="I38" s="130">
        <v>5</v>
      </c>
      <c r="J38" s="130">
        <v>12</v>
      </c>
      <c r="K38" s="130">
        <v>8</v>
      </c>
      <c r="L38" s="130" t="s">
        <v>0</v>
      </c>
      <c r="M38" s="130">
        <v>7</v>
      </c>
      <c r="N38" s="130">
        <v>13</v>
      </c>
      <c r="O38" s="130" t="s">
        <v>0</v>
      </c>
      <c r="P38" s="130" t="s">
        <v>0</v>
      </c>
      <c r="Q38" s="130">
        <v>1</v>
      </c>
      <c r="R38" s="130">
        <v>3</v>
      </c>
      <c r="S38" s="130" t="s">
        <v>0</v>
      </c>
      <c r="T38" s="130" t="s">
        <v>0</v>
      </c>
      <c r="U38" s="130">
        <v>6</v>
      </c>
      <c r="V38" s="130">
        <v>11</v>
      </c>
      <c r="W38" s="130" t="s">
        <v>0</v>
      </c>
      <c r="X38" s="130">
        <v>9</v>
      </c>
      <c r="Y38" s="130" t="s">
        <v>0</v>
      </c>
      <c r="Z38" s="130">
        <v>4</v>
      </c>
      <c r="AA38" s="130">
        <v>10</v>
      </c>
      <c r="AB38" s="130" t="s">
        <v>0</v>
      </c>
      <c r="AC38" s="130" t="s">
        <v>0</v>
      </c>
      <c r="AD38" s="130" t="s">
        <v>0</v>
      </c>
      <c r="AE38" s="130" t="s">
        <v>0</v>
      </c>
      <c r="AF38" s="130" t="s">
        <v>0</v>
      </c>
      <c r="AG38" s="130" t="s">
        <v>0</v>
      </c>
      <c r="AH38" s="130" t="s">
        <v>0</v>
      </c>
      <c r="AI38" s="130" t="s">
        <v>0</v>
      </c>
      <c r="AJ38" s="130" t="s">
        <v>0</v>
      </c>
      <c r="AK38" s="137" t="s">
        <v>2724</v>
      </c>
      <c r="AL38" s="138" t="s">
        <v>2735</v>
      </c>
      <c r="AM38" s="139" t="s">
        <v>2726</v>
      </c>
      <c r="AN38" s="139"/>
      <c r="AO38" s="139" t="s">
        <v>60</v>
      </c>
      <c r="AP38" s="139" t="s">
        <v>2740</v>
      </c>
      <c r="AQ38" s="139"/>
      <c r="AR38" s="139" t="s">
        <v>2737</v>
      </c>
      <c r="AS38" s="139"/>
      <c r="AT38" s="139"/>
      <c r="AU38" s="141"/>
      <c r="BC38" t="s">
        <v>0</v>
      </c>
      <c r="BD38" t="s">
        <v>559</v>
      </c>
    </row>
    <row r="39" spans="1:56" x14ac:dyDescent="0.2">
      <c r="A39" t="s">
        <v>587</v>
      </c>
      <c r="B39" t="s">
        <v>561</v>
      </c>
      <c r="C39" s="130">
        <v>32870263477</v>
      </c>
      <c r="D39" s="130">
        <v>6</v>
      </c>
      <c r="E39" s="130" t="s">
        <v>2885</v>
      </c>
      <c r="F39" s="130" t="s">
        <v>0</v>
      </c>
      <c r="G39" s="130" t="s">
        <v>0</v>
      </c>
      <c r="H39" s="130">
        <v>2</v>
      </c>
      <c r="I39" s="130">
        <v>5</v>
      </c>
      <c r="J39" s="130">
        <v>4</v>
      </c>
      <c r="K39" s="130" t="s">
        <v>0</v>
      </c>
      <c r="L39" s="130" t="s">
        <v>0</v>
      </c>
      <c r="M39" s="130" t="s">
        <v>0</v>
      </c>
      <c r="N39" s="130" t="s">
        <v>0</v>
      </c>
      <c r="O39" s="130" t="s">
        <v>0</v>
      </c>
      <c r="P39" s="130" t="s">
        <v>0</v>
      </c>
      <c r="Q39" s="130">
        <v>1</v>
      </c>
      <c r="R39" s="130">
        <v>3</v>
      </c>
      <c r="S39" s="130" t="s">
        <v>0</v>
      </c>
      <c r="T39" s="130" t="s">
        <v>0</v>
      </c>
      <c r="U39" s="130" t="s">
        <v>0</v>
      </c>
      <c r="V39" s="130" t="s">
        <v>0</v>
      </c>
      <c r="W39" s="130" t="s">
        <v>0</v>
      </c>
      <c r="X39" s="130" t="s">
        <v>0</v>
      </c>
      <c r="Y39" s="130" t="s">
        <v>0</v>
      </c>
      <c r="Z39" s="130">
        <v>6</v>
      </c>
      <c r="AA39" s="130" t="s">
        <v>0</v>
      </c>
      <c r="AB39" s="130" t="s">
        <v>0</v>
      </c>
      <c r="AC39" s="130" t="s">
        <v>0</v>
      </c>
      <c r="AD39" s="130" t="s">
        <v>0</v>
      </c>
      <c r="AE39" s="130" t="s">
        <v>0</v>
      </c>
      <c r="AF39" s="130" t="s">
        <v>0</v>
      </c>
      <c r="AG39" s="130" t="s">
        <v>0</v>
      </c>
      <c r="AH39" s="130" t="s">
        <v>0</v>
      </c>
      <c r="AI39" s="130" t="s">
        <v>0</v>
      </c>
      <c r="AJ39" s="130" t="s">
        <v>0</v>
      </c>
      <c r="AK39" s="137" t="s">
        <v>2724</v>
      </c>
      <c r="AL39" s="138" t="s">
        <v>2735</v>
      </c>
      <c r="AM39" s="139" t="s">
        <v>2726</v>
      </c>
      <c r="AN39" s="139"/>
      <c r="AO39" s="139" t="s">
        <v>60</v>
      </c>
      <c r="AP39" s="139" t="s">
        <v>2739</v>
      </c>
      <c r="AQ39" s="139"/>
      <c r="AR39" s="139" t="s">
        <v>2738</v>
      </c>
      <c r="AS39" s="139"/>
      <c r="AT39" s="139"/>
      <c r="AU39" s="141"/>
      <c r="BC39" t="s">
        <v>0</v>
      </c>
      <c r="BD39" t="s">
        <v>562</v>
      </c>
    </row>
    <row r="40" spans="1:56" x14ac:dyDescent="0.2">
      <c r="A40" t="s">
        <v>590</v>
      </c>
      <c r="B40" t="s">
        <v>564</v>
      </c>
      <c r="C40" s="130">
        <v>44190309534.647873</v>
      </c>
      <c r="D40" s="130">
        <v>13</v>
      </c>
      <c r="E40" s="130" t="s">
        <v>2885</v>
      </c>
      <c r="F40" s="130" t="s">
        <v>0</v>
      </c>
      <c r="G40" s="130" t="s">
        <v>0</v>
      </c>
      <c r="H40" s="130">
        <v>3</v>
      </c>
      <c r="I40" s="130">
        <v>4</v>
      </c>
      <c r="J40" s="130">
        <v>8</v>
      </c>
      <c r="K40" s="130">
        <v>13</v>
      </c>
      <c r="L40" s="130" t="s">
        <v>0</v>
      </c>
      <c r="M40" s="130">
        <v>5</v>
      </c>
      <c r="N40" s="130">
        <v>12</v>
      </c>
      <c r="O40" s="130" t="s">
        <v>0</v>
      </c>
      <c r="P40" s="130" t="s">
        <v>0</v>
      </c>
      <c r="Q40" s="130">
        <v>1</v>
      </c>
      <c r="R40" s="130">
        <v>2</v>
      </c>
      <c r="S40" s="130" t="s">
        <v>0</v>
      </c>
      <c r="T40" s="130" t="s">
        <v>0</v>
      </c>
      <c r="U40" s="130">
        <v>7</v>
      </c>
      <c r="V40" s="130">
        <v>9</v>
      </c>
      <c r="W40" s="130" t="s">
        <v>0</v>
      </c>
      <c r="X40" s="130">
        <v>11</v>
      </c>
      <c r="Y40" s="130" t="s">
        <v>0</v>
      </c>
      <c r="Z40" s="130">
        <v>6</v>
      </c>
      <c r="AA40" s="130">
        <v>10</v>
      </c>
      <c r="AB40" s="130" t="s">
        <v>0</v>
      </c>
      <c r="AC40" s="130" t="s">
        <v>0</v>
      </c>
      <c r="AD40" s="130" t="s">
        <v>0</v>
      </c>
      <c r="AE40" s="130" t="s">
        <v>0</v>
      </c>
      <c r="AF40" s="130" t="s">
        <v>0</v>
      </c>
      <c r="AG40" s="130" t="s">
        <v>0</v>
      </c>
      <c r="AH40" s="130" t="s">
        <v>0</v>
      </c>
      <c r="AI40" s="130" t="s">
        <v>0</v>
      </c>
      <c r="AJ40" s="130" t="s">
        <v>0</v>
      </c>
      <c r="AK40" s="137" t="s">
        <v>2724</v>
      </c>
      <c r="AL40" s="138" t="s">
        <v>2735</v>
      </c>
      <c r="AM40" s="139" t="s">
        <v>2726</v>
      </c>
      <c r="AN40" s="139"/>
      <c r="AO40" s="139" t="s">
        <v>60</v>
      </c>
      <c r="AP40" s="139" t="s">
        <v>2740</v>
      </c>
      <c r="AQ40" s="139"/>
      <c r="AR40" s="139" t="s">
        <v>2738</v>
      </c>
      <c r="AS40" s="139"/>
      <c r="AT40" s="139"/>
      <c r="AU40" s="141"/>
      <c r="BC40" t="s">
        <v>0</v>
      </c>
      <c r="BD40" t="s">
        <v>565</v>
      </c>
    </row>
    <row r="41" spans="1:56" x14ac:dyDescent="0.2">
      <c r="A41" t="s">
        <v>592</v>
      </c>
      <c r="B41" t="s">
        <v>567</v>
      </c>
      <c r="C41" s="130"/>
      <c r="D41" s="130"/>
      <c r="E41" s="130" t="s">
        <v>2886</v>
      </c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0"/>
      <c r="AK41" s="137" t="s">
        <v>2724</v>
      </c>
      <c r="AL41" s="138" t="s">
        <v>2735</v>
      </c>
      <c r="AM41" s="139" t="s">
        <v>2726</v>
      </c>
      <c r="AN41" s="139"/>
      <c r="AO41" s="139" t="s">
        <v>60</v>
      </c>
      <c r="AP41" s="139" t="s">
        <v>2739</v>
      </c>
      <c r="AQ41" s="139" t="s">
        <v>2741</v>
      </c>
      <c r="AR41" s="139"/>
      <c r="AS41" s="139"/>
      <c r="AT41" s="139"/>
      <c r="AU41" s="141"/>
      <c r="BC41" t="s">
        <v>0</v>
      </c>
      <c r="BD41" t="s">
        <v>568</v>
      </c>
    </row>
    <row r="42" spans="1:56" x14ac:dyDescent="0.2">
      <c r="A42" t="s">
        <v>594</v>
      </c>
      <c r="B42" t="s">
        <v>570</v>
      </c>
      <c r="C42" s="130">
        <v>113110713679</v>
      </c>
      <c r="D42" s="130">
        <v>6</v>
      </c>
      <c r="E42" s="130" t="s">
        <v>2885</v>
      </c>
      <c r="F42" s="130" t="s">
        <v>0</v>
      </c>
      <c r="G42" s="130" t="s">
        <v>0</v>
      </c>
      <c r="H42" s="130">
        <v>2</v>
      </c>
      <c r="I42" s="130">
        <v>6</v>
      </c>
      <c r="J42" s="130">
        <v>5</v>
      </c>
      <c r="K42" s="130" t="s">
        <v>0</v>
      </c>
      <c r="L42" s="130" t="s">
        <v>0</v>
      </c>
      <c r="M42" s="130" t="s">
        <v>0</v>
      </c>
      <c r="N42" s="130" t="s">
        <v>0</v>
      </c>
      <c r="O42" s="130" t="s">
        <v>0</v>
      </c>
      <c r="P42" s="130" t="s">
        <v>0</v>
      </c>
      <c r="Q42" s="130">
        <v>1</v>
      </c>
      <c r="R42" s="130">
        <v>3</v>
      </c>
      <c r="S42" s="130" t="s">
        <v>0</v>
      </c>
      <c r="T42" s="130" t="s">
        <v>0</v>
      </c>
      <c r="U42" s="130" t="s">
        <v>0</v>
      </c>
      <c r="V42" s="130" t="s">
        <v>0</v>
      </c>
      <c r="W42" s="130" t="s">
        <v>0</v>
      </c>
      <c r="X42" s="130" t="s">
        <v>0</v>
      </c>
      <c r="Y42" s="130" t="s">
        <v>0</v>
      </c>
      <c r="Z42" s="130">
        <v>4</v>
      </c>
      <c r="AA42" s="130" t="s">
        <v>0</v>
      </c>
      <c r="AB42" s="130" t="s">
        <v>0</v>
      </c>
      <c r="AC42" s="130" t="s">
        <v>0</v>
      </c>
      <c r="AD42" s="130" t="s">
        <v>0</v>
      </c>
      <c r="AE42" s="130" t="s">
        <v>0</v>
      </c>
      <c r="AF42" s="130" t="s">
        <v>0</v>
      </c>
      <c r="AG42" s="130" t="s">
        <v>0</v>
      </c>
      <c r="AH42" s="130" t="s">
        <v>0</v>
      </c>
      <c r="AI42" s="130" t="s">
        <v>0</v>
      </c>
      <c r="AJ42" s="130" t="s">
        <v>0</v>
      </c>
      <c r="AK42" s="137" t="s">
        <v>2724</v>
      </c>
      <c r="AL42" s="138" t="s">
        <v>2735</v>
      </c>
      <c r="AM42" s="139" t="s">
        <v>2726</v>
      </c>
      <c r="AN42" s="139"/>
      <c r="AO42" s="139" t="s">
        <v>60</v>
      </c>
      <c r="AP42" s="139" t="s">
        <v>2739</v>
      </c>
      <c r="AQ42" s="139" t="s">
        <v>2742</v>
      </c>
      <c r="AR42" s="139"/>
      <c r="AS42" s="139"/>
      <c r="AT42" s="139"/>
      <c r="AU42" s="141"/>
      <c r="BC42" t="s">
        <v>0</v>
      </c>
      <c r="BD42" t="s">
        <v>571</v>
      </c>
    </row>
    <row r="43" spans="1:56" x14ac:dyDescent="0.2">
      <c r="A43" t="s">
        <v>597</v>
      </c>
      <c r="B43" t="s">
        <v>573</v>
      </c>
      <c r="C43" s="130"/>
      <c r="D43" s="130"/>
      <c r="E43" s="130" t="s">
        <v>2886</v>
      </c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30"/>
      <c r="AF43" s="130"/>
      <c r="AG43" s="130"/>
      <c r="AH43" s="130"/>
      <c r="AI43" s="130"/>
      <c r="AJ43" s="130"/>
      <c r="AK43" s="137" t="s">
        <v>2724</v>
      </c>
      <c r="AL43" s="138" t="s">
        <v>2735</v>
      </c>
      <c r="AM43" s="139" t="s">
        <v>2726</v>
      </c>
      <c r="AN43" s="139"/>
      <c r="AO43" s="139" t="s">
        <v>60</v>
      </c>
      <c r="AP43" s="139" t="s">
        <v>2739</v>
      </c>
      <c r="AQ43" s="139" t="s">
        <v>2743</v>
      </c>
      <c r="AR43" s="139"/>
      <c r="AS43" s="139"/>
      <c r="AT43" s="139"/>
      <c r="AU43" s="141"/>
      <c r="BC43" t="s">
        <v>0</v>
      </c>
      <c r="BD43" t="s">
        <v>574</v>
      </c>
    </row>
    <row r="44" spans="1:56" x14ac:dyDescent="0.2">
      <c r="A44" t="s">
        <v>600</v>
      </c>
      <c r="B44" t="s">
        <v>576</v>
      </c>
      <c r="C44" s="130"/>
      <c r="D44" s="130"/>
      <c r="E44" s="130" t="s">
        <v>2886</v>
      </c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30"/>
      <c r="AF44" s="130"/>
      <c r="AG44" s="130"/>
      <c r="AH44" s="130"/>
      <c r="AI44" s="130"/>
      <c r="AJ44" s="130"/>
      <c r="AK44" s="137" t="s">
        <v>2724</v>
      </c>
      <c r="AL44" s="138" t="s">
        <v>2735</v>
      </c>
      <c r="AM44" s="139" t="s">
        <v>2726</v>
      </c>
      <c r="AN44" s="139"/>
      <c r="AO44" s="139" t="s">
        <v>60</v>
      </c>
      <c r="AP44" s="139" t="s">
        <v>2739</v>
      </c>
      <c r="AQ44" s="139" t="s">
        <v>2744</v>
      </c>
      <c r="AR44" s="139"/>
      <c r="AS44" s="139"/>
      <c r="AT44" s="139"/>
      <c r="AU44" s="141"/>
      <c r="BC44" t="s">
        <v>0</v>
      </c>
      <c r="BD44" t="s">
        <v>577</v>
      </c>
    </row>
    <row r="45" spans="1:56" x14ac:dyDescent="0.2">
      <c r="A45" t="s">
        <v>602</v>
      </c>
      <c r="B45" t="s">
        <v>579</v>
      </c>
      <c r="C45" s="130"/>
      <c r="D45" s="130"/>
      <c r="E45" s="130" t="s">
        <v>2886</v>
      </c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30"/>
      <c r="AF45" s="130"/>
      <c r="AG45" s="130"/>
      <c r="AH45" s="130"/>
      <c r="AI45" s="130"/>
      <c r="AJ45" s="130"/>
      <c r="AK45" s="137" t="s">
        <v>2724</v>
      </c>
      <c r="AL45" s="138" t="s">
        <v>2735</v>
      </c>
      <c r="AM45" s="139" t="s">
        <v>2726</v>
      </c>
      <c r="AN45" s="139"/>
      <c r="AO45" s="139" t="s">
        <v>60</v>
      </c>
      <c r="AP45" s="139" t="s">
        <v>2740</v>
      </c>
      <c r="AQ45" s="139" t="s">
        <v>2741</v>
      </c>
      <c r="AR45" s="139"/>
      <c r="AS45" s="139"/>
      <c r="AT45" s="139"/>
      <c r="AU45" s="141"/>
      <c r="BC45" t="s">
        <v>0</v>
      </c>
      <c r="BD45" t="s">
        <v>580</v>
      </c>
    </row>
    <row r="46" spans="1:56" x14ac:dyDescent="0.2">
      <c r="A46" t="s">
        <v>604</v>
      </c>
      <c r="B46" t="s">
        <v>582</v>
      </c>
      <c r="C46" s="130">
        <v>100087484836.0468</v>
      </c>
      <c r="D46" s="130">
        <v>12</v>
      </c>
      <c r="E46" s="130" t="s">
        <v>2885</v>
      </c>
      <c r="F46" s="130" t="s">
        <v>0</v>
      </c>
      <c r="G46" s="130" t="s">
        <v>0</v>
      </c>
      <c r="H46" s="130">
        <v>3</v>
      </c>
      <c r="I46" s="130">
        <v>5</v>
      </c>
      <c r="J46" s="130">
        <v>8</v>
      </c>
      <c r="K46" s="130">
        <v>9</v>
      </c>
      <c r="L46" s="130" t="s">
        <v>0</v>
      </c>
      <c r="M46" s="130">
        <v>7</v>
      </c>
      <c r="N46" s="130" t="s">
        <v>0</v>
      </c>
      <c r="O46" s="130" t="s">
        <v>0</v>
      </c>
      <c r="P46" s="130" t="s">
        <v>0</v>
      </c>
      <c r="Q46" s="130">
        <v>1</v>
      </c>
      <c r="R46" s="130">
        <v>2</v>
      </c>
      <c r="S46" s="130" t="s">
        <v>0</v>
      </c>
      <c r="T46" s="130" t="s">
        <v>0</v>
      </c>
      <c r="U46" s="130">
        <v>6</v>
      </c>
      <c r="V46" s="130">
        <v>11</v>
      </c>
      <c r="W46" s="130" t="s">
        <v>0</v>
      </c>
      <c r="X46" s="130">
        <v>12</v>
      </c>
      <c r="Y46" s="130" t="s">
        <v>0</v>
      </c>
      <c r="Z46" s="130">
        <v>4</v>
      </c>
      <c r="AA46" s="130">
        <v>10</v>
      </c>
      <c r="AB46" s="130" t="s">
        <v>0</v>
      </c>
      <c r="AC46" s="130" t="s">
        <v>0</v>
      </c>
      <c r="AD46" s="130" t="s">
        <v>0</v>
      </c>
      <c r="AE46" s="130" t="s">
        <v>0</v>
      </c>
      <c r="AF46" s="130" t="s">
        <v>0</v>
      </c>
      <c r="AG46" s="130" t="s">
        <v>0</v>
      </c>
      <c r="AH46" s="130" t="s">
        <v>0</v>
      </c>
      <c r="AI46" s="130" t="s">
        <v>0</v>
      </c>
      <c r="AJ46" s="130" t="s">
        <v>0</v>
      </c>
      <c r="AK46" s="137" t="s">
        <v>2724</v>
      </c>
      <c r="AL46" s="138" t="s">
        <v>2735</v>
      </c>
      <c r="AM46" s="139" t="s">
        <v>2726</v>
      </c>
      <c r="AN46" s="139"/>
      <c r="AO46" s="139" t="s">
        <v>60</v>
      </c>
      <c r="AP46" s="139" t="s">
        <v>2740</v>
      </c>
      <c r="AQ46" s="139" t="s">
        <v>2742</v>
      </c>
      <c r="AR46" s="139"/>
      <c r="AS46" s="139"/>
      <c r="AT46" s="139"/>
      <c r="AU46" s="141"/>
      <c r="BC46" t="s">
        <v>0</v>
      </c>
      <c r="BD46" t="s">
        <v>583</v>
      </c>
    </row>
    <row r="47" spans="1:56" x14ac:dyDescent="0.2">
      <c r="A47" t="s">
        <v>607</v>
      </c>
      <c r="B47" t="s">
        <v>585</v>
      </c>
      <c r="C47" s="130">
        <v>111988966280.46381</v>
      </c>
      <c r="D47" s="130">
        <v>12</v>
      </c>
      <c r="E47" s="130" t="s">
        <v>2885</v>
      </c>
      <c r="F47" s="130" t="s">
        <v>0</v>
      </c>
      <c r="G47" s="130" t="s">
        <v>0</v>
      </c>
      <c r="H47" s="130">
        <v>2</v>
      </c>
      <c r="I47" s="130">
        <v>5</v>
      </c>
      <c r="J47" s="130" t="s">
        <v>0</v>
      </c>
      <c r="K47" s="130">
        <v>8</v>
      </c>
      <c r="L47" s="130" t="s">
        <v>0</v>
      </c>
      <c r="M47" s="130">
        <v>7</v>
      </c>
      <c r="N47" s="130">
        <v>12</v>
      </c>
      <c r="O47" s="130" t="s">
        <v>0</v>
      </c>
      <c r="P47" s="130" t="s">
        <v>0</v>
      </c>
      <c r="Q47" s="130">
        <v>1</v>
      </c>
      <c r="R47" s="130">
        <v>3</v>
      </c>
      <c r="S47" s="130" t="s">
        <v>0</v>
      </c>
      <c r="T47" s="130" t="s">
        <v>0</v>
      </c>
      <c r="U47" s="130">
        <v>6</v>
      </c>
      <c r="V47" s="130">
        <v>10</v>
      </c>
      <c r="W47" s="130" t="s">
        <v>0</v>
      </c>
      <c r="X47" s="130">
        <v>9</v>
      </c>
      <c r="Y47" s="130" t="s">
        <v>0</v>
      </c>
      <c r="Z47" s="130">
        <v>4</v>
      </c>
      <c r="AA47" s="130">
        <v>11</v>
      </c>
      <c r="AB47" s="130" t="s">
        <v>0</v>
      </c>
      <c r="AC47" s="130" t="s">
        <v>0</v>
      </c>
      <c r="AD47" s="130" t="s">
        <v>0</v>
      </c>
      <c r="AE47" s="130" t="s">
        <v>0</v>
      </c>
      <c r="AF47" s="130" t="s">
        <v>0</v>
      </c>
      <c r="AG47" s="130" t="s">
        <v>0</v>
      </c>
      <c r="AH47" s="130" t="s">
        <v>0</v>
      </c>
      <c r="AI47" s="130" t="s">
        <v>0</v>
      </c>
      <c r="AJ47" s="130" t="s">
        <v>0</v>
      </c>
      <c r="AK47" s="137" t="s">
        <v>2724</v>
      </c>
      <c r="AL47" s="138" t="s">
        <v>2735</v>
      </c>
      <c r="AM47" s="139" t="s">
        <v>2726</v>
      </c>
      <c r="AN47" s="139"/>
      <c r="AO47" s="139" t="s">
        <v>60</v>
      </c>
      <c r="AP47" s="139" t="s">
        <v>2740</v>
      </c>
      <c r="AQ47" s="139" t="s">
        <v>2743</v>
      </c>
      <c r="AR47" s="139"/>
      <c r="AS47" s="139"/>
      <c r="AT47" s="139"/>
      <c r="AU47" s="141"/>
      <c r="BC47" t="s">
        <v>0</v>
      </c>
      <c r="BD47" t="s">
        <v>586</v>
      </c>
    </row>
    <row r="48" spans="1:56" x14ac:dyDescent="0.2">
      <c r="A48" t="s">
        <v>610</v>
      </c>
      <c r="B48" t="s">
        <v>588</v>
      </c>
      <c r="C48" s="130"/>
      <c r="D48" s="130"/>
      <c r="E48" s="130" t="s">
        <v>2886</v>
      </c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30"/>
      <c r="AF48" s="130"/>
      <c r="AG48" s="130"/>
      <c r="AH48" s="130"/>
      <c r="AI48" s="130"/>
      <c r="AJ48" s="130"/>
      <c r="AK48" s="137" t="s">
        <v>2724</v>
      </c>
      <c r="AL48" s="138" t="s">
        <v>2735</v>
      </c>
      <c r="AM48" s="139" t="s">
        <v>2726</v>
      </c>
      <c r="AN48" s="139"/>
      <c r="AO48" s="139" t="s">
        <v>60</v>
      </c>
      <c r="AP48" s="139" t="s">
        <v>2740</v>
      </c>
      <c r="AQ48" s="139" t="s">
        <v>2744</v>
      </c>
      <c r="AR48" s="139"/>
      <c r="AS48" s="139"/>
      <c r="AT48" s="139"/>
      <c r="AU48" s="141"/>
      <c r="BC48" t="s">
        <v>0</v>
      </c>
      <c r="BD48" t="s">
        <v>589</v>
      </c>
    </row>
    <row r="49" spans="1:56" x14ac:dyDescent="0.2">
      <c r="A49" t="s">
        <v>613</v>
      </c>
      <c r="B49" t="s">
        <v>131</v>
      </c>
      <c r="C49" s="130">
        <v>2433584651</v>
      </c>
      <c r="D49" s="130">
        <v>5</v>
      </c>
      <c r="E49" s="130" t="s">
        <v>2885</v>
      </c>
      <c r="F49" s="130" t="s">
        <v>0</v>
      </c>
      <c r="G49" s="130" t="s">
        <v>0</v>
      </c>
      <c r="H49" s="130" t="s">
        <v>0</v>
      </c>
      <c r="I49" s="130">
        <v>4</v>
      </c>
      <c r="J49" s="130">
        <v>3</v>
      </c>
      <c r="K49" s="130" t="s">
        <v>0</v>
      </c>
      <c r="L49" s="130" t="s">
        <v>0</v>
      </c>
      <c r="M49" s="130" t="s">
        <v>0</v>
      </c>
      <c r="N49" s="130" t="s">
        <v>0</v>
      </c>
      <c r="O49" s="130" t="s">
        <v>0</v>
      </c>
      <c r="P49" s="130" t="s">
        <v>0</v>
      </c>
      <c r="Q49" s="130">
        <v>2</v>
      </c>
      <c r="R49" s="130">
        <v>1</v>
      </c>
      <c r="S49" s="130" t="s">
        <v>0</v>
      </c>
      <c r="T49" s="130" t="s">
        <v>0</v>
      </c>
      <c r="U49" s="130" t="s">
        <v>0</v>
      </c>
      <c r="V49" s="130" t="s">
        <v>0</v>
      </c>
      <c r="W49" s="130" t="s">
        <v>0</v>
      </c>
      <c r="X49" s="130" t="s">
        <v>0</v>
      </c>
      <c r="Y49" s="130" t="s">
        <v>0</v>
      </c>
      <c r="Z49" s="130">
        <v>5</v>
      </c>
      <c r="AA49" s="130" t="s">
        <v>0</v>
      </c>
      <c r="AB49" s="130" t="s">
        <v>0</v>
      </c>
      <c r="AC49" s="130" t="s">
        <v>0</v>
      </c>
      <c r="AD49" s="130" t="s">
        <v>0</v>
      </c>
      <c r="AE49" s="130" t="s">
        <v>0</v>
      </c>
      <c r="AF49" s="130" t="s">
        <v>0</v>
      </c>
      <c r="AG49" s="130" t="s">
        <v>0</v>
      </c>
      <c r="AH49" s="130" t="s">
        <v>0</v>
      </c>
      <c r="AI49" s="130" t="s">
        <v>0</v>
      </c>
      <c r="AJ49" s="130" t="s">
        <v>0</v>
      </c>
      <c r="AK49" s="137" t="s">
        <v>2724</v>
      </c>
      <c r="AL49" s="138" t="s">
        <v>2735</v>
      </c>
      <c r="AM49" s="139" t="s">
        <v>2726</v>
      </c>
      <c r="AN49" s="140" t="s">
        <v>61</v>
      </c>
      <c r="AO49" s="140" t="s">
        <v>61</v>
      </c>
      <c r="AP49" s="140"/>
      <c r="AQ49" s="140"/>
      <c r="AR49" s="139" t="s">
        <v>2737</v>
      </c>
      <c r="AS49" s="139"/>
      <c r="AT49" s="139"/>
      <c r="AU49" s="141"/>
      <c r="BC49" t="s">
        <v>0</v>
      </c>
      <c r="BD49" t="s">
        <v>591</v>
      </c>
    </row>
    <row r="50" spans="1:56" x14ac:dyDescent="0.2">
      <c r="A50" t="s">
        <v>616</v>
      </c>
      <c r="B50" t="s">
        <v>130</v>
      </c>
      <c r="C50" s="130"/>
      <c r="D50" s="130"/>
      <c r="E50" s="130" t="s">
        <v>2886</v>
      </c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30"/>
      <c r="AF50" s="130"/>
      <c r="AG50" s="130"/>
      <c r="AH50" s="130"/>
      <c r="AI50" s="130"/>
      <c r="AJ50" s="130"/>
      <c r="AK50" s="137" t="s">
        <v>2724</v>
      </c>
      <c r="AL50" s="138" t="s">
        <v>2735</v>
      </c>
      <c r="AM50" s="139" t="s">
        <v>2726</v>
      </c>
      <c r="AN50" s="140" t="s">
        <v>61</v>
      </c>
      <c r="AO50" s="140" t="s">
        <v>61</v>
      </c>
      <c r="AP50" s="140"/>
      <c r="AQ50" s="140"/>
      <c r="AR50" s="139" t="s">
        <v>2738</v>
      </c>
      <c r="AS50" s="139"/>
      <c r="AT50" s="139"/>
      <c r="AU50" s="141"/>
      <c r="BC50" t="s">
        <v>0</v>
      </c>
      <c r="BD50" t="s">
        <v>593</v>
      </c>
    </row>
    <row r="51" spans="1:56" x14ac:dyDescent="0.2">
      <c r="A51" t="s">
        <v>619</v>
      </c>
      <c r="B51" t="s">
        <v>129</v>
      </c>
      <c r="C51" s="130">
        <v>58673975840.68515</v>
      </c>
      <c r="D51" s="130">
        <v>5</v>
      </c>
      <c r="E51" s="130" t="s">
        <v>2885</v>
      </c>
      <c r="F51" s="130">
        <v>3</v>
      </c>
      <c r="G51" s="130" t="s">
        <v>0</v>
      </c>
      <c r="H51" s="130" t="s">
        <v>0</v>
      </c>
      <c r="I51" s="130">
        <v>5</v>
      </c>
      <c r="J51" s="130" t="s">
        <v>0</v>
      </c>
      <c r="K51" s="130" t="s">
        <v>0</v>
      </c>
      <c r="L51" s="130" t="s">
        <v>0</v>
      </c>
      <c r="M51" s="130" t="s">
        <v>0</v>
      </c>
      <c r="N51" s="130">
        <v>4</v>
      </c>
      <c r="O51" s="130">
        <v>2</v>
      </c>
      <c r="P51" s="130" t="s">
        <v>0</v>
      </c>
      <c r="Q51" s="130">
        <v>1</v>
      </c>
      <c r="R51" s="130" t="s">
        <v>0</v>
      </c>
      <c r="S51" s="130" t="s">
        <v>0</v>
      </c>
      <c r="T51" s="130" t="s">
        <v>0</v>
      </c>
      <c r="U51" s="130" t="s">
        <v>0</v>
      </c>
      <c r="V51" s="130" t="s">
        <v>0</v>
      </c>
      <c r="W51" s="130" t="s">
        <v>0</v>
      </c>
      <c r="X51" s="130" t="s">
        <v>0</v>
      </c>
      <c r="Y51" s="130" t="s">
        <v>0</v>
      </c>
      <c r="Z51" s="130" t="s">
        <v>0</v>
      </c>
      <c r="AA51" s="130" t="s">
        <v>0</v>
      </c>
      <c r="AB51" s="130" t="s">
        <v>0</v>
      </c>
      <c r="AC51" s="130" t="s">
        <v>0</v>
      </c>
      <c r="AD51" s="130" t="s">
        <v>0</v>
      </c>
      <c r="AE51" s="130" t="s">
        <v>0</v>
      </c>
      <c r="AF51" s="130" t="s">
        <v>0</v>
      </c>
      <c r="AG51" s="130" t="s">
        <v>0</v>
      </c>
      <c r="AH51" s="130" t="s">
        <v>0</v>
      </c>
      <c r="AI51" s="130" t="s">
        <v>0</v>
      </c>
      <c r="AJ51" s="130" t="s">
        <v>0</v>
      </c>
      <c r="AK51" s="137" t="s">
        <v>2724</v>
      </c>
      <c r="AL51" s="138" t="s">
        <v>2735</v>
      </c>
      <c r="AM51" s="139" t="s">
        <v>2726</v>
      </c>
      <c r="AN51" s="139"/>
      <c r="AO51" s="139" t="s">
        <v>62</v>
      </c>
      <c r="AP51" s="139"/>
      <c r="AQ51" s="139"/>
      <c r="AR51" s="139" t="s">
        <v>2737</v>
      </c>
      <c r="AS51" s="139"/>
      <c r="AT51" s="139"/>
      <c r="AU51" s="141"/>
      <c r="BC51" t="s">
        <v>595</v>
      </c>
      <c r="BD51" t="s">
        <v>596</v>
      </c>
    </row>
    <row r="52" spans="1:56" x14ac:dyDescent="0.2">
      <c r="A52" t="s">
        <v>622</v>
      </c>
      <c r="B52" t="s">
        <v>128</v>
      </c>
      <c r="C52" s="130"/>
      <c r="D52" s="130"/>
      <c r="E52" s="130" t="s">
        <v>2886</v>
      </c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30"/>
      <c r="AF52" s="130"/>
      <c r="AG52" s="130"/>
      <c r="AH52" s="130"/>
      <c r="AI52" s="130"/>
      <c r="AJ52" s="130"/>
      <c r="AK52" s="137" t="s">
        <v>2724</v>
      </c>
      <c r="AL52" s="138" t="s">
        <v>2735</v>
      </c>
      <c r="AM52" s="139" t="s">
        <v>2726</v>
      </c>
      <c r="AN52" s="139"/>
      <c r="AO52" s="139" t="s">
        <v>62</v>
      </c>
      <c r="AP52" s="139"/>
      <c r="AQ52" s="139"/>
      <c r="AR52" s="139" t="s">
        <v>2738</v>
      </c>
      <c r="AS52" s="139"/>
      <c r="AT52" s="139"/>
      <c r="AU52" s="141"/>
      <c r="BC52" t="s">
        <v>598</v>
      </c>
      <c r="BD52" t="s">
        <v>599</v>
      </c>
    </row>
    <row r="53" spans="1:56" x14ac:dyDescent="0.2">
      <c r="A53" t="s">
        <v>625</v>
      </c>
      <c r="B53" t="s">
        <v>127</v>
      </c>
      <c r="C53" s="130"/>
      <c r="D53" s="130"/>
      <c r="E53" s="130" t="s">
        <v>2886</v>
      </c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0"/>
      <c r="AF53" s="130"/>
      <c r="AG53" s="130"/>
      <c r="AH53" s="130"/>
      <c r="AI53" s="130"/>
      <c r="AJ53" s="130"/>
      <c r="AK53" s="137" t="s">
        <v>2724</v>
      </c>
      <c r="AL53" s="138" t="s">
        <v>2735</v>
      </c>
      <c r="AM53" s="139" t="s">
        <v>2726</v>
      </c>
      <c r="AN53" s="139"/>
      <c r="AO53" s="139" t="s">
        <v>2745</v>
      </c>
      <c r="AP53" s="139"/>
      <c r="AQ53" s="139"/>
      <c r="AR53" s="139" t="s">
        <v>2737</v>
      </c>
      <c r="AS53" s="139"/>
      <c r="AT53" s="139"/>
      <c r="AU53" s="141"/>
      <c r="BC53" t="s">
        <v>0</v>
      </c>
      <c r="BD53" t="s">
        <v>601</v>
      </c>
    </row>
    <row r="54" spans="1:56" x14ac:dyDescent="0.2">
      <c r="A54" t="s">
        <v>628</v>
      </c>
      <c r="B54" t="s">
        <v>126</v>
      </c>
      <c r="C54" s="130"/>
      <c r="D54" s="130"/>
      <c r="E54" s="130" t="s">
        <v>2886</v>
      </c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30"/>
      <c r="AF54" s="130"/>
      <c r="AG54" s="130"/>
      <c r="AH54" s="130"/>
      <c r="AI54" s="130"/>
      <c r="AJ54" s="130"/>
      <c r="AK54" s="137" t="s">
        <v>2724</v>
      </c>
      <c r="AL54" s="138" t="s">
        <v>2735</v>
      </c>
      <c r="AM54" s="139" t="s">
        <v>2726</v>
      </c>
      <c r="AN54" s="139"/>
      <c r="AO54" s="139" t="s">
        <v>2745</v>
      </c>
      <c r="AP54" s="139"/>
      <c r="AQ54" s="139"/>
      <c r="AR54" s="139" t="s">
        <v>2738</v>
      </c>
      <c r="AS54" s="139"/>
      <c r="AT54" s="139"/>
      <c r="AU54" s="141"/>
      <c r="BC54" t="s">
        <v>0</v>
      </c>
      <c r="BD54" t="s">
        <v>603</v>
      </c>
    </row>
    <row r="55" spans="1:56" x14ac:dyDescent="0.2">
      <c r="A55" t="s">
        <v>631</v>
      </c>
      <c r="B55" t="s">
        <v>605</v>
      </c>
      <c r="C55" s="130">
        <v>243496682078.51566</v>
      </c>
      <c r="D55" s="130">
        <v>15</v>
      </c>
      <c r="E55" s="130" t="s">
        <v>2885</v>
      </c>
      <c r="F55" s="130">
        <v>5</v>
      </c>
      <c r="G55" s="130" t="s">
        <v>0</v>
      </c>
      <c r="H55" s="130">
        <v>2</v>
      </c>
      <c r="I55" s="130">
        <v>6</v>
      </c>
      <c r="J55" s="130">
        <v>11</v>
      </c>
      <c r="K55" s="130">
        <v>12</v>
      </c>
      <c r="L55" s="130">
        <v>8</v>
      </c>
      <c r="M55" s="130" t="s">
        <v>0</v>
      </c>
      <c r="N55" s="130">
        <v>7</v>
      </c>
      <c r="O55" s="130" t="s">
        <v>0</v>
      </c>
      <c r="P55" s="130" t="s">
        <v>0</v>
      </c>
      <c r="Q55" s="130">
        <v>1</v>
      </c>
      <c r="R55" s="130">
        <v>3</v>
      </c>
      <c r="S55" s="130">
        <v>9</v>
      </c>
      <c r="T55" s="130" t="s">
        <v>0</v>
      </c>
      <c r="U55" s="130">
        <v>10</v>
      </c>
      <c r="V55" s="130">
        <v>14</v>
      </c>
      <c r="W55" s="130" t="s">
        <v>0</v>
      </c>
      <c r="X55" s="130">
        <v>13</v>
      </c>
      <c r="Y55" s="130" t="s">
        <v>0</v>
      </c>
      <c r="Z55" s="130">
        <v>4</v>
      </c>
      <c r="AA55" s="130">
        <v>15</v>
      </c>
      <c r="AB55" s="130" t="s">
        <v>0</v>
      </c>
      <c r="AC55" s="130" t="s">
        <v>0</v>
      </c>
      <c r="AD55" s="130" t="s">
        <v>0</v>
      </c>
      <c r="AE55" s="130" t="s">
        <v>0</v>
      </c>
      <c r="AF55" s="130" t="s">
        <v>0</v>
      </c>
      <c r="AG55" s="130" t="s">
        <v>0</v>
      </c>
      <c r="AH55" s="130" t="s">
        <v>0</v>
      </c>
      <c r="AI55" s="130" t="s">
        <v>0</v>
      </c>
      <c r="AJ55" s="130" t="s">
        <v>0</v>
      </c>
      <c r="AK55" s="137" t="s">
        <v>2724</v>
      </c>
      <c r="AL55" s="138" t="s">
        <v>2735</v>
      </c>
      <c r="AM55" s="139" t="s">
        <v>2726</v>
      </c>
      <c r="AN55" s="145" t="s">
        <v>2736</v>
      </c>
      <c r="AO55" s="145"/>
      <c r="AP55" s="145"/>
      <c r="AQ55" s="139"/>
      <c r="AR55" s="139" t="s">
        <v>2737</v>
      </c>
      <c r="AS55" s="139"/>
      <c r="AT55" s="139"/>
      <c r="AU55" s="141"/>
      <c r="BC55" t="s">
        <v>0</v>
      </c>
      <c r="BD55" t="s">
        <v>606</v>
      </c>
    </row>
    <row r="56" spans="1:56" x14ac:dyDescent="0.2">
      <c r="A56" t="s">
        <v>634</v>
      </c>
      <c r="B56" t="s">
        <v>608</v>
      </c>
      <c r="C56" s="130">
        <v>72605853335.146133</v>
      </c>
      <c r="D56" s="130">
        <v>14</v>
      </c>
      <c r="E56" s="130" t="s">
        <v>2885</v>
      </c>
      <c r="F56" s="130" t="s">
        <v>0</v>
      </c>
      <c r="G56" s="130" t="s">
        <v>0</v>
      </c>
      <c r="H56" s="130">
        <v>2</v>
      </c>
      <c r="I56" s="130">
        <v>5</v>
      </c>
      <c r="J56" s="130">
        <v>4</v>
      </c>
      <c r="K56" s="130">
        <v>14</v>
      </c>
      <c r="L56" s="130">
        <v>9</v>
      </c>
      <c r="M56" s="130" t="s">
        <v>0</v>
      </c>
      <c r="N56" s="130">
        <v>6</v>
      </c>
      <c r="O56" s="130" t="s">
        <v>0</v>
      </c>
      <c r="P56" s="130" t="s">
        <v>0</v>
      </c>
      <c r="Q56" s="130">
        <v>1</v>
      </c>
      <c r="R56" s="130">
        <v>3</v>
      </c>
      <c r="S56" s="130">
        <v>7</v>
      </c>
      <c r="T56" s="130" t="s">
        <v>0</v>
      </c>
      <c r="U56" s="130">
        <v>10</v>
      </c>
      <c r="V56" s="130">
        <v>11</v>
      </c>
      <c r="W56" s="130" t="s">
        <v>0</v>
      </c>
      <c r="X56" s="130">
        <v>13</v>
      </c>
      <c r="Y56" s="130" t="s">
        <v>0</v>
      </c>
      <c r="Z56" s="130">
        <v>8</v>
      </c>
      <c r="AA56" s="130">
        <v>12</v>
      </c>
      <c r="AB56" s="130" t="s">
        <v>0</v>
      </c>
      <c r="AC56" s="130" t="s">
        <v>0</v>
      </c>
      <c r="AD56" s="130" t="s">
        <v>0</v>
      </c>
      <c r="AE56" s="130" t="s">
        <v>0</v>
      </c>
      <c r="AF56" s="130" t="s">
        <v>0</v>
      </c>
      <c r="AG56" s="130" t="s">
        <v>0</v>
      </c>
      <c r="AH56" s="130" t="s">
        <v>0</v>
      </c>
      <c r="AI56" s="130" t="s">
        <v>0</v>
      </c>
      <c r="AJ56" s="130" t="s">
        <v>0</v>
      </c>
      <c r="AK56" s="137" t="s">
        <v>2724</v>
      </c>
      <c r="AL56" s="138" t="s">
        <v>2735</v>
      </c>
      <c r="AM56" s="139" t="s">
        <v>2726</v>
      </c>
      <c r="AN56" s="145" t="s">
        <v>2736</v>
      </c>
      <c r="AO56" s="145"/>
      <c r="AP56" s="145"/>
      <c r="AQ56" s="139"/>
      <c r="AR56" s="139" t="s">
        <v>2738</v>
      </c>
      <c r="AS56" s="139"/>
      <c r="AT56" s="139"/>
      <c r="AU56" s="141"/>
      <c r="BC56" t="s">
        <v>0</v>
      </c>
      <c r="BD56" t="s">
        <v>609</v>
      </c>
    </row>
    <row r="57" spans="1:56" x14ac:dyDescent="0.2">
      <c r="A57" t="s">
        <v>637</v>
      </c>
      <c r="B57" t="s">
        <v>611</v>
      </c>
      <c r="C57" s="130">
        <v>62671510818.929543</v>
      </c>
      <c r="D57" s="130">
        <v>12</v>
      </c>
      <c r="E57" s="130" t="s">
        <v>2885</v>
      </c>
      <c r="F57" s="130" t="s">
        <v>0</v>
      </c>
      <c r="G57" s="130" t="s">
        <v>0</v>
      </c>
      <c r="H57" s="130">
        <v>3</v>
      </c>
      <c r="I57" s="130">
        <v>8</v>
      </c>
      <c r="J57" s="130" t="s">
        <v>0</v>
      </c>
      <c r="K57" s="130">
        <v>10</v>
      </c>
      <c r="L57" s="130">
        <v>9</v>
      </c>
      <c r="M57" s="130" t="s">
        <v>0</v>
      </c>
      <c r="N57" s="130">
        <v>5</v>
      </c>
      <c r="O57" s="130" t="s">
        <v>0</v>
      </c>
      <c r="P57" s="130" t="s">
        <v>0</v>
      </c>
      <c r="Q57" s="130">
        <v>1</v>
      </c>
      <c r="R57" s="130">
        <v>2</v>
      </c>
      <c r="S57" s="130">
        <v>7</v>
      </c>
      <c r="T57" s="130" t="s">
        <v>0</v>
      </c>
      <c r="U57" s="130">
        <v>6</v>
      </c>
      <c r="V57" s="130">
        <v>12</v>
      </c>
      <c r="W57" s="130" t="s">
        <v>0</v>
      </c>
      <c r="X57" s="130" t="s">
        <v>0</v>
      </c>
      <c r="Y57" s="130" t="s">
        <v>0</v>
      </c>
      <c r="Z57" s="130">
        <v>4</v>
      </c>
      <c r="AA57" s="130">
        <v>11</v>
      </c>
      <c r="AB57" s="130" t="s">
        <v>0</v>
      </c>
      <c r="AC57" s="130" t="s">
        <v>0</v>
      </c>
      <c r="AD57" s="130" t="s">
        <v>0</v>
      </c>
      <c r="AE57" s="130" t="s">
        <v>0</v>
      </c>
      <c r="AF57" s="130" t="s">
        <v>0</v>
      </c>
      <c r="AG57" s="130" t="s">
        <v>0</v>
      </c>
      <c r="AH57" s="130" t="s">
        <v>0</v>
      </c>
      <c r="AI57" s="130" t="s">
        <v>0</v>
      </c>
      <c r="AJ57" s="130" t="s">
        <v>0</v>
      </c>
      <c r="AK57" s="137" t="s">
        <v>2724</v>
      </c>
      <c r="AL57" s="138" t="s">
        <v>2735</v>
      </c>
      <c r="AM57" s="139" t="s">
        <v>2726</v>
      </c>
      <c r="AN57" s="145" t="s">
        <v>384</v>
      </c>
      <c r="AO57" s="145"/>
      <c r="AP57" s="145"/>
      <c r="AQ57" s="139"/>
      <c r="AR57" s="139" t="s">
        <v>2737</v>
      </c>
      <c r="AS57" s="139"/>
      <c r="AT57" s="139"/>
      <c r="AU57" s="141"/>
      <c r="BC57" t="s">
        <v>0</v>
      </c>
      <c r="BD57" t="s">
        <v>612</v>
      </c>
    </row>
    <row r="58" spans="1:56" x14ac:dyDescent="0.2">
      <c r="A58" t="s">
        <v>640</v>
      </c>
      <c r="B58" t="s">
        <v>614</v>
      </c>
      <c r="C58" s="130">
        <v>8502042080.8217325</v>
      </c>
      <c r="D58" s="130">
        <v>12</v>
      </c>
      <c r="E58" s="130" t="s">
        <v>2885</v>
      </c>
      <c r="F58" s="130" t="s">
        <v>0</v>
      </c>
      <c r="G58" s="130" t="s">
        <v>0</v>
      </c>
      <c r="H58" s="130">
        <v>3</v>
      </c>
      <c r="I58" s="130">
        <v>4</v>
      </c>
      <c r="J58" s="130" t="s">
        <v>0</v>
      </c>
      <c r="K58" s="130">
        <v>12</v>
      </c>
      <c r="L58" s="130">
        <v>11</v>
      </c>
      <c r="M58" s="130" t="s">
        <v>0</v>
      </c>
      <c r="N58" s="130">
        <v>6</v>
      </c>
      <c r="O58" s="130" t="s">
        <v>0</v>
      </c>
      <c r="P58" s="130" t="s">
        <v>0</v>
      </c>
      <c r="Q58" s="130">
        <v>1</v>
      </c>
      <c r="R58" s="130">
        <v>2</v>
      </c>
      <c r="S58" s="130">
        <v>7</v>
      </c>
      <c r="T58" s="130" t="s">
        <v>0</v>
      </c>
      <c r="U58" s="130">
        <v>8</v>
      </c>
      <c r="V58" s="130">
        <v>10</v>
      </c>
      <c r="W58" s="130" t="s">
        <v>0</v>
      </c>
      <c r="X58" s="130" t="s">
        <v>0</v>
      </c>
      <c r="Y58" s="130" t="s">
        <v>0</v>
      </c>
      <c r="Z58" s="130">
        <v>5</v>
      </c>
      <c r="AA58" s="130">
        <v>9</v>
      </c>
      <c r="AB58" s="130" t="s">
        <v>0</v>
      </c>
      <c r="AC58" s="130" t="s">
        <v>0</v>
      </c>
      <c r="AD58" s="130" t="s">
        <v>0</v>
      </c>
      <c r="AE58" s="130" t="s">
        <v>0</v>
      </c>
      <c r="AF58" s="130" t="s">
        <v>0</v>
      </c>
      <c r="AG58" s="130" t="s">
        <v>0</v>
      </c>
      <c r="AH58" s="130" t="s">
        <v>0</v>
      </c>
      <c r="AI58" s="130" t="s">
        <v>0</v>
      </c>
      <c r="AJ58" s="130" t="s">
        <v>0</v>
      </c>
      <c r="AK58" s="137" t="s">
        <v>2724</v>
      </c>
      <c r="AL58" s="138" t="s">
        <v>2735</v>
      </c>
      <c r="AM58" s="139" t="s">
        <v>2726</v>
      </c>
      <c r="AN58" s="145" t="s">
        <v>384</v>
      </c>
      <c r="AO58" s="145"/>
      <c r="AP58" s="145"/>
      <c r="AQ58" s="139"/>
      <c r="AR58" s="139" t="s">
        <v>2738</v>
      </c>
      <c r="AS58" s="139"/>
      <c r="AT58" s="139"/>
      <c r="AU58" s="141"/>
      <c r="BC58" t="s">
        <v>0</v>
      </c>
      <c r="BD58" t="s">
        <v>615</v>
      </c>
    </row>
    <row r="59" spans="1:56" x14ac:dyDescent="0.2">
      <c r="A59" s="128" t="s">
        <v>643</v>
      </c>
      <c r="B59" t="s">
        <v>617</v>
      </c>
      <c r="C59" s="130">
        <v>113017903427.82608</v>
      </c>
      <c r="D59" s="130">
        <v>13</v>
      </c>
      <c r="E59" s="130" t="s">
        <v>2885</v>
      </c>
      <c r="F59" s="130" t="s">
        <v>0</v>
      </c>
      <c r="G59" s="130" t="s">
        <v>0</v>
      </c>
      <c r="H59" s="130">
        <v>2</v>
      </c>
      <c r="I59" s="130">
        <v>5</v>
      </c>
      <c r="J59" s="130">
        <v>8</v>
      </c>
      <c r="K59" s="130">
        <v>9</v>
      </c>
      <c r="L59" s="130">
        <v>6</v>
      </c>
      <c r="M59" s="130" t="s">
        <v>0</v>
      </c>
      <c r="N59" s="130">
        <v>13</v>
      </c>
      <c r="O59" s="130" t="s">
        <v>0</v>
      </c>
      <c r="P59" s="130" t="s">
        <v>0</v>
      </c>
      <c r="Q59" s="130">
        <v>1</v>
      </c>
      <c r="R59" s="130">
        <v>3</v>
      </c>
      <c r="S59" s="130" t="s">
        <v>0</v>
      </c>
      <c r="T59" s="130" t="s">
        <v>0</v>
      </c>
      <c r="U59" s="130">
        <v>7</v>
      </c>
      <c r="V59" s="130">
        <v>11</v>
      </c>
      <c r="W59" s="130" t="s">
        <v>0</v>
      </c>
      <c r="X59" s="130">
        <v>10</v>
      </c>
      <c r="Y59" s="130" t="s">
        <v>0</v>
      </c>
      <c r="Z59" s="130">
        <v>4</v>
      </c>
      <c r="AA59" s="130">
        <v>12</v>
      </c>
      <c r="AB59" s="130" t="s">
        <v>0</v>
      </c>
      <c r="AC59" s="130" t="s">
        <v>0</v>
      </c>
      <c r="AD59" s="130" t="s">
        <v>0</v>
      </c>
      <c r="AE59" s="130" t="s">
        <v>0</v>
      </c>
      <c r="AF59" s="130" t="s">
        <v>0</v>
      </c>
      <c r="AG59" s="130" t="s">
        <v>0</v>
      </c>
      <c r="AH59" s="130" t="s">
        <v>0</v>
      </c>
      <c r="AI59" s="130" t="s">
        <v>0</v>
      </c>
      <c r="AJ59" s="130" t="s">
        <v>0</v>
      </c>
      <c r="AK59" s="137" t="s">
        <v>2724</v>
      </c>
      <c r="AL59" s="138" t="s">
        <v>2725</v>
      </c>
      <c r="AM59" s="139" t="s">
        <v>2726</v>
      </c>
      <c r="AN59" s="139" t="s">
        <v>2736</v>
      </c>
      <c r="AO59" s="139" t="s">
        <v>60</v>
      </c>
      <c r="AP59" s="139"/>
      <c r="AQ59" s="139"/>
      <c r="AR59" s="139" t="s">
        <v>2737</v>
      </c>
      <c r="AS59" s="139"/>
      <c r="AT59" s="139"/>
      <c r="AU59" s="141"/>
      <c r="BC59" t="s">
        <v>0</v>
      </c>
      <c r="BD59" t="s">
        <v>618</v>
      </c>
    </row>
    <row r="60" spans="1:56" x14ac:dyDescent="0.2">
      <c r="A60" s="128" t="s">
        <v>646</v>
      </c>
      <c r="B60" t="s">
        <v>620</v>
      </c>
      <c r="C60" s="130">
        <v>39508189497.169998</v>
      </c>
      <c r="D60" s="130">
        <v>13</v>
      </c>
      <c r="E60" s="130" t="s">
        <v>2885</v>
      </c>
      <c r="F60" s="130" t="s">
        <v>0</v>
      </c>
      <c r="G60" s="130" t="s">
        <v>0</v>
      </c>
      <c r="H60" s="130">
        <v>2</v>
      </c>
      <c r="I60" s="130">
        <v>5</v>
      </c>
      <c r="J60" s="130">
        <v>4</v>
      </c>
      <c r="K60" s="130">
        <v>11</v>
      </c>
      <c r="L60" s="130">
        <v>7</v>
      </c>
      <c r="M60" s="130" t="s">
        <v>0</v>
      </c>
      <c r="N60" s="130">
        <v>12</v>
      </c>
      <c r="O60" s="130" t="s">
        <v>0</v>
      </c>
      <c r="P60" s="130" t="s">
        <v>0</v>
      </c>
      <c r="Q60" s="130">
        <v>1</v>
      </c>
      <c r="R60" s="130">
        <v>3</v>
      </c>
      <c r="S60" s="130" t="s">
        <v>0</v>
      </c>
      <c r="T60" s="130" t="s">
        <v>0</v>
      </c>
      <c r="U60" s="130">
        <v>8</v>
      </c>
      <c r="V60" s="130">
        <v>13</v>
      </c>
      <c r="W60" s="130" t="s">
        <v>0</v>
      </c>
      <c r="X60" s="130">
        <v>10</v>
      </c>
      <c r="Y60" s="130" t="s">
        <v>0</v>
      </c>
      <c r="Z60" s="130">
        <v>6</v>
      </c>
      <c r="AA60" s="130">
        <v>9</v>
      </c>
      <c r="AB60" s="130" t="s">
        <v>0</v>
      </c>
      <c r="AC60" s="130" t="s">
        <v>0</v>
      </c>
      <c r="AD60" s="130" t="s">
        <v>0</v>
      </c>
      <c r="AE60" s="130" t="s">
        <v>0</v>
      </c>
      <c r="AF60" s="130" t="s">
        <v>0</v>
      </c>
      <c r="AG60" s="130" t="s">
        <v>0</v>
      </c>
      <c r="AH60" s="130" t="s">
        <v>0</v>
      </c>
      <c r="AI60" s="130" t="s">
        <v>0</v>
      </c>
      <c r="AJ60" s="130" t="s">
        <v>0</v>
      </c>
      <c r="AK60" s="137" t="s">
        <v>2724</v>
      </c>
      <c r="AL60" s="138" t="s">
        <v>2725</v>
      </c>
      <c r="AM60" s="139" t="s">
        <v>2726</v>
      </c>
      <c r="AN60" s="139" t="s">
        <v>2736</v>
      </c>
      <c r="AO60" s="139" t="s">
        <v>60</v>
      </c>
      <c r="AP60" s="139"/>
      <c r="AQ60" s="139"/>
      <c r="AR60" s="139" t="s">
        <v>2738</v>
      </c>
      <c r="AS60" s="139"/>
      <c r="AT60" s="139"/>
      <c r="AU60" s="141"/>
      <c r="BC60" t="s">
        <v>0</v>
      </c>
      <c r="BD60" t="s">
        <v>621</v>
      </c>
    </row>
    <row r="61" spans="1:56" x14ac:dyDescent="0.2">
      <c r="A61" s="128" t="s">
        <v>649</v>
      </c>
      <c r="B61" t="s">
        <v>623</v>
      </c>
      <c r="C61" s="130">
        <v>36156930283.440002</v>
      </c>
      <c r="D61" s="130">
        <v>10</v>
      </c>
      <c r="E61" s="130" t="s">
        <v>2885</v>
      </c>
      <c r="F61" s="130" t="s">
        <v>0</v>
      </c>
      <c r="G61" s="130" t="s">
        <v>0</v>
      </c>
      <c r="H61" s="130">
        <v>3</v>
      </c>
      <c r="I61" s="130">
        <v>6</v>
      </c>
      <c r="J61" s="130" t="s">
        <v>0</v>
      </c>
      <c r="K61" s="130">
        <v>8</v>
      </c>
      <c r="L61" s="130">
        <v>7</v>
      </c>
      <c r="M61" s="130" t="s">
        <v>0</v>
      </c>
      <c r="N61" s="130" t="s">
        <v>0</v>
      </c>
      <c r="O61" s="130" t="s">
        <v>0</v>
      </c>
      <c r="P61" s="130" t="s">
        <v>0</v>
      </c>
      <c r="Q61" s="130">
        <v>1</v>
      </c>
      <c r="R61" s="130">
        <v>2</v>
      </c>
      <c r="S61" s="130" t="s">
        <v>0</v>
      </c>
      <c r="T61" s="130" t="s">
        <v>0</v>
      </c>
      <c r="U61" s="130">
        <v>5</v>
      </c>
      <c r="V61" s="130">
        <v>10</v>
      </c>
      <c r="W61" s="130" t="s">
        <v>0</v>
      </c>
      <c r="X61" s="130" t="s">
        <v>0</v>
      </c>
      <c r="Y61" s="130" t="s">
        <v>0</v>
      </c>
      <c r="Z61" s="130">
        <v>4</v>
      </c>
      <c r="AA61" s="130">
        <v>9</v>
      </c>
      <c r="AB61" s="130" t="s">
        <v>0</v>
      </c>
      <c r="AC61" s="130" t="s">
        <v>0</v>
      </c>
      <c r="AD61" s="130" t="s">
        <v>0</v>
      </c>
      <c r="AE61" s="130" t="s">
        <v>0</v>
      </c>
      <c r="AF61" s="130" t="s">
        <v>0</v>
      </c>
      <c r="AG61" s="130" t="s">
        <v>0</v>
      </c>
      <c r="AH61" s="130" t="s">
        <v>0</v>
      </c>
      <c r="AI61" s="130" t="s">
        <v>0</v>
      </c>
      <c r="AJ61" s="130" t="s">
        <v>0</v>
      </c>
      <c r="AK61" s="137" t="s">
        <v>2724</v>
      </c>
      <c r="AL61" s="138" t="s">
        <v>2725</v>
      </c>
      <c r="AM61" s="139" t="s">
        <v>2726</v>
      </c>
      <c r="AN61" s="139" t="s">
        <v>384</v>
      </c>
      <c r="AO61" s="139" t="s">
        <v>60</v>
      </c>
      <c r="AP61" s="139"/>
      <c r="AQ61" s="139"/>
      <c r="AR61" s="139" t="s">
        <v>2737</v>
      </c>
      <c r="AS61" s="139"/>
      <c r="AT61" s="139"/>
      <c r="AU61" s="141"/>
      <c r="BC61" t="s">
        <v>0</v>
      </c>
      <c r="BD61" t="s">
        <v>624</v>
      </c>
    </row>
    <row r="62" spans="1:56" x14ac:dyDescent="0.2">
      <c r="A62" s="128" t="s">
        <v>652</v>
      </c>
      <c r="B62" t="s">
        <v>626</v>
      </c>
      <c r="C62" s="130">
        <v>5347912585</v>
      </c>
      <c r="D62" s="130">
        <v>10</v>
      </c>
      <c r="E62" s="130" t="s">
        <v>2885</v>
      </c>
      <c r="F62" s="130" t="s">
        <v>0</v>
      </c>
      <c r="G62" s="130" t="s">
        <v>0</v>
      </c>
      <c r="H62" s="130">
        <v>3</v>
      </c>
      <c r="I62" s="130">
        <v>4</v>
      </c>
      <c r="J62" s="130" t="s">
        <v>0</v>
      </c>
      <c r="K62" s="130">
        <v>10</v>
      </c>
      <c r="L62" s="130">
        <v>9</v>
      </c>
      <c r="M62" s="130" t="s">
        <v>0</v>
      </c>
      <c r="N62" s="130" t="s">
        <v>0</v>
      </c>
      <c r="O62" s="130" t="s">
        <v>0</v>
      </c>
      <c r="P62" s="130" t="s">
        <v>0</v>
      </c>
      <c r="Q62" s="130">
        <v>1</v>
      </c>
      <c r="R62" s="130">
        <v>2</v>
      </c>
      <c r="S62" s="130" t="s">
        <v>0</v>
      </c>
      <c r="T62" s="130" t="s">
        <v>0</v>
      </c>
      <c r="U62" s="130">
        <v>6</v>
      </c>
      <c r="V62" s="130">
        <v>8</v>
      </c>
      <c r="W62" s="130" t="s">
        <v>0</v>
      </c>
      <c r="X62" s="130" t="s">
        <v>0</v>
      </c>
      <c r="Y62" s="130" t="s">
        <v>0</v>
      </c>
      <c r="Z62" s="130">
        <v>5</v>
      </c>
      <c r="AA62" s="130">
        <v>7</v>
      </c>
      <c r="AB62" s="130" t="s">
        <v>0</v>
      </c>
      <c r="AC62" s="130" t="s">
        <v>0</v>
      </c>
      <c r="AD62" s="130" t="s">
        <v>0</v>
      </c>
      <c r="AE62" s="130" t="s">
        <v>0</v>
      </c>
      <c r="AF62" s="130" t="s">
        <v>0</v>
      </c>
      <c r="AG62" s="130" t="s">
        <v>0</v>
      </c>
      <c r="AH62" s="130" t="s">
        <v>0</v>
      </c>
      <c r="AI62" s="130" t="s">
        <v>0</v>
      </c>
      <c r="AJ62" s="130" t="s">
        <v>0</v>
      </c>
      <c r="AK62" s="137" t="s">
        <v>2724</v>
      </c>
      <c r="AL62" s="138" t="s">
        <v>2725</v>
      </c>
      <c r="AM62" s="139" t="s">
        <v>2726</v>
      </c>
      <c r="AN62" s="139" t="s">
        <v>384</v>
      </c>
      <c r="AO62" s="139" t="s">
        <v>60</v>
      </c>
      <c r="AP62" s="139"/>
      <c r="AQ62" s="139"/>
      <c r="AR62" s="139" t="s">
        <v>2738</v>
      </c>
      <c r="AS62" s="139"/>
      <c r="AT62" s="139"/>
      <c r="AU62" s="141"/>
      <c r="BC62" t="s">
        <v>0</v>
      </c>
      <c r="BD62" t="s">
        <v>627</v>
      </c>
    </row>
    <row r="63" spans="1:56" x14ac:dyDescent="0.2">
      <c r="A63" s="132" t="s">
        <v>655</v>
      </c>
      <c r="B63" t="s">
        <v>629</v>
      </c>
      <c r="C63" s="130">
        <v>43656825255.419998</v>
      </c>
      <c r="D63" s="130">
        <v>6</v>
      </c>
      <c r="E63" s="130" t="s">
        <v>2885</v>
      </c>
      <c r="F63" s="130" t="s">
        <v>0</v>
      </c>
      <c r="G63" s="130" t="s">
        <v>0</v>
      </c>
      <c r="H63" s="130">
        <v>2</v>
      </c>
      <c r="I63" s="130">
        <v>5</v>
      </c>
      <c r="J63" s="130">
        <v>6</v>
      </c>
      <c r="K63" s="130" t="s">
        <v>0</v>
      </c>
      <c r="L63" s="130" t="s">
        <v>0</v>
      </c>
      <c r="M63" s="130" t="s">
        <v>0</v>
      </c>
      <c r="N63" s="130" t="s">
        <v>0</v>
      </c>
      <c r="O63" s="130" t="s">
        <v>0</v>
      </c>
      <c r="P63" s="130" t="s">
        <v>0</v>
      </c>
      <c r="Q63" s="130">
        <v>1</v>
      </c>
      <c r="R63" s="130">
        <v>4</v>
      </c>
      <c r="S63" s="130" t="s">
        <v>0</v>
      </c>
      <c r="T63" s="130" t="s">
        <v>0</v>
      </c>
      <c r="U63" s="130" t="s">
        <v>0</v>
      </c>
      <c r="V63" s="130" t="s">
        <v>0</v>
      </c>
      <c r="W63" s="130" t="s">
        <v>0</v>
      </c>
      <c r="X63" s="130" t="s">
        <v>0</v>
      </c>
      <c r="Y63" s="130" t="s">
        <v>0</v>
      </c>
      <c r="Z63" s="130">
        <v>3</v>
      </c>
      <c r="AA63" s="130" t="s">
        <v>0</v>
      </c>
      <c r="AB63" s="130" t="s">
        <v>0</v>
      </c>
      <c r="AC63" s="130" t="s">
        <v>0</v>
      </c>
      <c r="AD63" s="130" t="s">
        <v>0</v>
      </c>
      <c r="AE63" s="130" t="s">
        <v>0</v>
      </c>
      <c r="AF63" s="130" t="s">
        <v>0</v>
      </c>
      <c r="AG63" s="130" t="s">
        <v>0</v>
      </c>
      <c r="AH63" s="130" t="s">
        <v>0</v>
      </c>
      <c r="AI63" s="130" t="s">
        <v>0</v>
      </c>
      <c r="AJ63" s="130" t="s">
        <v>0</v>
      </c>
      <c r="AK63" s="137" t="s">
        <v>2724</v>
      </c>
      <c r="AL63" s="138" t="s">
        <v>2725</v>
      </c>
      <c r="AM63" s="139" t="s">
        <v>2726</v>
      </c>
      <c r="AN63" s="139"/>
      <c r="AO63" s="139" t="s">
        <v>60</v>
      </c>
      <c r="AP63" s="139" t="s">
        <v>2739</v>
      </c>
      <c r="AQ63" s="139"/>
      <c r="AR63" s="139" t="s">
        <v>2737</v>
      </c>
      <c r="AS63" s="139"/>
      <c r="AT63" s="139"/>
      <c r="AU63" s="141"/>
      <c r="BC63" t="s">
        <v>0</v>
      </c>
      <c r="BD63" t="s">
        <v>630</v>
      </c>
    </row>
    <row r="64" spans="1:56" x14ac:dyDescent="0.2">
      <c r="A64" s="132" t="s">
        <v>658</v>
      </c>
      <c r="B64" t="s">
        <v>632</v>
      </c>
      <c r="C64" s="130">
        <v>107037707796.8461</v>
      </c>
      <c r="D64" s="130">
        <v>14</v>
      </c>
      <c r="E64" s="130" t="s">
        <v>2885</v>
      </c>
      <c r="F64" s="130" t="s">
        <v>0</v>
      </c>
      <c r="G64" s="130" t="s">
        <v>0</v>
      </c>
      <c r="H64" s="130">
        <v>2</v>
      </c>
      <c r="I64" s="130">
        <v>5</v>
      </c>
      <c r="J64" s="130">
        <v>13</v>
      </c>
      <c r="K64" s="130">
        <v>9</v>
      </c>
      <c r="L64" s="130">
        <v>6</v>
      </c>
      <c r="M64" s="130">
        <v>8</v>
      </c>
      <c r="N64" s="130">
        <v>14</v>
      </c>
      <c r="O64" s="130" t="s">
        <v>0</v>
      </c>
      <c r="P64" s="130" t="s">
        <v>0</v>
      </c>
      <c r="Q64" s="130">
        <v>1</v>
      </c>
      <c r="R64" s="130">
        <v>3</v>
      </c>
      <c r="S64" s="130" t="s">
        <v>0</v>
      </c>
      <c r="T64" s="130" t="s">
        <v>0</v>
      </c>
      <c r="U64" s="130">
        <v>7</v>
      </c>
      <c r="V64" s="130">
        <v>12</v>
      </c>
      <c r="W64" s="130" t="s">
        <v>0</v>
      </c>
      <c r="X64" s="130">
        <v>10</v>
      </c>
      <c r="Y64" s="130" t="s">
        <v>0</v>
      </c>
      <c r="Z64" s="130">
        <v>4</v>
      </c>
      <c r="AA64" s="130">
        <v>11</v>
      </c>
      <c r="AB64" s="130" t="s">
        <v>0</v>
      </c>
      <c r="AC64" s="130" t="s">
        <v>0</v>
      </c>
      <c r="AD64" s="130" t="s">
        <v>0</v>
      </c>
      <c r="AE64" s="130" t="s">
        <v>0</v>
      </c>
      <c r="AF64" s="130" t="s">
        <v>0</v>
      </c>
      <c r="AG64" s="130" t="s">
        <v>0</v>
      </c>
      <c r="AH64" s="130" t="s">
        <v>0</v>
      </c>
      <c r="AI64" s="130" t="s">
        <v>0</v>
      </c>
      <c r="AJ64" s="130" t="s">
        <v>0</v>
      </c>
      <c r="AK64" s="137" t="s">
        <v>2724</v>
      </c>
      <c r="AL64" s="138" t="s">
        <v>2725</v>
      </c>
      <c r="AM64" s="139" t="s">
        <v>2726</v>
      </c>
      <c r="AN64" s="139"/>
      <c r="AO64" s="139" t="s">
        <v>60</v>
      </c>
      <c r="AP64" s="139" t="s">
        <v>2740</v>
      </c>
      <c r="AQ64" s="139"/>
      <c r="AR64" s="139" t="s">
        <v>2737</v>
      </c>
      <c r="AS64" s="139"/>
      <c r="AT64" s="139"/>
      <c r="AU64" s="141"/>
      <c r="BC64" t="s">
        <v>0</v>
      </c>
      <c r="BD64" t="s">
        <v>633</v>
      </c>
    </row>
    <row r="65" spans="1:56" x14ac:dyDescent="0.2">
      <c r="A65" s="132" t="s">
        <v>661</v>
      </c>
      <c r="B65" t="s">
        <v>635</v>
      </c>
      <c r="C65" s="130">
        <v>19786425529</v>
      </c>
      <c r="D65" s="130">
        <v>6</v>
      </c>
      <c r="E65" s="130" t="s">
        <v>2885</v>
      </c>
      <c r="F65" s="130" t="s">
        <v>0</v>
      </c>
      <c r="G65" s="130" t="s">
        <v>0</v>
      </c>
      <c r="H65" s="130">
        <v>2</v>
      </c>
      <c r="I65" s="130">
        <v>5</v>
      </c>
      <c r="J65" s="130">
        <v>3</v>
      </c>
      <c r="K65" s="130" t="s">
        <v>0</v>
      </c>
      <c r="L65" s="130" t="s">
        <v>0</v>
      </c>
      <c r="M65" s="130" t="s">
        <v>0</v>
      </c>
      <c r="N65" s="130" t="s">
        <v>0</v>
      </c>
      <c r="O65" s="130" t="s">
        <v>0</v>
      </c>
      <c r="P65" s="130" t="s">
        <v>0</v>
      </c>
      <c r="Q65" s="130">
        <v>1</v>
      </c>
      <c r="R65" s="130">
        <v>4</v>
      </c>
      <c r="S65" s="130" t="s">
        <v>0</v>
      </c>
      <c r="T65" s="130" t="s">
        <v>0</v>
      </c>
      <c r="U65" s="130" t="s">
        <v>0</v>
      </c>
      <c r="V65" s="130" t="s">
        <v>0</v>
      </c>
      <c r="W65" s="130" t="s">
        <v>0</v>
      </c>
      <c r="X65" s="130" t="s">
        <v>0</v>
      </c>
      <c r="Y65" s="130" t="s">
        <v>0</v>
      </c>
      <c r="Z65" s="130">
        <v>6</v>
      </c>
      <c r="AA65" s="130" t="s">
        <v>0</v>
      </c>
      <c r="AB65" s="130" t="s">
        <v>0</v>
      </c>
      <c r="AC65" s="130" t="s">
        <v>0</v>
      </c>
      <c r="AD65" s="130" t="s">
        <v>0</v>
      </c>
      <c r="AE65" s="130" t="s">
        <v>0</v>
      </c>
      <c r="AF65" s="130" t="s">
        <v>0</v>
      </c>
      <c r="AG65" s="130" t="s">
        <v>0</v>
      </c>
      <c r="AH65" s="130" t="s">
        <v>0</v>
      </c>
      <c r="AI65" s="130" t="s">
        <v>0</v>
      </c>
      <c r="AJ65" s="130" t="s">
        <v>0</v>
      </c>
      <c r="AK65" s="137" t="s">
        <v>2724</v>
      </c>
      <c r="AL65" s="138" t="s">
        <v>2725</v>
      </c>
      <c r="AM65" s="139" t="s">
        <v>2726</v>
      </c>
      <c r="AN65" s="139"/>
      <c r="AO65" s="139" t="s">
        <v>60</v>
      </c>
      <c r="AP65" s="139" t="s">
        <v>2739</v>
      </c>
      <c r="AQ65" s="139"/>
      <c r="AR65" s="139" t="s">
        <v>2738</v>
      </c>
      <c r="AS65" s="139"/>
      <c r="AT65" s="139"/>
      <c r="AU65" s="141"/>
      <c r="BC65" t="s">
        <v>0</v>
      </c>
      <c r="BD65" t="s">
        <v>636</v>
      </c>
    </row>
    <row r="66" spans="1:56" x14ac:dyDescent="0.2">
      <c r="A66" s="132" t="s">
        <v>664</v>
      </c>
      <c r="B66" t="s">
        <v>638</v>
      </c>
      <c r="C66" s="130">
        <v>25719722219.169998</v>
      </c>
      <c r="D66" s="130">
        <v>14</v>
      </c>
      <c r="E66" s="130" t="s">
        <v>2885</v>
      </c>
      <c r="F66" s="130" t="s">
        <v>0</v>
      </c>
      <c r="G66" s="130" t="s">
        <v>0</v>
      </c>
      <c r="H66" s="130">
        <v>2</v>
      </c>
      <c r="I66" s="130">
        <v>4</v>
      </c>
      <c r="J66" s="130">
        <v>9</v>
      </c>
      <c r="K66" s="130">
        <v>13</v>
      </c>
      <c r="L66" s="130">
        <v>8</v>
      </c>
      <c r="M66" s="130">
        <v>5</v>
      </c>
      <c r="N66" s="130">
        <v>14</v>
      </c>
      <c r="O66" s="130" t="s">
        <v>0</v>
      </c>
      <c r="P66" s="130" t="s">
        <v>0</v>
      </c>
      <c r="Q66" s="130">
        <v>1</v>
      </c>
      <c r="R66" s="130">
        <v>3</v>
      </c>
      <c r="S66" s="130" t="s">
        <v>0</v>
      </c>
      <c r="T66" s="130" t="s">
        <v>0</v>
      </c>
      <c r="U66" s="130">
        <v>7</v>
      </c>
      <c r="V66" s="130">
        <v>11</v>
      </c>
      <c r="W66" s="130" t="s">
        <v>0</v>
      </c>
      <c r="X66" s="130">
        <v>12</v>
      </c>
      <c r="Y66" s="130" t="s">
        <v>0</v>
      </c>
      <c r="Z66" s="130">
        <v>6</v>
      </c>
      <c r="AA66" s="130">
        <v>10</v>
      </c>
      <c r="AB66" s="130" t="s">
        <v>0</v>
      </c>
      <c r="AC66" s="130" t="s">
        <v>0</v>
      </c>
      <c r="AD66" s="130" t="s">
        <v>0</v>
      </c>
      <c r="AE66" s="130" t="s">
        <v>0</v>
      </c>
      <c r="AF66" s="130" t="s">
        <v>0</v>
      </c>
      <c r="AG66" s="130" t="s">
        <v>0</v>
      </c>
      <c r="AH66" s="130" t="s">
        <v>0</v>
      </c>
      <c r="AI66" s="130" t="s">
        <v>0</v>
      </c>
      <c r="AJ66" s="130" t="s">
        <v>0</v>
      </c>
      <c r="AK66" s="137" t="s">
        <v>2724</v>
      </c>
      <c r="AL66" s="138" t="s">
        <v>2725</v>
      </c>
      <c r="AM66" s="139" t="s">
        <v>2726</v>
      </c>
      <c r="AN66" s="139"/>
      <c r="AO66" s="139" t="s">
        <v>60</v>
      </c>
      <c r="AP66" s="139" t="s">
        <v>2740</v>
      </c>
      <c r="AQ66" s="139"/>
      <c r="AR66" s="139" t="s">
        <v>2738</v>
      </c>
      <c r="AS66" s="139"/>
      <c r="AT66" s="139"/>
      <c r="AU66" s="141"/>
      <c r="BC66" t="s">
        <v>0</v>
      </c>
      <c r="BD66" t="s">
        <v>639</v>
      </c>
    </row>
    <row r="67" spans="1:56" x14ac:dyDescent="0.2">
      <c r="A67" s="128" t="s">
        <v>667</v>
      </c>
      <c r="B67" t="s">
        <v>641</v>
      </c>
      <c r="C67" s="130"/>
      <c r="D67" s="130"/>
      <c r="E67" s="130" t="s">
        <v>2886</v>
      </c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0"/>
      <c r="AE67" s="130"/>
      <c r="AF67" s="130"/>
      <c r="AG67" s="130"/>
      <c r="AH67" s="130"/>
      <c r="AI67" s="130"/>
      <c r="AJ67" s="130"/>
      <c r="AK67" s="137" t="s">
        <v>2724</v>
      </c>
      <c r="AL67" s="138" t="s">
        <v>2725</v>
      </c>
      <c r="AM67" s="139" t="s">
        <v>2726</v>
      </c>
      <c r="AN67" s="139"/>
      <c r="AO67" s="139" t="s">
        <v>60</v>
      </c>
      <c r="AP67" s="139" t="s">
        <v>2739</v>
      </c>
      <c r="AQ67" s="139" t="s">
        <v>2741</v>
      </c>
      <c r="AR67" s="139"/>
      <c r="AS67" s="139"/>
      <c r="AT67" s="139"/>
      <c r="AU67" s="141"/>
      <c r="BC67" t="s">
        <v>0</v>
      </c>
      <c r="BD67" t="s">
        <v>642</v>
      </c>
    </row>
    <row r="68" spans="1:56" x14ac:dyDescent="0.2">
      <c r="A68" s="128" t="s">
        <v>670</v>
      </c>
      <c r="B68" t="s">
        <v>644</v>
      </c>
      <c r="C68" s="130">
        <v>62545922004.449997</v>
      </c>
      <c r="D68" s="130">
        <v>6</v>
      </c>
      <c r="E68" s="130" t="s">
        <v>2885</v>
      </c>
      <c r="F68" s="130" t="s">
        <v>0</v>
      </c>
      <c r="G68" s="130" t="s">
        <v>0</v>
      </c>
      <c r="H68" s="130">
        <v>2</v>
      </c>
      <c r="I68" s="130">
        <v>6</v>
      </c>
      <c r="J68" s="130">
        <v>5</v>
      </c>
      <c r="K68" s="130" t="s">
        <v>0</v>
      </c>
      <c r="L68" s="130" t="s">
        <v>0</v>
      </c>
      <c r="M68" s="130" t="s">
        <v>0</v>
      </c>
      <c r="N68" s="130" t="s">
        <v>0</v>
      </c>
      <c r="O68" s="130" t="s">
        <v>0</v>
      </c>
      <c r="P68" s="130" t="s">
        <v>0</v>
      </c>
      <c r="Q68" s="130">
        <v>1</v>
      </c>
      <c r="R68" s="130">
        <v>3</v>
      </c>
      <c r="S68" s="130" t="s">
        <v>0</v>
      </c>
      <c r="T68" s="130" t="s">
        <v>0</v>
      </c>
      <c r="U68" s="130" t="s">
        <v>0</v>
      </c>
      <c r="V68" s="130" t="s">
        <v>0</v>
      </c>
      <c r="W68" s="130" t="s">
        <v>0</v>
      </c>
      <c r="X68" s="130" t="s">
        <v>0</v>
      </c>
      <c r="Y68" s="130" t="s">
        <v>0</v>
      </c>
      <c r="Z68" s="130">
        <v>4</v>
      </c>
      <c r="AA68" s="130" t="s">
        <v>0</v>
      </c>
      <c r="AB68" s="130" t="s">
        <v>0</v>
      </c>
      <c r="AC68" s="130" t="s">
        <v>0</v>
      </c>
      <c r="AD68" s="130" t="s">
        <v>0</v>
      </c>
      <c r="AE68" s="130" t="s">
        <v>0</v>
      </c>
      <c r="AF68" s="130" t="s">
        <v>0</v>
      </c>
      <c r="AG68" s="130" t="s">
        <v>0</v>
      </c>
      <c r="AH68" s="130" t="s">
        <v>0</v>
      </c>
      <c r="AI68" s="130" t="s">
        <v>0</v>
      </c>
      <c r="AJ68" s="130" t="s">
        <v>0</v>
      </c>
      <c r="AK68" s="137" t="s">
        <v>2724</v>
      </c>
      <c r="AL68" s="138" t="s">
        <v>2725</v>
      </c>
      <c r="AM68" s="139" t="s">
        <v>2726</v>
      </c>
      <c r="AN68" s="139"/>
      <c r="AO68" s="139" t="s">
        <v>60</v>
      </c>
      <c r="AP68" s="139" t="s">
        <v>2739</v>
      </c>
      <c r="AQ68" s="139" t="s">
        <v>2742</v>
      </c>
      <c r="AR68" s="139"/>
      <c r="AS68" s="139"/>
      <c r="AT68" s="139"/>
      <c r="AU68" s="141"/>
      <c r="BC68" t="s">
        <v>0</v>
      </c>
      <c r="BD68" t="s">
        <v>645</v>
      </c>
    </row>
    <row r="69" spans="1:56" x14ac:dyDescent="0.2">
      <c r="A69" s="128" t="s">
        <v>673</v>
      </c>
      <c r="B69" t="s">
        <v>647</v>
      </c>
      <c r="C69" s="130"/>
      <c r="D69" s="130"/>
      <c r="E69" s="130" t="s">
        <v>2886</v>
      </c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  <c r="AA69" s="130"/>
      <c r="AB69" s="130"/>
      <c r="AC69" s="130"/>
      <c r="AD69" s="130"/>
      <c r="AE69" s="130"/>
      <c r="AF69" s="130"/>
      <c r="AG69" s="130"/>
      <c r="AH69" s="130"/>
      <c r="AI69" s="130"/>
      <c r="AJ69" s="130"/>
      <c r="AK69" s="137" t="s">
        <v>2724</v>
      </c>
      <c r="AL69" s="138" t="s">
        <v>2725</v>
      </c>
      <c r="AM69" s="139" t="s">
        <v>2726</v>
      </c>
      <c r="AN69" s="139"/>
      <c r="AO69" s="139" t="s">
        <v>60</v>
      </c>
      <c r="AP69" s="139" t="s">
        <v>2739</v>
      </c>
      <c r="AQ69" s="139" t="s">
        <v>2743</v>
      </c>
      <c r="AR69" s="139"/>
      <c r="AS69" s="139"/>
      <c r="AT69" s="139"/>
      <c r="AU69" s="141"/>
      <c r="BC69" t="s">
        <v>0</v>
      </c>
      <c r="BD69" t="s">
        <v>648</v>
      </c>
    </row>
    <row r="70" spans="1:56" x14ac:dyDescent="0.2">
      <c r="A70" s="128" t="s">
        <v>675</v>
      </c>
      <c r="B70" t="s">
        <v>650</v>
      </c>
      <c r="C70" s="130"/>
      <c r="D70" s="130"/>
      <c r="E70" s="130" t="s">
        <v>2886</v>
      </c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  <c r="AA70" s="130"/>
      <c r="AB70" s="130"/>
      <c r="AC70" s="130"/>
      <c r="AD70" s="130"/>
      <c r="AE70" s="130"/>
      <c r="AF70" s="130"/>
      <c r="AG70" s="130"/>
      <c r="AH70" s="130"/>
      <c r="AI70" s="130"/>
      <c r="AJ70" s="130"/>
      <c r="AK70" s="137" t="s">
        <v>2724</v>
      </c>
      <c r="AL70" s="138" t="s">
        <v>2725</v>
      </c>
      <c r="AM70" s="139" t="s">
        <v>2726</v>
      </c>
      <c r="AN70" s="139"/>
      <c r="AO70" s="139" t="s">
        <v>60</v>
      </c>
      <c r="AP70" s="139" t="s">
        <v>2739</v>
      </c>
      <c r="AQ70" s="139" t="s">
        <v>2744</v>
      </c>
      <c r="AR70" s="139"/>
      <c r="AS70" s="139"/>
      <c r="AT70" s="139"/>
      <c r="AU70" s="141"/>
      <c r="BC70" t="s">
        <v>0</v>
      </c>
      <c r="BD70" t="s">
        <v>651</v>
      </c>
    </row>
    <row r="71" spans="1:56" x14ac:dyDescent="0.2">
      <c r="A71" s="128" t="s">
        <v>677</v>
      </c>
      <c r="B71" t="s">
        <v>653</v>
      </c>
      <c r="C71" s="130"/>
      <c r="D71" s="130"/>
      <c r="E71" s="130" t="s">
        <v>2886</v>
      </c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0"/>
      <c r="S71" s="130"/>
      <c r="T71" s="130"/>
      <c r="U71" s="130"/>
      <c r="V71" s="130"/>
      <c r="W71" s="130"/>
      <c r="X71" s="130"/>
      <c r="Y71" s="130"/>
      <c r="Z71" s="130"/>
      <c r="AA71" s="130"/>
      <c r="AB71" s="130"/>
      <c r="AC71" s="130"/>
      <c r="AD71" s="130"/>
      <c r="AE71" s="130"/>
      <c r="AF71" s="130"/>
      <c r="AG71" s="130"/>
      <c r="AH71" s="130"/>
      <c r="AI71" s="130"/>
      <c r="AJ71" s="130"/>
      <c r="AK71" s="137" t="s">
        <v>2724</v>
      </c>
      <c r="AL71" s="138" t="s">
        <v>2725</v>
      </c>
      <c r="AM71" s="139" t="s">
        <v>2726</v>
      </c>
      <c r="AN71" s="139"/>
      <c r="AO71" s="139" t="s">
        <v>60</v>
      </c>
      <c r="AP71" s="139" t="s">
        <v>2740</v>
      </c>
      <c r="AQ71" s="139" t="s">
        <v>2741</v>
      </c>
      <c r="AR71" s="139"/>
      <c r="AS71" s="139"/>
      <c r="AT71" s="139"/>
      <c r="AU71" s="141"/>
      <c r="BC71" t="s">
        <v>0</v>
      </c>
      <c r="BD71" t="s">
        <v>654</v>
      </c>
    </row>
    <row r="72" spans="1:56" x14ac:dyDescent="0.2">
      <c r="A72" s="128" t="s">
        <v>679</v>
      </c>
      <c r="B72" t="s">
        <v>656</v>
      </c>
      <c r="C72" s="130">
        <v>67685190424.110008</v>
      </c>
      <c r="D72" s="130">
        <v>12</v>
      </c>
      <c r="E72" s="130" t="s">
        <v>2885</v>
      </c>
      <c r="F72" s="130" t="s">
        <v>0</v>
      </c>
      <c r="G72" s="130" t="s">
        <v>0</v>
      </c>
      <c r="H72" s="130">
        <v>3</v>
      </c>
      <c r="I72" s="130">
        <v>5</v>
      </c>
      <c r="J72" s="130">
        <v>8</v>
      </c>
      <c r="K72" s="130">
        <v>9</v>
      </c>
      <c r="L72" s="130" t="s">
        <v>0</v>
      </c>
      <c r="M72" s="130">
        <v>7</v>
      </c>
      <c r="N72" s="130" t="s">
        <v>0</v>
      </c>
      <c r="O72" s="130" t="s">
        <v>0</v>
      </c>
      <c r="P72" s="130" t="s">
        <v>0</v>
      </c>
      <c r="Q72" s="130">
        <v>1</v>
      </c>
      <c r="R72" s="130">
        <v>2</v>
      </c>
      <c r="S72" s="130" t="s">
        <v>0</v>
      </c>
      <c r="T72" s="130" t="s">
        <v>0</v>
      </c>
      <c r="U72" s="130">
        <v>6</v>
      </c>
      <c r="V72" s="130">
        <v>11</v>
      </c>
      <c r="W72" s="130" t="s">
        <v>0</v>
      </c>
      <c r="X72" s="130">
        <v>12</v>
      </c>
      <c r="Y72" s="130" t="s">
        <v>0</v>
      </c>
      <c r="Z72" s="130">
        <v>4</v>
      </c>
      <c r="AA72" s="130">
        <v>10</v>
      </c>
      <c r="AB72" s="130" t="s">
        <v>0</v>
      </c>
      <c r="AC72" s="130" t="s">
        <v>0</v>
      </c>
      <c r="AD72" s="130" t="s">
        <v>0</v>
      </c>
      <c r="AE72" s="130" t="s">
        <v>0</v>
      </c>
      <c r="AF72" s="130" t="s">
        <v>0</v>
      </c>
      <c r="AG72" s="130" t="s">
        <v>0</v>
      </c>
      <c r="AH72" s="130" t="s">
        <v>0</v>
      </c>
      <c r="AI72" s="130" t="s">
        <v>0</v>
      </c>
      <c r="AJ72" s="130" t="s">
        <v>0</v>
      </c>
      <c r="AK72" s="137" t="s">
        <v>2724</v>
      </c>
      <c r="AL72" s="138" t="s">
        <v>2725</v>
      </c>
      <c r="AM72" s="139" t="s">
        <v>2726</v>
      </c>
      <c r="AN72" s="139"/>
      <c r="AO72" s="139" t="s">
        <v>60</v>
      </c>
      <c r="AP72" s="139" t="s">
        <v>2740</v>
      </c>
      <c r="AQ72" s="139" t="s">
        <v>2742</v>
      </c>
      <c r="AR72" s="139"/>
      <c r="AS72" s="139"/>
      <c r="AT72" s="139"/>
      <c r="AU72" s="141"/>
      <c r="BC72" t="s">
        <v>0</v>
      </c>
      <c r="BD72" t="s">
        <v>657</v>
      </c>
    </row>
    <row r="73" spans="1:56" x14ac:dyDescent="0.2">
      <c r="A73" s="128" t="s">
        <v>682</v>
      </c>
      <c r="B73" t="s">
        <v>659</v>
      </c>
      <c r="C73" s="130">
        <v>58929974226.206055</v>
      </c>
      <c r="D73" s="130">
        <v>12</v>
      </c>
      <c r="E73" s="130" t="s">
        <v>2885</v>
      </c>
      <c r="F73" s="130" t="s">
        <v>0</v>
      </c>
      <c r="G73" s="130" t="s">
        <v>0</v>
      </c>
      <c r="H73" s="130">
        <v>2</v>
      </c>
      <c r="I73" s="130">
        <v>4</v>
      </c>
      <c r="J73" s="130" t="s">
        <v>0</v>
      </c>
      <c r="K73" s="130">
        <v>8</v>
      </c>
      <c r="L73" s="130" t="s">
        <v>0</v>
      </c>
      <c r="M73" s="130">
        <v>7</v>
      </c>
      <c r="N73" s="130">
        <v>12</v>
      </c>
      <c r="O73" s="130" t="s">
        <v>0</v>
      </c>
      <c r="P73" s="130" t="s">
        <v>0</v>
      </c>
      <c r="Q73" s="130">
        <v>1</v>
      </c>
      <c r="R73" s="130">
        <v>3</v>
      </c>
      <c r="S73" s="130" t="s">
        <v>0</v>
      </c>
      <c r="T73" s="130" t="s">
        <v>0</v>
      </c>
      <c r="U73" s="130">
        <v>6</v>
      </c>
      <c r="V73" s="130">
        <v>11</v>
      </c>
      <c r="W73" s="130" t="s">
        <v>0</v>
      </c>
      <c r="X73" s="130">
        <v>9</v>
      </c>
      <c r="Y73" s="130" t="s">
        <v>0</v>
      </c>
      <c r="Z73" s="130">
        <v>5</v>
      </c>
      <c r="AA73" s="130">
        <v>10</v>
      </c>
      <c r="AB73" s="130" t="s">
        <v>0</v>
      </c>
      <c r="AC73" s="130" t="s">
        <v>0</v>
      </c>
      <c r="AD73" s="130" t="s">
        <v>0</v>
      </c>
      <c r="AE73" s="130" t="s">
        <v>0</v>
      </c>
      <c r="AF73" s="130" t="s">
        <v>0</v>
      </c>
      <c r="AG73" s="130" t="s">
        <v>0</v>
      </c>
      <c r="AH73" s="130" t="s">
        <v>0</v>
      </c>
      <c r="AI73" s="130" t="s">
        <v>0</v>
      </c>
      <c r="AJ73" s="130" t="s">
        <v>0</v>
      </c>
      <c r="AK73" s="137" t="s">
        <v>2724</v>
      </c>
      <c r="AL73" s="138" t="s">
        <v>2725</v>
      </c>
      <c r="AM73" s="139" t="s">
        <v>2726</v>
      </c>
      <c r="AN73" s="139"/>
      <c r="AO73" s="139" t="s">
        <v>60</v>
      </c>
      <c r="AP73" s="139" t="s">
        <v>2740</v>
      </c>
      <c r="AQ73" s="139" t="s">
        <v>2743</v>
      </c>
      <c r="AR73" s="139"/>
      <c r="AS73" s="139"/>
      <c r="AT73" s="139"/>
      <c r="AU73" s="141"/>
      <c r="BC73" t="s">
        <v>0</v>
      </c>
      <c r="BD73" t="s">
        <v>660</v>
      </c>
    </row>
    <row r="74" spans="1:56" x14ac:dyDescent="0.2">
      <c r="A74" s="128" t="s">
        <v>685</v>
      </c>
      <c r="B74" t="s">
        <v>662</v>
      </c>
      <c r="C74" s="130"/>
      <c r="D74" s="130"/>
      <c r="E74" s="130" t="s">
        <v>2886</v>
      </c>
      <c r="F74" s="130"/>
      <c r="G74" s="130"/>
      <c r="H74" s="130"/>
      <c r="I74" s="130"/>
      <c r="J74" s="130"/>
      <c r="K74" s="130"/>
      <c r="L74" s="130"/>
      <c r="M74" s="130"/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0"/>
      <c r="Y74" s="130"/>
      <c r="Z74" s="130"/>
      <c r="AA74" s="130"/>
      <c r="AB74" s="130"/>
      <c r="AC74" s="130"/>
      <c r="AD74" s="130"/>
      <c r="AE74" s="130"/>
      <c r="AF74" s="130"/>
      <c r="AG74" s="130"/>
      <c r="AH74" s="130"/>
      <c r="AI74" s="130"/>
      <c r="AJ74" s="130"/>
      <c r="AK74" s="137" t="s">
        <v>2724</v>
      </c>
      <c r="AL74" s="138" t="s">
        <v>2725</v>
      </c>
      <c r="AM74" s="139" t="s">
        <v>2726</v>
      </c>
      <c r="AN74" s="139"/>
      <c r="AO74" s="139" t="s">
        <v>60</v>
      </c>
      <c r="AP74" s="139" t="s">
        <v>2740</v>
      </c>
      <c r="AQ74" s="139" t="s">
        <v>2744</v>
      </c>
      <c r="AR74" s="139"/>
      <c r="AS74" s="139"/>
      <c r="AT74" s="139"/>
      <c r="AU74" s="141"/>
      <c r="BC74" t="s">
        <v>0</v>
      </c>
      <c r="BD74" t="s">
        <v>663</v>
      </c>
    </row>
    <row r="75" spans="1:56" x14ac:dyDescent="0.2">
      <c r="A75" s="132" t="s">
        <v>688</v>
      </c>
      <c r="B75" t="s">
        <v>665</v>
      </c>
      <c r="C75" s="130">
        <v>1351950989</v>
      </c>
      <c r="D75" s="130">
        <v>5</v>
      </c>
      <c r="E75" s="130" t="s">
        <v>2885</v>
      </c>
      <c r="F75" s="130" t="s">
        <v>0</v>
      </c>
      <c r="G75" s="130" t="s">
        <v>0</v>
      </c>
      <c r="H75" s="130" t="s">
        <v>0</v>
      </c>
      <c r="I75" s="130">
        <v>4</v>
      </c>
      <c r="J75" s="130">
        <v>3</v>
      </c>
      <c r="K75" s="130" t="s">
        <v>0</v>
      </c>
      <c r="L75" s="130" t="s">
        <v>0</v>
      </c>
      <c r="M75" s="130" t="s">
        <v>0</v>
      </c>
      <c r="N75" s="130" t="s">
        <v>0</v>
      </c>
      <c r="O75" s="130" t="s">
        <v>0</v>
      </c>
      <c r="P75" s="130" t="s">
        <v>0</v>
      </c>
      <c r="Q75" s="130">
        <v>2</v>
      </c>
      <c r="R75" s="130">
        <v>1</v>
      </c>
      <c r="S75" s="130" t="s">
        <v>0</v>
      </c>
      <c r="T75" s="130" t="s">
        <v>0</v>
      </c>
      <c r="U75" s="130" t="s">
        <v>0</v>
      </c>
      <c r="V75" s="130" t="s">
        <v>0</v>
      </c>
      <c r="W75" s="130" t="s">
        <v>0</v>
      </c>
      <c r="X75" s="130" t="s">
        <v>0</v>
      </c>
      <c r="Y75" s="130" t="s">
        <v>0</v>
      </c>
      <c r="Z75" s="130">
        <v>5</v>
      </c>
      <c r="AA75" s="130" t="s">
        <v>0</v>
      </c>
      <c r="AB75" s="130" t="s">
        <v>0</v>
      </c>
      <c r="AC75" s="130" t="s">
        <v>0</v>
      </c>
      <c r="AD75" s="130" t="s">
        <v>0</v>
      </c>
      <c r="AE75" s="130" t="s">
        <v>0</v>
      </c>
      <c r="AF75" s="130" t="s">
        <v>0</v>
      </c>
      <c r="AG75" s="130" t="s">
        <v>0</v>
      </c>
      <c r="AH75" s="130" t="s">
        <v>0</v>
      </c>
      <c r="AI75" s="130" t="s">
        <v>0</v>
      </c>
      <c r="AJ75" s="130" t="s">
        <v>0</v>
      </c>
      <c r="AK75" s="137" t="s">
        <v>2724</v>
      </c>
      <c r="AL75" s="138" t="s">
        <v>2725</v>
      </c>
      <c r="AM75" s="139" t="s">
        <v>2726</v>
      </c>
      <c r="AN75" s="140" t="s">
        <v>61</v>
      </c>
      <c r="AO75" s="140" t="s">
        <v>61</v>
      </c>
      <c r="AP75" s="140"/>
      <c r="AQ75" s="140"/>
      <c r="AR75" s="139" t="s">
        <v>2737</v>
      </c>
      <c r="AS75" s="139"/>
      <c r="AT75" s="139"/>
      <c r="AU75" s="141"/>
      <c r="BC75" t="s">
        <v>0</v>
      </c>
      <c r="BD75" t="s">
        <v>666</v>
      </c>
    </row>
    <row r="76" spans="1:56" x14ac:dyDescent="0.2">
      <c r="A76" s="132" t="s">
        <v>691</v>
      </c>
      <c r="B76" t="s">
        <v>668</v>
      </c>
      <c r="C76" s="130"/>
      <c r="D76" s="130"/>
      <c r="E76" s="130" t="s">
        <v>2886</v>
      </c>
      <c r="F76" s="130"/>
      <c r="G76" s="130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0"/>
      <c r="Y76" s="130"/>
      <c r="Z76" s="130"/>
      <c r="AA76" s="130"/>
      <c r="AB76" s="130"/>
      <c r="AC76" s="130"/>
      <c r="AD76" s="130"/>
      <c r="AE76" s="130"/>
      <c r="AF76" s="130"/>
      <c r="AG76" s="130"/>
      <c r="AH76" s="130"/>
      <c r="AI76" s="130"/>
      <c r="AJ76" s="130"/>
      <c r="AK76" s="137" t="s">
        <v>2724</v>
      </c>
      <c r="AL76" s="138" t="s">
        <v>2725</v>
      </c>
      <c r="AM76" s="139" t="s">
        <v>2726</v>
      </c>
      <c r="AN76" s="140" t="s">
        <v>61</v>
      </c>
      <c r="AO76" s="140" t="s">
        <v>61</v>
      </c>
      <c r="AP76" s="140"/>
      <c r="AQ76" s="140"/>
      <c r="AR76" s="139" t="s">
        <v>2738</v>
      </c>
      <c r="AS76" s="139"/>
      <c r="AT76" s="139"/>
      <c r="AU76" s="141"/>
      <c r="BC76" t="s">
        <v>0</v>
      </c>
      <c r="BD76" t="s">
        <v>669</v>
      </c>
    </row>
    <row r="77" spans="1:56" x14ac:dyDescent="0.2">
      <c r="A77" s="132" t="s">
        <v>694</v>
      </c>
      <c r="B77" t="s">
        <v>3</v>
      </c>
      <c r="C77" s="130">
        <v>51799002450.265259</v>
      </c>
      <c r="D77" s="130">
        <v>6</v>
      </c>
      <c r="E77" s="130" t="s">
        <v>2885</v>
      </c>
      <c r="F77" s="130">
        <v>3</v>
      </c>
      <c r="G77" s="130">
        <v>5</v>
      </c>
      <c r="H77" s="130" t="s">
        <v>0</v>
      </c>
      <c r="I77" s="130">
        <v>6</v>
      </c>
      <c r="J77" s="130" t="s">
        <v>0</v>
      </c>
      <c r="K77" s="130" t="s">
        <v>0</v>
      </c>
      <c r="L77" s="130" t="s">
        <v>0</v>
      </c>
      <c r="M77" s="130" t="s">
        <v>0</v>
      </c>
      <c r="N77" s="130">
        <v>4</v>
      </c>
      <c r="O77" s="130">
        <v>2</v>
      </c>
      <c r="P77" s="130" t="s">
        <v>0</v>
      </c>
      <c r="Q77" s="130">
        <v>1</v>
      </c>
      <c r="R77" s="130" t="s">
        <v>0</v>
      </c>
      <c r="S77" s="130" t="s">
        <v>0</v>
      </c>
      <c r="T77" s="130" t="s">
        <v>0</v>
      </c>
      <c r="U77" s="130" t="s">
        <v>0</v>
      </c>
      <c r="V77" s="130" t="s">
        <v>0</v>
      </c>
      <c r="W77" s="130" t="s">
        <v>0</v>
      </c>
      <c r="X77" s="130" t="s">
        <v>0</v>
      </c>
      <c r="Y77" s="130" t="s">
        <v>0</v>
      </c>
      <c r="Z77" s="130" t="s">
        <v>0</v>
      </c>
      <c r="AA77" s="130" t="s">
        <v>0</v>
      </c>
      <c r="AB77" s="130" t="s">
        <v>0</v>
      </c>
      <c r="AC77" s="130" t="s">
        <v>0</v>
      </c>
      <c r="AD77" s="130" t="s">
        <v>0</v>
      </c>
      <c r="AE77" s="130" t="s">
        <v>0</v>
      </c>
      <c r="AF77" s="130" t="s">
        <v>0</v>
      </c>
      <c r="AG77" s="130" t="s">
        <v>0</v>
      </c>
      <c r="AH77" s="130" t="s">
        <v>0</v>
      </c>
      <c r="AI77" s="130" t="s">
        <v>0</v>
      </c>
      <c r="AJ77" s="130" t="s">
        <v>0</v>
      </c>
      <c r="AK77" s="137" t="s">
        <v>2724</v>
      </c>
      <c r="AL77" s="138" t="s">
        <v>2725</v>
      </c>
      <c r="AM77" s="139" t="s">
        <v>2726</v>
      </c>
      <c r="AN77" s="139"/>
      <c r="AO77" s="139" t="s">
        <v>62</v>
      </c>
      <c r="AP77" s="139"/>
      <c r="AQ77" s="139"/>
      <c r="AR77" s="139" t="s">
        <v>2737</v>
      </c>
      <c r="AS77" s="139"/>
      <c r="AT77" s="139"/>
      <c r="AU77" s="141"/>
      <c r="BC77" t="s">
        <v>671</v>
      </c>
      <c r="BD77" t="s">
        <v>672</v>
      </c>
    </row>
    <row r="78" spans="1:56" x14ac:dyDescent="0.2">
      <c r="A78" s="132" t="s">
        <v>697</v>
      </c>
      <c r="B78" t="s">
        <v>4</v>
      </c>
      <c r="C78" s="130"/>
      <c r="D78" s="130"/>
      <c r="E78" s="130" t="s">
        <v>2886</v>
      </c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7" t="s">
        <v>2724</v>
      </c>
      <c r="AL78" s="138" t="s">
        <v>2725</v>
      </c>
      <c r="AM78" s="139" t="s">
        <v>2726</v>
      </c>
      <c r="AN78" s="139"/>
      <c r="AO78" s="139" t="s">
        <v>62</v>
      </c>
      <c r="AP78" s="139"/>
      <c r="AQ78" s="139"/>
      <c r="AR78" s="139" t="s">
        <v>2738</v>
      </c>
      <c r="AS78" s="139"/>
      <c r="AT78" s="139"/>
      <c r="AU78" s="141"/>
      <c r="BC78" t="s">
        <v>0</v>
      </c>
      <c r="BD78" t="s">
        <v>674</v>
      </c>
    </row>
    <row r="79" spans="1:56" x14ac:dyDescent="0.2">
      <c r="A79" s="132" t="s">
        <v>700</v>
      </c>
      <c r="B79" t="s">
        <v>5</v>
      </c>
      <c r="C79" s="130"/>
      <c r="D79" s="130"/>
      <c r="E79" s="130" t="s">
        <v>2886</v>
      </c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  <c r="AF79" s="130"/>
      <c r="AG79" s="130"/>
      <c r="AH79" s="130"/>
      <c r="AI79" s="130"/>
      <c r="AJ79" s="130"/>
      <c r="AK79" s="137" t="s">
        <v>2724</v>
      </c>
      <c r="AL79" s="138" t="s">
        <v>2725</v>
      </c>
      <c r="AM79" s="139" t="s">
        <v>2726</v>
      </c>
      <c r="AN79" s="139"/>
      <c r="AO79" s="139" t="s">
        <v>2745</v>
      </c>
      <c r="AP79" s="139"/>
      <c r="AQ79" s="139"/>
      <c r="AR79" s="139" t="s">
        <v>2737</v>
      </c>
      <c r="AS79" s="139"/>
      <c r="AT79" s="139"/>
      <c r="AU79" s="141"/>
      <c r="BC79" t="s">
        <v>0</v>
      </c>
      <c r="BD79" t="s">
        <v>676</v>
      </c>
    </row>
    <row r="80" spans="1:56" x14ac:dyDescent="0.2">
      <c r="A80" s="132" t="s">
        <v>703</v>
      </c>
      <c r="B80" t="s">
        <v>6</v>
      </c>
      <c r="C80" s="130"/>
      <c r="D80" s="130"/>
      <c r="E80" s="130" t="s">
        <v>2886</v>
      </c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130"/>
      <c r="AH80" s="130"/>
      <c r="AI80" s="130"/>
      <c r="AJ80" s="130"/>
      <c r="AK80" s="137" t="s">
        <v>2724</v>
      </c>
      <c r="AL80" s="138" t="s">
        <v>2725</v>
      </c>
      <c r="AM80" s="139" t="s">
        <v>2726</v>
      </c>
      <c r="AN80" s="139"/>
      <c r="AO80" s="139" t="s">
        <v>2745</v>
      </c>
      <c r="AP80" s="139"/>
      <c r="AQ80" s="139"/>
      <c r="AR80" s="139" t="s">
        <v>2738</v>
      </c>
      <c r="AS80" s="139"/>
      <c r="AT80" s="139"/>
      <c r="AU80" s="141"/>
      <c r="BC80" t="s">
        <v>0</v>
      </c>
      <c r="BD80" t="s">
        <v>678</v>
      </c>
    </row>
    <row r="81" spans="1:56" x14ac:dyDescent="0.2">
      <c r="A81" s="128" t="s">
        <v>706</v>
      </c>
      <c r="B81" t="s">
        <v>680</v>
      </c>
      <c r="C81" s="130">
        <v>149625794659.5513</v>
      </c>
      <c r="D81" s="130">
        <v>16</v>
      </c>
      <c r="E81" s="130" t="s">
        <v>2885</v>
      </c>
      <c r="F81" s="130">
        <v>5</v>
      </c>
      <c r="G81" s="130">
        <v>11</v>
      </c>
      <c r="H81" s="130">
        <v>2</v>
      </c>
      <c r="I81" s="130">
        <v>6</v>
      </c>
      <c r="J81" s="130">
        <v>12</v>
      </c>
      <c r="K81" s="130">
        <v>13</v>
      </c>
      <c r="L81" s="130">
        <v>7</v>
      </c>
      <c r="M81" s="130" t="s">
        <v>0</v>
      </c>
      <c r="N81" s="130">
        <v>8</v>
      </c>
      <c r="O81" s="130" t="s">
        <v>0</v>
      </c>
      <c r="P81" s="130" t="s">
        <v>0</v>
      </c>
      <c r="Q81" s="130">
        <v>1</v>
      </c>
      <c r="R81" s="130">
        <v>3</v>
      </c>
      <c r="S81" s="130">
        <v>10</v>
      </c>
      <c r="T81" s="130" t="s">
        <v>0</v>
      </c>
      <c r="U81" s="130">
        <v>9</v>
      </c>
      <c r="V81" s="130">
        <v>15</v>
      </c>
      <c r="W81" s="130" t="s">
        <v>0</v>
      </c>
      <c r="X81" s="130">
        <v>14</v>
      </c>
      <c r="Y81" s="130" t="s">
        <v>0</v>
      </c>
      <c r="Z81" s="130">
        <v>4</v>
      </c>
      <c r="AA81" s="130">
        <v>16</v>
      </c>
      <c r="AB81" s="130" t="s">
        <v>0</v>
      </c>
      <c r="AC81" s="130" t="s">
        <v>0</v>
      </c>
      <c r="AD81" s="130" t="s">
        <v>0</v>
      </c>
      <c r="AE81" s="130" t="s">
        <v>0</v>
      </c>
      <c r="AF81" s="130" t="s">
        <v>0</v>
      </c>
      <c r="AG81" s="130" t="s">
        <v>0</v>
      </c>
      <c r="AH81" s="130" t="s">
        <v>0</v>
      </c>
      <c r="AI81" s="130" t="s">
        <v>0</v>
      </c>
      <c r="AJ81" s="130" t="s">
        <v>0</v>
      </c>
      <c r="AK81" s="137" t="s">
        <v>2724</v>
      </c>
      <c r="AL81" s="138" t="s">
        <v>2725</v>
      </c>
      <c r="AM81" s="139" t="s">
        <v>2726</v>
      </c>
      <c r="AN81" s="145" t="s">
        <v>2736</v>
      </c>
      <c r="AO81" s="145"/>
      <c r="AP81" s="145"/>
      <c r="AQ81" s="139"/>
      <c r="AR81" s="139" t="s">
        <v>2737</v>
      </c>
      <c r="AS81" s="139"/>
      <c r="AT81" s="139"/>
      <c r="AU81" s="141"/>
      <c r="BC81" t="s">
        <v>0</v>
      </c>
      <c r="BD81" t="s">
        <v>681</v>
      </c>
    </row>
    <row r="82" spans="1:56" x14ac:dyDescent="0.2">
      <c r="A82" s="128" t="s">
        <v>709</v>
      </c>
      <c r="B82" t="s">
        <v>683</v>
      </c>
      <c r="C82" s="130">
        <v>42453367250.029999</v>
      </c>
      <c r="D82" s="130">
        <v>14</v>
      </c>
      <c r="E82" s="130" t="s">
        <v>2885</v>
      </c>
      <c r="F82" s="130" t="s">
        <v>0</v>
      </c>
      <c r="G82" s="130" t="s">
        <v>0</v>
      </c>
      <c r="H82" s="130">
        <v>2</v>
      </c>
      <c r="I82" s="130">
        <v>5</v>
      </c>
      <c r="J82" s="130">
        <v>4</v>
      </c>
      <c r="K82" s="130">
        <v>14</v>
      </c>
      <c r="L82" s="130">
        <v>9</v>
      </c>
      <c r="M82" s="130" t="s">
        <v>0</v>
      </c>
      <c r="N82" s="130">
        <v>7</v>
      </c>
      <c r="O82" s="130" t="s">
        <v>0</v>
      </c>
      <c r="P82" s="130" t="s">
        <v>0</v>
      </c>
      <c r="Q82" s="130">
        <v>1</v>
      </c>
      <c r="R82" s="130">
        <v>3</v>
      </c>
      <c r="S82" s="130">
        <v>6</v>
      </c>
      <c r="T82" s="130" t="s">
        <v>0</v>
      </c>
      <c r="U82" s="130">
        <v>10</v>
      </c>
      <c r="V82" s="130">
        <v>11</v>
      </c>
      <c r="W82" s="130" t="s">
        <v>0</v>
      </c>
      <c r="X82" s="130">
        <v>13</v>
      </c>
      <c r="Y82" s="130" t="s">
        <v>0</v>
      </c>
      <c r="Z82" s="130">
        <v>8</v>
      </c>
      <c r="AA82" s="130">
        <v>12</v>
      </c>
      <c r="AB82" s="130" t="s">
        <v>0</v>
      </c>
      <c r="AC82" s="130" t="s">
        <v>0</v>
      </c>
      <c r="AD82" s="130" t="s">
        <v>0</v>
      </c>
      <c r="AE82" s="130" t="s">
        <v>0</v>
      </c>
      <c r="AF82" s="130" t="s">
        <v>0</v>
      </c>
      <c r="AG82" s="130" t="s">
        <v>0</v>
      </c>
      <c r="AH82" s="130" t="s">
        <v>0</v>
      </c>
      <c r="AI82" s="130" t="s">
        <v>0</v>
      </c>
      <c r="AJ82" s="130" t="s">
        <v>0</v>
      </c>
      <c r="AK82" s="137" t="s">
        <v>2724</v>
      </c>
      <c r="AL82" s="138" t="s">
        <v>2725</v>
      </c>
      <c r="AM82" s="139" t="s">
        <v>2726</v>
      </c>
      <c r="AN82" s="145" t="s">
        <v>2736</v>
      </c>
      <c r="AO82" s="145"/>
      <c r="AP82" s="145"/>
      <c r="AQ82" s="139"/>
      <c r="AR82" s="139" t="s">
        <v>2738</v>
      </c>
      <c r="AS82" s="139"/>
      <c r="AT82" s="139"/>
      <c r="AU82" s="141"/>
      <c r="BC82" t="s">
        <v>0</v>
      </c>
      <c r="BD82" t="s">
        <v>684</v>
      </c>
    </row>
    <row r="83" spans="1:56" x14ac:dyDescent="0.2">
      <c r="A83" s="128" t="s">
        <v>712</v>
      </c>
      <c r="B83" t="s">
        <v>686</v>
      </c>
      <c r="C83" s="130">
        <v>42287970285</v>
      </c>
      <c r="D83" s="130">
        <v>12</v>
      </c>
      <c r="E83" s="130" t="s">
        <v>2885</v>
      </c>
      <c r="F83" s="130" t="s">
        <v>0</v>
      </c>
      <c r="G83" s="130" t="s">
        <v>0</v>
      </c>
      <c r="H83" s="130">
        <v>3</v>
      </c>
      <c r="I83" s="130">
        <v>8</v>
      </c>
      <c r="J83" s="130" t="s">
        <v>0</v>
      </c>
      <c r="K83" s="130">
        <v>10</v>
      </c>
      <c r="L83" s="130">
        <v>9</v>
      </c>
      <c r="M83" s="130" t="s">
        <v>0</v>
      </c>
      <c r="N83" s="130">
        <v>7</v>
      </c>
      <c r="O83" s="130" t="s">
        <v>0</v>
      </c>
      <c r="P83" s="130" t="s">
        <v>0</v>
      </c>
      <c r="Q83" s="130">
        <v>1</v>
      </c>
      <c r="R83" s="130">
        <v>2</v>
      </c>
      <c r="S83" s="130">
        <v>6</v>
      </c>
      <c r="T83" s="130" t="s">
        <v>0</v>
      </c>
      <c r="U83" s="130">
        <v>5</v>
      </c>
      <c r="V83" s="130">
        <v>12</v>
      </c>
      <c r="W83" s="130" t="s">
        <v>0</v>
      </c>
      <c r="X83" s="130" t="s">
        <v>0</v>
      </c>
      <c r="Y83" s="130" t="s">
        <v>0</v>
      </c>
      <c r="Z83" s="130">
        <v>4</v>
      </c>
      <c r="AA83" s="130">
        <v>11</v>
      </c>
      <c r="AB83" s="130" t="s">
        <v>0</v>
      </c>
      <c r="AC83" s="130" t="s">
        <v>0</v>
      </c>
      <c r="AD83" s="130" t="s">
        <v>0</v>
      </c>
      <c r="AE83" s="130" t="s">
        <v>0</v>
      </c>
      <c r="AF83" s="130" t="s">
        <v>0</v>
      </c>
      <c r="AG83" s="130" t="s">
        <v>0</v>
      </c>
      <c r="AH83" s="130" t="s">
        <v>0</v>
      </c>
      <c r="AI83" s="130" t="s">
        <v>0</v>
      </c>
      <c r="AJ83" s="130" t="s">
        <v>0</v>
      </c>
      <c r="AK83" s="137" t="s">
        <v>2724</v>
      </c>
      <c r="AL83" s="138" t="s">
        <v>2725</v>
      </c>
      <c r="AM83" s="139" t="s">
        <v>2726</v>
      </c>
      <c r="AN83" s="145" t="s">
        <v>384</v>
      </c>
      <c r="AO83" s="145"/>
      <c r="AP83" s="145"/>
      <c r="AQ83" s="139"/>
      <c r="AR83" s="139" t="s">
        <v>2737</v>
      </c>
      <c r="AS83" s="139"/>
      <c r="AT83" s="139"/>
      <c r="AU83" s="141"/>
      <c r="BC83" t="s">
        <v>0</v>
      </c>
      <c r="BD83" t="s">
        <v>687</v>
      </c>
    </row>
    <row r="84" spans="1:56" x14ac:dyDescent="0.2">
      <c r="A84" s="128" t="s">
        <v>715</v>
      </c>
      <c r="B84" t="s">
        <v>689</v>
      </c>
      <c r="C84" s="130">
        <v>5508614186</v>
      </c>
      <c r="D84" s="130">
        <v>12</v>
      </c>
      <c r="E84" s="130" t="s">
        <v>2885</v>
      </c>
      <c r="F84" s="130" t="s">
        <v>0</v>
      </c>
      <c r="G84" s="130" t="s">
        <v>0</v>
      </c>
      <c r="H84" s="130">
        <v>3</v>
      </c>
      <c r="I84" s="130">
        <v>4</v>
      </c>
      <c r="J84" s="130" t="s">
        <v>0</v>
      </c>
      <c r="K84" s="130">
        <v>12</v>
      </c>
      <c r="L84" s="130">
        <v>11</v>
      </c>
      <c r="M84" s="130" t="s">
        <v>0</v>
      </c>
      <c r="N84" s="130">
        <v>6</v>
      </c>
      <c r="O84" s="130" t="s">
        <v>0</v>
      </c>
      <c r="P84" s="130" t="s">
        <v>0</v>
      </c>
      <c r="Q84" s="130">
        <v>1</v>
      </c>
      <c r="R84" s="130">
        <v>2</v>
      </c>
      <c r="S84" s="130">
        <v>7</v>
      </c>
      <c r="T84" s="130" t="s">
        <v>0</v>
      </c>
      <c r="U84" s="130">
        <v>8</v>
      </c>
      <c r="V84" s="130">
        <v>10</v>
      </c>
      <c r="W84" s="130" t="s">
        <v>0</v>
      </c>
      <c r="X84" s="130" t="s">
        <v>0</v>
      </c>
      <c r="Y84" s="130" t="s">
        <v>0</v>
      </c>
      <c r="Z84" s="130">
        <v>5</v>
      </c>
      <c r="AA84" s="130">
        <v>9</v>
      </c>
      <c r="AB84" s="130" t="s">
        <v>0</v>
      </c>
      <c r="AC84" s="130" t="s">
        <v>0</v>
      </c>
      <c r="AD84" s="130" t="s">
        <v>0</v>
      </c>
      <c r="AE84" s="130" t="s">
        <v>0</v>
      </c>
      <c r="AF84" s="130" t="s">
        <v>0</v>
      </c>
      <c r="AG84" s="130" t="s">
        <v>0</v>
      </c>
      <c r="AH84" s="130" t="s">
        <v>0</v>
      </c>
      <c r="AI84" s="130" t="s">
        <v>0</v>
      </c>
      <c r="AJ84" s="130" t="s">
        <v>0</v>
      </c>
      <c r="AK84" s="137" t="s">
        <v>2724</v>
      </c>
      <c r="AL84" s="138" t="s">
        <v>2725</v>
      </c>
      <c r="AM84" s="139" t="s">
        <v>2726</v>
      </c>
      <c r="AN84" s="145" t="s">
        <v>384</v>
      </c>
      <c r="AO84" s="145"/>
      <c r="AP84" s="145"/>
      <c r="AQ84" s="139"/>
      <c r="AR84" s="139" t="s">
        <v>2738</v>
      </c>
      <c r="AS84" s="139"/>
      <c r="AT84" s="139"/>
      <c r="AU84" s="141"/>
      <c r="BC84" t="s">
        <v>0</v>
      </c>
      <c r="BD84" t="s">
        <v>690</v>
      </c>
    </row>
    <row r="85" spans="1:56" x14ac:dyDescent="0.2">
      <c r="A85" t="s">
        <v>718</v>
      </c>
      <c r="B85" t="s">
        <v>692</v>
      </c>
      <c r="C85" s="130">
        <v>26121</v>
      </c>
      <c r="D85" s="130">
        <v>13</v>
      </c>
      <c r="E85" s="130" t="s">
        <v>2885</v>
      </c>
      <c r="F85" s="130" t="s">
        <v>0</v>
      </c>
      <c r="G85" s="130" t="s">
        <v>0</v>
      </c>
      <c r="H85" s="130">
        <v>2</v>
      </c>
      <c r="I85" s="130">
        <v>5</v>
      </c>
      <c r="J85" s="130">
        <v>8</v>
      </c>
      <c r="K85" s="130">
        <v>9</v>
      </c>
      <c r="L85" s="130">
        <v>7</v>
      </c>
      <c r="M85" s="130" t="s">
        <v>0</v>
      </c>
      <c r="N85" s="130">
        <v>13</v>
      </c>
      <c r="O85" s="130" t="s">
        <v>0</v>
      </c>
      <c r="P85" s="130" t="s">
        <v>0</v>
      </c>
      <c r="Q85" s="130">
        <v>1</v>
      </c>
      <c r="R85" s="130">
        <v>4</v>
      </c>
      <c r="S85" s="130" t="s">
        <v>0</v>
      </c>
      <c r="T85" s="130" t="s">
        <v>0</v>
      </c>
      <c r="U85" s="130">
        <v>6</v>
      </c>
      <c r="V85" s="130">
        <v>11</v>
      </c>
      <c r="W85" s="130" t="s">
        <v>0</v>
      </c>
      <c r="X85" s="130">
        <v>10</v>
      </c>
      <c r="Y85" s="130" t="s">
        <v>0</v>
      </c>
      <c r="Z85" s="130">
        <v>3</v>
      </c>
      <c r="AA85" s="130">
        <v>12</v>
      </c>
      <c r="AB85" s="130" t="s">
        <v>0</v>
      </c>
      <c r="AC85" s="130" t="s">
        <v>0</v>
      </c>
      <c r="AD85" s="130" t="s">
        <v>0</v>
      </c>
      <c r="AE85" s="130" t="s">
        <v>0</v>
      </c>
      <c r="AF85" s="130" t="s">
        <v>0</v>
      </c>
      <c r="AG85" s="130" t="s">
        <v>0</v>
      </c>
      <c r="AH85" s="130" t="s">
        <v>0</v>
      </c>
      <c r="AI85" s="130" t="s">
        <v>0</v>
      </c>
      <c r="AJ85" s="130" t="s">
        <v>0</v>
      </c>
      <c r="AK85" s="137" t="s">
        <v>2724</v>
      </c>
      <c r="AL85" s="139" t="s">
        <v>2746</v>
      </c>
      <c r="AM85" s="139" t="s">
        <v>2726</v>
      </c>
      <c r="AN85" s="139" t="s">
        <v>2736</v>
      </c>
      <c r="AO85" s="139" t="s">
        <v>60</v>
      </c>
      <c r="AP85" s="139"/>
      <c r="AQ85" s="139"/>
      <c r="AR85" s="139" t="s">
        <v>2737</v>
      </c>
      <c r="AS85" s="139"/>
      <c r="AT85" s="139"/>
      <c r="AU85" s="141"/>
      <c r="BC85" t="s">
        <v>0</v>
      </c>
      <c r="BD85" t="s">
        <v>693</v>
      </c>
    </row>
    <row r="86" spans="1:56" x14ac:dyDescent="0.2">
      <c r="A86" t="s">
        <v>721</v>
      </c>
      <c r="B86" t="s">
        <v>695</v>
      </c>
      <c r="C86" s="130">
        <v>14248</v>
      </c>
      <c r="D86" s="130">
        <v>13</v>
      </c>
      <c r="E86" s="130" t="s">
        <v>2885</v>
      </c>
      <c r="F86" s="130" t="s">
        <v>0</v>
      </c>
      <c r="G86" s="130" t="s">
        <v>0</v>
      </c>
      <c r="H86" s="130">
        <v>2</v>
      </c>
      <c r="I86" s="130">
        <v>5</v>
      </c>
      <c r="J86" s="130">
        <v>3</v>
      </c>
      <c r="K86" s="130">
        <v>12</v>
      </c>
      <c r="L86" s="130">
        <v>7</v>
      </c>
      <c r="M86" s="130" t="s">
        <v>0</v>
      </c>
      <c r="N86" s="130">
        <v>13</v>
      </c>
      <c r="O86" s="130" t="s">
        <v>0</v>
      </c>
      <c r="P86" s="130" t="s">
        <v>0</v>
      </c>
      <c r="Q86" s="130">
        <v>1</v>
      </c>
      <c r="R86" s="130">
        <v>4</v>
      </c>
      <c r="S86" s="130" t="s">
        <v>0</v>
      </c>
      <c r="T86" s="130" t="s">
        <v>0</v>
      </c>
      <c r="U86" s="130">
        <v>7</v>
      </c>
      <c r="V86" s="130">
        <v>9</v>
      </c>
      <c r="W86" s="130" t="s">
        <v>0</v>
      </c>
      <c r="X86" s="130">
        <v>11</v>
      </c>
      <c r="Y86" s="130" t="s">
        <v>0</v>
      </c>
      <c r="Z86" s="130">
        <v>6</v>
      </c>
      <c r="AA86" s="130">
        <v>10</v>
      </c>
      <c r="AB86" s="130" t="s">
        <v>0</v>
      </c>
      <c r="AC86" s="130" t="s">
        <v>0</v>
      </c>
      <c r="AD86" s="130" t="s">
        <v>0</v>
      </c>
      <c r="AE86" s="130" t="s">
        <v>0</v>
      </c>
      <c r="AF86" s="130" t="s">
        <v>0</v>
      </c>
      <c r="AG86" s="130" t="s">
        <v>0</v>
      </c>
      <c r="AH86" s="130" t="s">
        <v>0</v>
      </c>
      <c r="AI86" s="130" t="s">
        <v>0</v>
      </c>
      <c r="AJ86" s="130" t="s">
        <v>0</v>
      </c>
      <c r="AK86" s="137" t="s">
        <v>2724</v>
      </c>
      <c r="AL86" s="139" t="s">
        <v>2746</v>
      </c>
      <c r="AM86" s="139" t="s">
        <v>2726</v>
      </c>
      <c r="AN86" s="139" t="s">
        <v>2736</v>
      </c>
      <c r="AO86" s="139" t="s">
        <v>60</v>
      </c>
      <c r="AP86" s="139"/>
      <c r="AQ86" s="139"/>
      <c r="AR86" s="139" t="s">
        <v>2738</v>
      </c>
      <c r="AS86" s="139"/>
      <c r="AT86" s="139"/>
      <c r="AU86" s="141"/>
      <c r="BC86" t="s">
        <v>0</v>
      </c>
      <c r="BD86" t="s">
        <v>696</v>
      </c>
    </row>
    <row r="87" spans="1:56" x14ac:dyDescent="0.2">
      <c r="A87" t="s">
        <v>725</v>
      </c>
      <c r="B87" t="s">
        <v>698</v>
      </c>
      <c r="C87" s="130">
        <v>7086</v>
      </c>
      <c r="D87" s="130">
        <v>10</v>
      </c>
      <c r="E87" s="130" t="s">
        <v>2885</v>
      </c>
      <c r="F87" s="130" t="s">
        <v>0</v>
      </c>
      <c r="G87" s="130" t="s">
        <v>0</v>
      </c>
      <c r="H87" s="130">
        <v>4</v>
      </c>
      <c r="I87" s="130">
        <v>6</v>
      </c>
      <c r="J87" s="130" t="s">
        <v>0</v>
      </c>
      <c r="K87" s="130">
        <v>8</v>
      </c>
      <c r="L87" s="130">
        <v>7</v>
      </c>
      <c r="M87" s="130" t="s">
        <v>0</v>
      </c>
      <c r="N87" s="130" t="s">
        <v>0</v>
      </c>
      <c r="O87" s="130" t="s">
        <v>0</v>
      </c>
      <c r="P87" s="130" t="s">
        <v>0</v>
      </c>
      <c r="Q87" s="130">
        <v>1</v>
      </c>
      <c r="R87" s="130">
        <v>2</v>
      </c>
      <c r="S87" s="130" t="s">
        <v>0</v>
      </c>
      <c r="T87" s="130" t="s">
        <v>0</v>
      </c>
      <c r="U87" s="130">
        <v>5</v>
      </c>
      <c r="V87" s="130">
        <v>10</v>
      </c>
      <c r="W87" s="130" t="s">
        <v>0</v>
      </c>
      <c r="X87" s="130" t="s">
        <v>0</v>
      </c>
      <c r="Y87" s="130" t="s">
        <v>0</v>
      </c>
      <c r="Z87" s="130">
        <v>3</v>
      </c>
      <c r="AA87" s="130">
        <v>9</v>
      </c>
      <c r="AB87" s="130" t="s">
        <v>0</v>
      </c>
      <c r="AC87" s="130" t="s">
        <v>0</v>
      </c>
      <c r="AD87" s="130" t="s">
        <v>0</v>
      </c>
      <c r="AE87" s="130" t="s">
        <v>0</v>
      </c>
      <c r="AF87" s="130" t="s">
        <v>0</v>
      </c>
      <c r="AG87" s="130" t="s">
        <v>0</v>
      </c>
      <c r="AH87" s="130" t="s">
        <v>0</v>
      </c>
      <c r="AI87" s="130" t="s">
        <v>0</v>
      </c>
      <c r="AJ87" s="130" t="s">
        <v>0</v>
      </c>
      <c r="AK87" s="137" t="s">
        <v>2724</v>
      </c>
      <c r="AL87" s="139" t="s">
        <v>2746</v>
      </c>
      <c r="AM87" s="139" t="s">
        <v>2726</v>
      </c>
      <c r="AN87" s="139" t="s">
        <v>384</v>
      </c>
      <c r="AO87" s="139" t="s">
        <v>60</v>
      </c>
      <c r="AP87" s="139"/>
      <c r="AQ87" s="139"/>
      <c r="AR87" s="139" t="s">
        <v>2737</v>
      </c>
      <c r="AS87" s="139"/>
      <c r="AT87" s="139"/>
      <c r="AU87" s="141"/>
      <c r="BC87" t="s">
        <v>0</v>
      </c>
      <c r="BD87" t="s">
        <v>699</v>
      </c>
    </row>
    <row r="88" spans="1:56" x14ac:dyDescent="0.2">
      <c r="A88" t="s">
        <v>728</v>
      </c>
      <c r="B88" t="s">
        <v>701</v>
      </c>
      <c r="C88" s="130">
        <v>1818</v>
      </c>
      <c r="D88" s="130">
        <v>10</v>
      </c>
      <c r="E88" s="130" t="s">
        <v>2885</v>
      </c>
      <c r="F88" s="130" t="s">
        <v>0</v>
      </c>
      <c r="G88" s="130" t="s">
        <v>0</v>
      </c>
      <c r="H88" s="130">
        <v>3</v>
      </c>
      <c r="I88" s="130">
        <v>4</v>
      </c>
      <c r="J88" s="130" t="s">
        <v>0</v>
      </c>
      <c r="K88" s="130">
        <v>8</v>
      </c>
      <c r="L88" s="130">
        <v>8</v>
      </c>
      <c r="M88" s="130" t="s">
        <v>0</v>
      </c>
      <c r="N88" s="130" t="s">
        <v>0</v>
      </c>
      <c r="O88" s="130" t="s">
        <v>0</v>
      </c>
      <c r="P88" s="130" t="s">
        <v>0</v>
      </c>
      <c r="Q88" s="130">
        <v>1</v>
      </c>
      <c r="R88" s="130">
        <v>2</v>
      </c>
      <c r="S88" s="130" t="s">
        <v>0</v>
      </c>
      <c r="T88" s="130" t="s">
        <v>0</v>
      </c>
      <c r="U88" s="130">
        <v>6</v>
      </c>
      <c r="V88" s="130">
        <v>8</v>
      </c>
      <c r="W88" s="130" t="s">
        <v>0</v>
      </c>
      <c r="X88" s="130" t="s">
        <v>0</v>
      </c>
      <c r="Y88" s="130" t="s">
        <v>0</v>
      </c>
      <c r="Z88" s="130">
        <v>5</v>
      </c>
      <c r="AA88" s="130">
        <v>7</v>
      </c>
      <c r="AB88" s="130" t="s">
        <v>0</v>
      </c>
      <c r="AC88" s="130" t="s">
        <v>0</v>
      </c>
      <c r="AD88" s="130" t="s">
        <v>0</v>
      </c>
      <c r="AE88" s="130" t="s">
        <v>0</v>
      </c>
      <c r="AF88" s="130" t="s">
        <v>0</v>
      </c>
      <c r="AG88" s="130" t="s">
        <v>0</v>
      </c>
      <c r="AH88" s="130" t="s">
        <v>0</v>
      </c>
      <c r="AI88" s="130" t="s">
        <v>0</v>
      </c>
      <c r="AJ88" s="130" t="s">
        <v>0</v>
      </c>
      <c r="AK88" s="137" t="s">
        <v>2724</v>
      </c>
      <c r="AL88" s="139" t="s">
        <v>2746</v>
      </c>
      <c r="AM88" s="139" t="s">
        <v>2726</v>
      </c>
      <c r="AN88" s="139" t="s">
        <v>384</v>
      </c>
      <c r="AO88" s="139" t="s">
        <v>60</v>
      </c>
      <c r="AP88" s="139"/>
      <c r="AQ88" s="139"/>
      <c r="AR88" s="139" t="s">
        <v>2738</v>
      </c>
      <c r="AS88" s="139"/>
      <c r="AT88" s="139"/>
      <c r="AU88" s="141"/>
      <c r="BC88" t="s">
        <v>0</v>
      </c>
      <c r="BD88" t="s">
        <v>702</v>
      </c>
    </row>
    <row r="89" spans="1:56" x14ac:dyDescent="0.2">
      <c r="A89" t="s">
        <v>731</v>
      </c>
      <c r="B89" t="s">
        <v>704</v>
      </c>
      <c r="C89" s="130">
        <v>14942</v>
      </c>
      <c r="D89" s="130">
        <v>6</v>
      </c>
      <c r="E89" s="130" t="s">
        <v>2885</v>
      </c>
      <c r="F89" s="130" t="s">
        <v>0</v>
      </c>
      <c r="G89" s="130" t="s">
        <v>0</v>
      </c>
      <c r="H89" s="130">
        <v>3</v>
      </c>
      <c r="I89" s="130">
        <v>5</v>
      </c>
      <c r="J89" s="130">
        <v>6</v>
      </c>
      <c r="K89" s="130" t="s">
        <v>0</v>
      </c>
      <c r="L89" s="130" t="s">
        <v>0</v>
      </c>
      <c r="M89" s="130" t="s">
        <v>0</v>
      </c>
      <c r="N89" s="130" t="s">
        <v>0</v>
      </c>
      <c r="O89" s="130" t="s">
        <v>0</v>
      </c>
      <c r="P89" s="130" t="s">
        <v>0</v>
      </c>
      <c r="Q89" s="130">
        <v>1</v>
      </c>
      <c r="R89" s="130">
        <v>4</v>
      </c>
      <c r="S89" s="130" t="s">
        <v>0</v>
      </c>
      <c r="T89" s="130" t="s">
        <v>0</v>
      </c>
      <c r="U89" s="130" t="s">
        <v>0</v>
      </c>
      <c r="V89" s="130" t="s">
        <v>0</v>
      </c>
      <c r="W89" s="130" t="s">
        <v>0</v>
      </c>
      <c r="X89" s="130" t="s">
        <v>0</v>
      </c>
      <c r="Y89" s="130" t="s">
        <v>0</v>
      </c>
      <c r="Z89" s="130">
        <v>2</v>
      </c>
      <c r="AA89" s="130" t="s">
        <v>0</v>
      </c>
      <c r="AB89" s="130" t="s">
        <v>0</v>
      </c>
      <c r="AC89" s="130" t="s">
        <v>0</v>
      </c>
      <c r="AD89" s="130" t="s">
        <v>0</v>
      </c>
      <c r="AE89" s="130" t="s">
        <v>0</v>
      </c>
      <c r="AF89" s="130" t="s">
        <v>0</v>
      </c>
      <c r="AG89" s="130" t="s">
        <v>0</v>
      </c>
      <c r="AH89" s="130" t="s">
        <v>0</v>
      </c>
      <c r="AI89" s="130" t="s">
        <v>0</v>
      </c>
      <c r="AJ89" s="130" t="s">
        <v>0</v>
      </c>
      <c r="AK89" s="137" t="s">
        <v>2724</v>
      </c>
      <c r="AL89" s="139" t="s">
        <v>2746</v>
      </c>
      <c r="AM89" s="139" t="s">
        <v>2726</v>
      </c>
      <c r="AN89" s="139"/>
      <c r="AO89" s="139" t="s">
        <v>60</v>
      </c>
      <c r="AP89" s="139" t="s">
        <v>2739</v>
      </c>
      <c r="AQ89" s="139"/>
      <c r="AR89" s="139" t="s">
        <v>2737</v>
      </c>
      <c r="AS89" s="139"/>
      <c r="AT89" s="139"/>
      <c r="AU89" s="141"/>
      <c r="BC89" t="s">
        <v>0</v>
      </c>
      <c r="BD89" t="s">
        <v>705</v>
      </c>
    </row>
    <row r="90" spans="1:56" x14ac:dyDescent="0.2">
      <c r="A90" t="s">
        <v>734</v>
      </c>
      <c r="B90" t="s">
        <v>707</v>
      </c>
      <c r="C90" s="130">
        <v>17991</v>
      </c>
      <c r="D90" s="130">
        <v>13</v>
      </c>
      <c r="E90" s="130" t="s">
        <v>2885</v>
      </c>
      <c r="F90" s="130" t="s">
        <v>0</v>
      </c>
      <c r="G90" s="130" t="s">
        <v>0</v>
      </c>
      <c r="H90" s="130">
        <v>3</v>
      </c>
      <c r="I90" s="130">
        <v>5</v>
      </c>
      <c r="J90" s="130">
        <v>12</v>
      </c>
      <c r="K90" s="130">
        <v>8</v>
      </c>
      <c r="L90" s="130" t="s">
        <v>0</v>
      </c>
      <c r="M90" s="130">
        <v>7</v>
      </c>
      <c r="N90" s="130">
        <v>13</v>
      </c>
      <c r="O90" s="130" t="s">
        <v>0</v>
      </c>
      <c r="P90" s="130" t="s">
        <v>0</v>
      </c>
      <c r="Q90" s="130">
        <v>1</v>
      </c>
      <c r="R90" s="130">
        <v>2</v>
      </c>
      <c r="S90" s="130" t="s">
        <v>0</v>
      </c>
      <c r="T90" s="130" t="s">
        <v>0</v>
      </c>
      <c r="U90" s="130">
        <v>6</v>
      </c>
      <c r="V90" s="130">
        <v>11</v>
      </c>
      <c r="W90" s="130" t="s">
        <v>0</v>
      </c>
      <c r="X90" s="130">
        <v>9</v>
      </c>
      <c r="Y90" s="130" t="s">
        <v>0</v>
      </c>
      <c r="Z90" s="130">
        <v>4</v>
      </c>
      <c r="AA90" s="130">
        <v>10</v>
      </c>
      <c r="AB90" s="130" t="s">
        <v>0</v>
      </c>
      <c r="AC90" s="130" t="s">
        <v>0</v>
      </c>
      <c r="AD90" s="130" t="s">
        <v>0</v>
      </c>
      <c r="AE90" s="130" t="s">
        <v>0</v>
      </c>
      <c r="AF90" s="130" t="s">
        <v>0</v>
      </c>
      <c r="AG90" s="130" t="s">
        <v>0</v>
      </c>
      <c r="AH90" s="130" t="s">
        <v>0</v>
      </c>
      <c r="AI90" s="130" t="s">
        <v>0</v>
      </c>
      <c r="AJ90" s="130" t="s">
        <v>0</v>
      </c>
      <c r="AK90" s="137" t="s">
        <v>2724</v>
      </c>
      <c r="AL90" s="139" t="s">
        <v>2746</v>
      </c>
      <c r="AM90" s="139" t="s">
        <v>2726</v>
      </c>
      <c r="AN90" s="139"/>
      <c r="AO90" s="139" t="s">
        <v>60</v>
      </c>
      <c r="AP90" s="139" t="s">
        <v>2740</v>
      </c>
      <c r="AQ90" s="139"/>
      <c r="AR90" s="139" t="s">
        <v>2737</v>
      </c>
      <c r="AS90" s="139"/>
      <c r="AT90" s="139"/>
      <c r="AU90" s="141"/>
      <c r="BC90" t="s">
        <v>0</v>
      </c>
      <c r="BD90" t="s">
        <v>708</v>
      </c>
    </row>
    <row r="91" spans="1:56" x14ac:dyDescent="0.2">
      <c r="A91" t="s">
        <v>737</v>
      </c>
      <c r="B91" t="s">
        <v>710</v>
      </c>
      <c r="C91" s="130">
        <v>10249</v>
      </c>
      <c r="D91" s="130">
        <v>6</v>
      </c>
      <c r="E91" s="130" t="s">
        <v>2885</v>
      </c>
      <c r="F91" s="130" t="s">
        <v>0</v>
      </c>
      <c r="G91" s="130" t="s">
        <v>0</v>
      </c>
      <c r="H91" s="130">
        <v>3</v>
      </c>
      <c r="I91" s="130">
        <v>5</v>
      </c>
      <c r="J91" s="130">
        <v>2</v>
      </c>
      <c r="K91" s="130" t="s">
        <v>0</v>
      </c>
      <c r="L91" s="130" t="s">
        <v>0</v>
      </c>
      <c r="M91" s="130" t="s">
        <v>0</v>
      </c>
      <c r="N91" s="130" t="s">
        <v>0</v>
      </c>
      <c r="O91" s="130" t="s">
        <v>0</v>
      </c>
      <c r="P91" s="130" t="s">
        <v>0</v>
      </c>
      <c r="Q91" s="130">
        <v>1</v>
      </c>
      <c r="R91" s="130">
        <v>4</v>
      </c>
      <c r="S91" s="130" t="s">
        <v>0</v>
      </c>
      <c r="T91" s="130" t="s">
        <v>0</v>
      </c>
      <c r="U91" s="130" t="s">
        <v>0</v>
      </c>
      <c r="V91" s="130" t="s">
        <v>0</v>
      </c>
      <c r="W91" s="130" t="s">
        <v>0</v>
      </c>
      <c r="X91" s="130" t="s">
        <v>0</v>
      </c>
      <c r="Y91" s="130" t="s">
        <v>0</v>
      </c>
      <c r="Z91" s="130">
        <v>6</v>
      </c>
      <c r="AA91" s="130" t="s">
        <v>0</v>
      </c>
      <c r="AB91" s="130" t="s">
        <v>0</v>
      </c>
      <c r="AC91" s="130" t="s">
        <v>0</v>
      </c>
      <c r="AD91" s="130" t="s">
        <v>0</v>
      </c>
      <c r="AE91" s="130" t="s">
        <v>0</v>
      </c>
      <c r="AF91" s="130" t="s">
        <v>0</v>
      </c>
      <c r="AG91" s="130" t="s">
        <v>0</v>
      </c>
      <c r="AH91" s="130" t="s">
        <v>0</v>
      </c>
      <c r="AI91" s="130" t="s">
        <v>0</v>
      </c>
      <c r="AJ91" s="130" t="s">
        <v>0</v>
      </c>
      <c r="AK91" s="137" t="s">
        <v>2724</v>
      </c>
      <c r="AL91" s="139" t="s">
        <v>2746</v>
      </c>
      <c r="AM91" s="139" t="s">
        <v>2726</v>
      </c>
      <c r="AN91" s="139"/>
      <c r="AO91" s="139" t="s">
        <v>60</v>
      </c>
      <c r="AP91" s="139" t="s">
        <v>2739</v>
      </c>
      <c r="AQ91" s="139"/>
      <c r="AR91" s="139" t="s">
        <v>2738</v>
      </c>
      <c r="AS91" s="139"/>
      <c r="AT91" s="139"/>
      <c r="AU91" s="141"/>
      <c r="BC91" t="s">
        <v>0</v>
      </c>
      <c r="BD91" t="s">
        <v>711</v>
      </c>
    </row>
    <row r="92" spans="1:56" x14ac:dyDescent="0.2">
      <c r="A92" t="s">
        <v>740</v>
      </c>
      <c r="B92" t="s">
        <v>713</v>
      </c>
      <c r="C92" s="130">
        <v>5836</v>
      </c>
      <c r="D92" s="130">
        <v>13</v>
      </c>
      <c r="E92" s="130" t="s">
        <v>2885</v>
      </c>
      <c r="F92" s="130" t="s">
        <v>0</v>
      </c>
      <c r="G92" s="130" t="s">
        <v>0</v>
      </c>
      <c r="H92" s="130">
        <v>3</v>
      </c>
      <c r="I92" s="130">
        <v>4</v>
      </c>
      <c r="J92" s="130">
        <v>5</v>
      </c>
      <c r="K92" s="130">
        <v>12</v>
      </c>
      <c r="L92" s="130" t="s">
        <v>0</v>
      </c>
      <c r="M92" s="130">
        <v>7</v>
      </c>
      <c r="N92" s="130">
        <v>13</v>
      </c>
      <c r="O92" s="130" t="s">
        <v>0</v>
      </c>
      <c r="P92" s="130" t="s">
        <v>0</v>
      </c>
      <c r="Q92" s="130">
        <v>1</v>
      </c>
      <c r="R92" s="130">
        <v>2</v>
      </c>
      <c r="S92" s="130" t="s">
        <v>0</v>
      </c>
      <c r="T92" s="130" t="s">
        <v>0</v>
      </c>
      <c r="U92" s="130">
        <v>8</v>
      </c>
      <c r="V92" s="130">
        <v>10</v>
      </c>
      <c r="W92" s="130" t="s">
        <v>0</v>
      </c>
      <c r="X92" s="130">
        <v>11</v>
      </c>
      <c r="Y92" s="130" t="s">
        <v>0</v>
      </c>
      <c r="Z92" s="130">
        <v>6</v>
      </c>
      <c r="AA92" s="130">
        <v>9</v>
      </c>
      <c r="AB92" s="130" t="s">
        <v>0</v>
      </c>
      <c r="AC92" s="130" t="s">
        <v>0</v>
      </c>
      <c r="AD92" s="130" t="s">
        <v>0</v>
      </c>
      <c r="AE92" s="130" t="s">
        <v>0</v>
      </c>
      <c r="AF92" s="130" t="s">
        <v>0</v>
      </c>
      <c r="AG92" s="130" t="s">
        <v>0</v>
      </c>
      <c r="AH92" s="130" t="s">
        <v>0</v>
      </c>
      <c r="AI92" s="130" t="s">
        <v>0</v>
      </c>
      <c r="AJ92" s="130" t="s">
        <v>0</v>
      </c>
      <c r="AK92" s="137" t="s">
        <v>2724</v>
      </c>
      <c r="AL92" s="139" t="s">
        <v>2746</v>
      </c>
      <c r="AM92" s="139" t="s">
        <v>2726</v>
      </c>
      <c r="AN92" s="139"/>
      <c r="AO92" s="139" t="s">
        <v>60</v>
      </c>
      <c r="AP92" s="139" t="s">
        <v>2740</v>
      </c>
      <c r="AQ92" s="139"/>
      <c r="AR92" s="139" t="s">
        <v>2738</v>
      </c>
      <c r="AS92" s="139"/>
      <c r="AT92" s="139"/>
      <c r="AU92" s="141"/>
      <c r="BC92" t="s">
        <v>0</v>
      </c>
      <c r="BD92" t="s">
        <v>714</v>
      </c>
    </row>
    <row r="93" spans="1:56" x14ac:dyDescent="0.2">
      <c r="A93" t="s">
        <v>742</v>
      </c>
      <c r="B93" t="s">
        <v>716</v>
      </c>
      <c r="C93" s="130"/>
      <c r="D93" s="130"/>
      <c r="E93" s="130" t="s">
        <v>2886</v>
      </c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0"/>
      <c r="AG93" s="130"/>
      <c r="AH93" s="130"/>
      <c r="AI93" s="130"/>
      <c r="AJ93" s="130"/>
      <c r="AK93" s="137" t="s">
        <v>2724</v>
      </c>
      <c r="AL93" s="139" t="s">
        <v>2746</v>
      </c>
      <c r="AM93" s="139" t="s">
        <v>2726</v>
      </c>
      <c r="AN93" s="139"/>
      <c r="AO93" s="139" t="s">
        <v>60</v>
      </c>
      <c r="AP93" s="139" t="s">
        <v>2739</v>
      </c>
      <c r="AQ93" s="139" t="s">
        <v>2741</v>
      </c>
      <c r="AR93" s="139"/>
      <c r="AS93" s="139"/>
      <c r="AT93" s="139"/>
      <c r="AU93" s="141"/>
      <c r="BC93" t="s">
        <v>0</v>
      </c>
      <c r="BD93" t="s">
        <v>717</v>
      </c>
    </row>
    <row r="94" spans="1:56" x14ac:dyDescent="0.2">
      <c r="A94" t="s">
        <v>744</v>
      </c>
      <c r="B94" t="s">
        <v>719</v>
      </c>
      <c r="C94" s="130">
        <v>25286</v>
      </c>
      <c r="D94" s="130">
        <v>7</v>
      </c>
      <c r="E94" s="130" t="s">
        <v>2885</v>
      </c>
      <c r="F94" s="130" t="s">
        <v>0</v>
      </c>
      <c r="G94" s="130" t="s">
        <v>0</v>
      </c>
      <c r="H94" s="130">
        <v>2</v>
      </c>
      <c r="I94" s="130">
        <v>6</v>
      </c>
      <c r="J94" s="130">
        <v>5</v>
      </c>
      <c r="K94" s="130" t="s">
        <v>0</v>
      </c>
      <c r="L94" s="130" t="s">
        <v>0</v>
      </c>
      <c r="M94" s="130" t="s">
        <v>0</v>
      </c>
      <c r="N94" s="130" t="s">
        <v>0</v>
      </c>
      <c r="O94" s="130" t="s">
        <v>0</v>
      </c>
      <c r="P94" s="130" t="s">
        <v>0</v>
      </c>
      <c r="Q94" s="130">
        <v>1</v>
      </c>
      <c r="R94" s="130">
        <v>4</v>
      </c>
      <c r="S94" s="130" t="s">
        <v>0</v>
      </c>
      <c r="T94" s="130" t="s">
        <v>0</v>
      </c>
      <c r="U94" s="130" t="s">
        <v>0</v>
      </c>
      <c r="V94" s="130" t="s">
        <v>0</v>
      </c>
      <c r="W94" s="130" t="s">
        <v>0</v>
      </c>
      <c r="X94" s="130" t="s">
        <v>0</v>
      </c>
      <c r="Y94" s="130">
        <v>7</v>
      </c>
      <c r="Z94" s="130">
        <v>3</v>
      </c>
      <c r="AA94" s="130" t="s">
        <v>0</v>
      </c>
      <c r="AB94" s="130" t="s">
        <v>0</v>
      </c>
      <c r="AC94" s="130" t="s">
        <v>0</v>
      </c>
      <c r="AD94" s="130" t="s">
        <v>0</v>
      </c>
      <c r="AE94" s="130" t="s">
        <v>0</v>
      </c>
      <c r="AF94" s="130" t="s">
        <v>0</v>
      </c>
      <c r="AG94" s="130" t="s">
        <v>0</v>
      </c>
      <c r="AH94" s="130" t="s">
        <v>0</v>
      </c>
      <c r="AI94" s="130" t="s">
        <v>0</v>
      </c>
      <c r="AJ94" s="130" t="s">
        <v>0</v>
      </c>
      <c r="AK94" s="137" t="s">
        <v>2724</v>
      </c>
      <c r="AL94" s="139" t="s">
        <v>2746</v>
      </c>
      <c r="AM94" s="139" t="s">
        <v>2726</v>
      </c>
      <c r="AN94" s="139"/>
      <c r="AO94" s="139" t="s">
        <v>60</v>
      </c>
      <c r="AP94" s="139" t="s">
        <v>2739</v>
      </c>
      <c r="AQ94" s="139" t="s">
        <v>2742</v>
      </c>
      <c r="AR94" s="139"/>
      <c r="AS94" s="139"/>
      <c r="AT94" s="139"/>
      <c r="AU94" s="141"/>
      <c r="BC94" t="s">
        <v>0</v>
      </c>
      <c r="BD94" t="s">
        <v>720</v>
      </c>
    </row>
    <row r="95" spans="1:56" x14ac:dyDescent="0.2">
      <c r="A95" t="s">
        <v>747</v>
      </c>
      <c r="B95" t="s">
        <v>722</v>
      </c>
      <c r="C95" s="130"/>
      <c r="D95" s="130"/>
      <c r="E95" s="130" t="s">
        <v>2886</v>
      </c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  <c r="AA95" s="130"/>
      <c r="AB95" s="130"/>
      <c r="AC95" s="130"/>
      <c r="AD95" s="130"/>
      <c r="AE95" s="130"/>
      <c r="AF95" s="130"/>
      <c r="AG95" s="130"/>
      <c r="AH95" s="130"/>
      <c r="AI95" s="130"/>
      <c r="AJ95" s="130"/>
      <c r="AK95" s="137" t="s">
        <v>2724</v>
      </c>
      <c r="AL95" s="139" t="s">
        <v>2746</v>
      </c>
      <c r="AM95" s="139" t="s">
        <v>2726</v>
      </c>
      <c r="AN95" s="139"/>
      <c r="AO95" s="139" t="s">
        <v>60</v>
      </c>
      <c r="AP95" s="139" t="s">
        <v>2739</v>
      </c>
      <c r="AQ95" s="139" t="s">
        <v>2743</v>
      </c>
      <c r="AR95" s="139"/>
      <c r="AS95" s="139"/>
      <c r="AT95" s="139"/>
      <c r="AU95" s="141"/>
      <c r="BC95" t="s">
        <v>723</v>
      </c>
      <c r="BD95" t="s">
        <v>724</v>
      </c>
    </row>
    <row r="96" spans="1:56" x14ac:dyDescent="0.2">
      <c r="A96" t="s">
        <v>750</v>
      </c>
      <c r="B96" t="s">
        <v>726</v>
      </c>
      <c r="C96" s="130"/>
      <c r="D96" s="130"/>
      <c r="E96" s="130" t="s">
        <v>2886</v>
      </c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  <c r="AA96" s="130"/>
      <c r="AB96" s="130"/>
      <c r="AC96" s="130"/>
      <c r="AD96" s="130"/>
      <c r="AE96" s="130"/>
      <c r="AF96" s="130"/>
      <c r="AG96" s="130"/>
      <c r="AH96" s="130"/>
      <c r="AI96" s="130"/>
      <c r="AJ96" s="130"/>
      <c r="AK96" s="137" t="s">
        <v>2724</v>
      </c>
      <c r="AL96" s="139" t="s">
        <v>2746</v>
      </c>
      <c r="AM96" s="139" t="s">
        <v>2726</v>
      </c>
      <c r="AN96" s="139"/>
      <c r="AO96" s="139" t="s">
        <v>60</v>
      </c>
      <c r="AP96" s="139" t="s">
        <v>2739</v>
      </c>
      <c r="AQ96" s="139" t="s">
        <v>2744</v>
      </c>
      <c r="AR96" s="139"/>
      <c r="AS96" s="139"/>
      <c r="AT96" s="139"/>
      <c r="AU96" s="141"/>
      <c r="BC96" t="s">
        <v>0</v>
      </c>
      <c r="BD96" t="s">
        <v>727</v>
      </c>
    </row>
    <row r="97" spans="1:56" x14ac:dyDescent="0.2">
      <c r="A97" t="s">
        <v>752</v>
      </c>
      <c r="B97" t="s">
        <v>729</v>
      </c>
      <c r="C97" s="130"/>
      <c r="D97" s="130"/>
      <c r="E97" s="130" t="s">
        <v>2886</v>
      </c>
      <c r="F97" s="130"/>
      <c r="G97" s="130"/>
      <c r="H97" s="130"/>
      <c r="I97" s="130"/>
      <c r="J97" s="130"/>
      <c r="K97" s="130"/>
      <c r="L97" s="130"/>
      <c r="M97" s="130"/>
      <c r="N97" s="130"/>
      <c r="O97" s="130"/>
      <c r="P97" s="130"/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  <c r="AD97" s="130"/>
      <c r="AE97" s="130"/>
      <c r="AF97" s="130"/>
      <c r="AG97" s="130"/>
      <c r="AH97" s="130"/>
      <c r="AI97" s="130"/>
      <c r="AJ97" s="130"/>
      <c r="AK97" s="137" t="s">
        <v>2724</v>
      </c>
      <c r="AL97" s="139" t="s">
        <v>2746</v>
      </c>
      <c r="AM97" s="139" t="s">
        <v>2726</v>
      </c>
      <c r="AN97" s="139"/>
      <c r="AO97" s="139" t="s">
        <v>60</v>
      </c>
      <c r="AP97" s="139" t="s">
        <v>2740</v>
      </c>
      <c r="AQ97" s="139" t="s">
        <v>2741</v>
      </c>
      <c r="AR97" s="139"/>
      <c r="AS97" s="139"/>
      <c r="AT97" s="139"/>
      <c r="AU97" s="141"/>
      <c r="BC97" t="s">
        <v>0</v>
      </c>
      <c r="BD97" t="s">
        <v>730</v>
      </c>
    </row>
    <row r="98" spans="1:56" x14ac:dyDescent="0.2">
      <c r="A98" t="s">
        <v>754</v>
      </c>
      <c r="B98" t="s">
        <v>732</v>
      </c>
      <c r="C98" s="130">
        <v>13483</v>
      </c>
      <c r="D98" s="130">
        <v>12</v>
      </c>
      <c r="E98" s="130" t="s">
        <v>2885</v>
      </c>
      <c r="F98" s="130" t="s">
        <v>0</v>
      </c>
      <c r="G98" s="130" t="s">
        <v>0</v>
      </c>
      <c r="H98" s="130">
        <v>3</v>
      </c>
      <c r="I98" s="130">
        <v>5</v>
      </c>
      <c r="J98" s="130">
        <v>8</v>
      </c>
      <c r="K98" s="130">
        <v>10</v>
      </c>
      <c r="L98" s="130" t="s">
        <v>0</v>
      </c>
      <c r="M98" s="130">
        <v>7</v>
      </c>
      <c r="N98" s="130" t="s">
        <v>0</v>
      </c>
      <c r="O98" s="130" t="s">
        <v>0</v>
      </c>
      <c r="P98" s="130" t="s">
        <v>0</v>
      </c>
      <c r="Q98" s="130">
        <v>1</v>
      </c>
      <c r="R98" s="130">
        <v>2</v>
      </c>
      <c r="S98" s="130" t="s">
        <v>0</v>
      </c>
      <c r="T98" s="130" t="s">
        <v>0</v>
      </c>
      <c r="U98" s="130">
        <v>6</v>
      </c>
      <c r="V98" s="130">
        <v>11</v>
      </c>
      <c r="W98" s="130" t="s">
        <v>0</v>
      </c>
      <c r="X98" s="130">
        <v>12</v>
      </c>
      <c r="Y98" s="130" t="s">
        <v>0</v>
      </c>
      <c r="Z98" s="130">
        <v>4</v>
      </c>
      <c r="AA98" s="130">
        <v>9</v>
      </c>
      <c r="AB98" s="130" t="s">
        <v>0</v>
      </c>
      <c r="AC98" s="130" t="s">
        <v>0</v>
      </c>
      <c r="AD98" s="130" t="s">
        <v>0</v>
      </c>
      <c r="AE98" s="130" t="s">
        <v>0</v>
      </c>
      <c r="AF98" s="130" t="s">
        <v>0</v>
      </c>
      <c r="AG98" s="130" t="s">
        <v>0</v>
      </c>
      <c r="AH98" s="130" t="s">
        <v>0</v>
      </c>
      <c r="AI98" s="130" t="s">
        <v>0</v>
      </c>
      <c r="AJ98" s="130" t="s">
        <v>0</v>
      </c>
      <c r="AK98" s="137" t="s">
        <v>2724</v>
      </c>
      <c r="AL98" s="139" t="s">
        <v>2746</v>
      </c>
      <c r="AM98" s="139" t="s">
        <v>2726</v>
      </c>
      <c r="AN98" s="139"/>
      <c r="AO98" s="139" t="s">
        <v>60</v>
      </c>
      <c r="AP98" s="139" t="s">
        <v>2740</v>
      </c>
      <c r="AQ98" s="139" t="s">
        <v>2742</v>
      </c>
      <c r="AR98" s="139"/>
      <c r="AS98" s="139"/>
      <c r="AT98" s="139"/>
      <c r="AU98" s="141"/>
      <c r="BC98" t="s">
        <v>0</v>
      </c>
      <c r="BD98" t="s">
        <v>733</v>
      </c>
    </row>
    <row r="99" spans="1:56" x14ac:dyDescent="0.2">
      <c r="A99" t="s">
        <v>757</v>
      </c>
      <c r="B99" t="s">
        <v>735</v>
      </c>
      <c r="C99" s="130">
        <v>10177</v>
      </c>
      <c r="D99" s="130">
        <v>12</v>
      </c>
      <c r="E99" s="130" t="s">
        <v>2885</v>
      </c>
      <c r="F99" s="130" t="s">
        <v>0</v>
      </c>
      <c r="G99" s="130" t="s">
        <v>0</v>
      </c>
      <c r="H99" s="130">
        <v>2</v>
      </c>
      <c r="I99" s="130">
        <v>5</v>
      </c>
      <c r="J99" s="130" t="s">
        <v>0</v>
      </c>
      <c r="K99" s="130">
        <v>8</v>
      </c>
      <c r="L99" s="130" t="s">
        <v>0</v>
      </c>
      <c r="M99" s="130">
        <v>7</v>
      </c>
      <c r="N99" s="130">
        <v>12</v>
      </c>
      <c r="O99" s="130" t="s">
        <v>0</v>
      </c>
      <c r="P99" s="130" t="s">
        <v>0</v>
      </c>
      <c r="Q99" s="130">
        <v>1</v>
      </c>
      <c r="R99" s="130">
        <v>3</v>
      </c>
      <c r="S99" s="130" t="s">
        <v>0</v>
      </c>
      <c r="T99" s="130" t="s">
        <v>0</v>
      </c>
      <c r="U99" s="130">
        <v>6</v>
      </c>
      <c r="V99" s="130">
        <v>10</v>
      </c>
      <c r="W99" s="130" t="s">
        <v>0</v>
      </c>
      <c r="X99" s="130">
        <v>9</v>
      </c>
      <c r="Y99" s="130" t="s">
        <v>0</v>
      </c>
      <c r="Z99" s="130">
        <v>4</v>
      </c>
      <c r="AA99" s="130">
        <v>11</v>
      </c>
      <c r="AB99" s="130" t="s">
        <v>0</v>
      </c>
      <c r="AC99" s="130" t="s">
        <v>0</v>
      </c>
      <c r="AD99" s="130" t="s">
        <v>0</v>
      </c>
      <c r="AE99" s="130" t="s">
        <v>0</v>
      </c>
      <c r="AF99" s="130" t="s">
        <v>0</v>
      </c>
      <c r="AG99" s="130" t="s">
        <v>0</v>
      </c>
      <c r="AH99" s="130" t="s">
        <v>0</v>
      </c>
      <c r="AI99" s="130" t="s">
        <v>0</v>
      </c>
      <c r="AJ99" s="130" t="s">
        <v>0</v>
      </c>
      <c r="AK99" s="137" t="s">
        <v>2724</v>
      </c>
      <c r="AL99" s="139" t="s">
        <v>2746</v>
      </c>
      <c r="AM99" s="139" t="s">
        <v>2726</v>
      </c>
      <c r="AN99" s="139"/>
      <c r="AO99" s="139" t="s">
        <v>60</v>
      </c>
      <c r="AP99" s="139" t="s">
        <v>2740</v>
      </c>
      <c r="AQ99" s="139" t="s">
        <v>2743</v>
      </c>
      <c r="AR99" s="139"/>
      <c r="AS99" s="139"/>
      <c r="AT99" s="139"/>
      <c r="AU99" s="141"/>
      <c r="BC99" t="s">
        <v>0</v>
      </c>
      <c r="BD99" t="s">
        <v>736</v>
      </c>
    </row>
    <row r="100" spans="1:56" x14ac:dyDescent="0.2">
      <c r="A100" t="s">
        <v>760</v>
      </c>
      <c r="B100" t="s">
        <v>738</v>
      </c>
      <c r="C100" s="130"/>
      <c r="D100" s="130"/>
      <c r="E100" s="130" t="s">
        <v>2886</v>
      </c>
      <c r="F100" s="130"/>
      <c r="G100" s="130"/>
      <c r="H100" s="130"/>
      <c r="I100" s="130"/>
      <c r="J100" s="130"/>
      <c r="K100" s="130"/>
      <c r="L100" s="130"/>
      <c r="M100" s="130"/>
      <c r="N100" s="130"/>
      <c r="O100" s="130"/>
      <c r="P100" s="130"/>
      <c r="Q100" s="130"/>
      <c r="R100" s="130"/>
      <c r="S100" s="130"/>
      <c r="T100" s="130"/>
      <c r="U100" s="130"/>
      <c r="V100" s="130"/>
      <c r="W100" s="130"/>
      <c r="X100" s="130"/>
      <c r="Y100" s="130"/>
      <c r="Z100" s="130"/>
      <c r="AA100" s="130"/>
      <c r="AB100" s="130"/>
      <c r="AC100" s="130"/>
      <c r="AD100" s="130"/>
      <c r="AE100" s="130"/>
      <c r="AF100" s="130"/>
      <c r="AG100" s="130"/>
      <c r="AH100" s="130"/>
      <c r="AI100" s="130"/>
      <c r="AJ100" s="130"/>
      <c r="AK100" s="137" t="s">
        <v>2724</v>
      </c>
      <c r="AL100" s="139" t="s">
        <v>2746</v>
      </c>
      <c r="AM100" s="139" t="s">
        <v>2726</v>
      </c>
      <c r="AN100" s="139"/>
      <c r="AO100" s="139" t="s">
        <v>60</v>
      </c>
      <c r="AP100" s="139" t="s">
        <v>2740</v>
      </c>
      <c r="AQ100" s="139" t="s">
        <v>2744</v>
      </c>
      <c r="AR100" s="139"/>
      <c r="AS100" s="139"/>
      <c r="AT100" s="139"/>
      <c r="AU100" s="141"/>
      <c r="BC100" t="s">
        <v>0</v>
      </c>
      <c r="BD100" t="s">
        <v>739</v>
      </c>
    </row>
    <row r="101" spans="1:56" x14ac:dyDescent="0.2">
      <c r="A101" t="s">
        <v>763</v>
      </c>
      <c r="B101" t="s">
        <v>191</v>
      </c>
      <c r="C101" s="130">
        <v>743</v>
      </c>
      <c r="D101" s="130">
        <v>5</v>
      </c>
      <c r="E101" s="130" t="s">
        <v>2885</v>
      </c>
      <c r="F101" s="130" t="s">
        <v>0</v>
      </c>
      <c r="G101" s="130" t="s">
        <v>0</v>
      </c>
      <c r="H101" s="130" t="s">
        <v>0</v>
      </c>
      <c r="I101" s="130">
        <v>4</v>
      </c>
      <c r="J101" s="130">
        <v>3</v>
      </c>
      <c r="K101" s="130" t="s">
        <v>0</v>
      </c>
      <c r="L101" s="130" t="s">
        <v>0</v>
      </c>
      <c r="M101" s="130" t="s">
        <v>0</v>
      </c>
      <c r="N101" s="130" t="s">
        <v>0</v>
      </c>
      <c r="O101" s="130" t="s">
        <v>0</v>
      </c>
      <c r="P101" s="130" t="s">
        <v>0</v>
      </c>
      <c r="Q101" s="130">
        <v>2</v>
      </c>
      <c r="R101" s="130">
        <v>1</v>
      </c>
      <c r="S101" s="130" t="s">
        <v>0</v>
      </c>
      <c r="T101" s="130" t="s">
        <v>0</v>
      </c>
      <c r="U101" s="130" t="s">
        <v>0</v>
      </c>
      <c r="V101" s="130" t="s">
        <v>0</v>
      </c>
      <c r="W101" s="130" t="s">
        <v>0</v>
      </c>
      <c r="X101" s="130" t="s">
        <v>0</v>
      </c>
      <c r="Y101" s="130" t="s">
        <v>0</v>
      </c>
      <c r="Z101" s="130">
        <v>5</v>
      </c>
      <c r="AA101" s="130" t="s">
        <v>0</v>
      </c>
      <c r="AB101" s="130" t="s">
        <v>0</v>
      </c>
      <c r="AC101" s="130" t="s">
        <v>0</v>
      </c>
      <c r="AD101" s="130" t="s">
        <v>0</v>
      </c>
      <c r="AE101" s="130" t="s">
        <v>0</v>
      </c>
      <c r="AF101" s="130" t="s">
        <v>0</v>
      </c>
      <c r="AG101" s="130" t="s">
        <v>0</v>
      </c>
      <c r="AH101" s="130" t="s">
        <v>0</v>
      </c>
      <c r="AI101" s="130" t="s">
        <v>0</v>
      </c>
      <c r="AJ101" s="130" t="s">
        <v>0</v>
      </c>
      <c r="AK101" s="137" t="s">
        <v>2724</v>
      </c>
      <c r="AL101" s="139" t="s">
        <v>2746</v>
      </c>
      <c r="AM101" s="139" t="s">
        <v>2726</v>
      </c>
      <c r="AN101" s="140" t="s">
        <v>61</v>
      </c>
      <c r="AO101" s="140" t="s">
        <v>61</v>
      </c>
      <c r="AP101" s="140"/>
      <c r="AQ101" s="140"/>
      <c r="AR101" s="139" t="s">
        <v>2737</v>
      </c>
      <c r="AS101" s="139"/>
      <c r="AT101" s="139"/>
      <c r="AU101" s="141"/>
      <c r="BC101" t="s">
        <v>0</v>
      </c>
      <c r="BD101" t="s">
        <v>741</v>
      </c>
    </row>
    <row r="102" spans="1:56" x14ac:dyDescent="0.2">
      <c r="A102" t="s">
        <v>766</v>
      </c>
      <c r="B102" t="s">
        <v>190</v>
      </c>
      <c r="C102" s="130"/>
      <c r="D102" s="130"/>
      <c r="E102" s="130" t="s">
        <v>2886</v>
      </c>
      <c r="F102" s="130"/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  <c r="Y102" s="130"/>
      <c r="Z102" s="130"/>
      <c r="AA102" s="130"/>
      <c r="AB102" s="130"/>
      <c r="AC102" s="130"/>
      <c r="AD102" s="130"/>
      <c r="AE102" s="130"/>
      <c r="AF102" s="130"/>
      <c r="AG102" s="130"/>
      <c r="AH102" s="130"/>
      <c r="AI102" s="130"/>
      <c r="AJ102" s="130"/>
      <c r="AK102" s="137" t="s">
        <v>2724</v>
      </c>
      <c r="AL102" s="139" t="s">
        <v>2746</v>
      </c>
      <c r="AM102" s="139" t="s">
        <v>2726</v>
      </c>
      <c r="AN102" s="140" t="s">
        <v>61</v>
      </c>
      <c r="AO102" s="140" t="s">
        <v>61</v>
      </c>
      <c r="AP102" s="140"/>
      <c r="AQ102" s="140"/>
      <c r="AR102" s="139" t="s">
        <v>2738</v>
      </c>
      <c r="AS102" s="139"/>
      <c r="AT102" s="139"/>
      <c r="AU102" s="141"/>
      <c r="BC102" t="s">
        <v>0</v>
      </c>
      <c r="BD102" t="s">
        <v>743</v>
      </c>
    </row>
    <row r="103" spans="1:56" x14ac:dyDescent="0.2">
      <c r="A103" t="s">
        <v>769</v>
      </c>
      <c r="B103" t="s">
        <v>189</v>
      </c>
      <c r="C103" s="130">
        <v>8701</v>
      </c>
      <c r="D103" s="130">
        <v>6</v>
      </c>
      <c r="E103" s="130" t="s">
        <v>2885</v>
      </c>
      <c r="F103" s="130">
        <v>3</v>
      </c>
      <c r="G103" s="130">
        <v>5</v>
      </c>
      <c r="H103" s="130" t="s">
        <v>0</v>
      </c>
      <c r="I103" s="130">
        <v>6</v>
      </c>
      <c r="J103" s="130" t="s">
        <v>0</v>
      </c>
      <c r="K103" s="130" t="s">
        <v>0</v>
      </c>
      <c r="L103" s="130" t="s">
        <v>0</v>
      </c>
      <c r="M103" s="130" t="s">
        <v>0</v>
      </c>
      <c r="N103" s="130">
        <v>4</v>
      </c>
      <c r="O103" s="130">
        <v>2</v>
      </c>
      <c r="P103" s="130" t="s">
        <v>0</v>
      </c>
      <c r="Q103" s="130">
        <v>1</v>
      </c>
      <c r="R103" s="130" t="s">
        <v>0</v>
      </c>
      <c r="S103" s="130" t="s">
        <v>0</v>
      </c>
      <c r="T103" s="130" t="s">
        <v>0</v>
      </c>
      <c r="U103" s="130" t="s">
        <v>0</v>
      </c>
      <c r="V103" s="130" t="s">
        <v>0</v>
      </c>
      <c r="W103" s="130" t="s">
        <v>0</v>
      </c>
      <c r="X103" s="130" t="s">
        <v>0</v>
      </c>
      <c r="Y103" s="130" t="s">
        <v>0</v>
      </c>
      <c r="Z103" s="130" t="s">
        <v>0</v>
      </c>
      <c r="AA103" s="130" t="s">
        <v>0</v>
      </c>
      <c r="AB103" s="130" t="s">
        <v>0</v>
      </c>
      <c r="AC103" s="130" t="s">
        <v>0</v>
      </c>
      <c r="AD103" s="130" t="s">
        <v>0</v>
      </c>
      <c r="AE103" s="130" t="s">
        <v>0</v>
      </c>
      <c r="AF103" s="130" t="s">
        <v>0</v>
      </c>
      <c r="AG103" s="130" t="s">
        <v>0</v>
      </c>
      <c r="AH103" s="130" t="s">
        <v>0</v>
      </c>
      <c r="AI103" s="130" t="s">
        <v>0</v>
      </c>
      <c r="AJ103" s="130" t="s">
        <v>0</v>
      </c>
      <c r="AK103" s="137" t="s">
        <v>2724</v>
      </c>
      <c r="AL103" s="139" t="s">
        <v>2746</v>
      </c>
      <c r="AM103" s="139" t="s">
        <v>2726</v>
      </c>
      <c r="AN103" s="139"/>
      <c r="AO103" s="139" t="s">
        <v>62</v>
      </c>
      <c r="AP103" s="139"/>
      <c r="AQ103" s="139"/>
      <c r="AR103" s="139" t="s">
        <v>2737</v>
      </c>
      <c r="AS103" s="139"/>
      <c r="AT103" s="139"/>
      <c r="AU103" s="141"/>
      <c r="BC103" t="s">
        <v>745</v>
      </c>
      <c r="BD103" t="s">
        <v>746</v>
      </c>
    </row>
    <row r="104" spans="1:56" x14ac:dyDescent="0.2">
      <c r="A104" t="s">
        <v>772</v>
      </c>
      <c r="B104" t="s">
        <v>188</v>
      </c>
      <c r="C104" s="130"/>
      <c r="D104" s="130"/>
      <c r="E104" s="130" t="s">
        <v>2886</v>
      </c>
      <c r="F104" s="130"/>
      <c r="G104" s="130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0"/>
      <c r="AB104" s="130"/>
      <c r="AC104" s="130"/>
      <c r="AD104" s="130"/>
      <c r="AE104" s="130"/>
      <c r="AF104" s="130"/>
      <c r="AG104" s="130"/>
      <c r="AH104" s="130"/>
      <c r="AI104" s="130"/>
      <c r="AJ104" s="130"/>
      <c r="AK104" s="137" t="s">
        <v>2724</v>
      </c>
      <c r="AL104" s="139" t="s">
        <v>2746</v>
      </c>
      <c r="AM104" s="139" t="s">
        <v>2726</v>
      </c>
      <c r="AN104" s="139"/>
      <c r="AO104" s="139" t="s">
        <v>62</v>
      </c>
      <c r="AP104" s="139"/>
      <c r="AQ104" s="139"/>
      <c r="AR104" s="139" t="s">
        <v>2738</v>
      </c>
      <c r="AS104" s="139"/>
      <c r="AT104" s="139"/>
      <c r="AU104" s="141"/>
      <c r="BC104" t="s">
        <v>748</v>
      </c>
      <c r="BD104" t="s">
        <v>749</v>
      </c>
    </row>
    <row r="105" spans="1:56" x14ac:dyDescent="0.2">
      <c r="A105" t="s">
        <v>775</v>
      </c>
      <c r="B105" t="s">
        <v>187</v>
      </c>
      <c r="C105" s="130"/>
      <c r="D105" s="130"/>
      <c r="E105" s="130" t="s">
        <v>2886</v>
      </c>
      <c r="F105" s="130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  <c r="AA105" s="130"/>
      <c r="AB105" s="130"/>
      <c r="AC105" s="130"/>
      <c r="AD105" s="130"/>
      <c r="AE105" s="130"/>
      <c r="AF105" s="130"/>
      <c r="AG105" s="130"/>
      <c r="AH105" s="130"/>
      <c r="AI105" s="130"/>
      <c r="AJ105" s="130"/>
      <c r="AK105" s="137" t="s">
        <v>2724</v>
      </c>
      <c r="AL105" s="139" t="s">
        <v>2746</v>
      </c>
      <c r="AM105" s="139" t="s">
        <v>2726</v>
      </c>
      <c r="AN105" s="139"/>
      <c r="AO105" s="139" t="s">
        <v>2745</v>
      </c>
      <c r="AP105" s="139"/>
      <c r="AQ105" s="139"/>
      <c r="AR105" s="139" t="s">
        <v>2738</v>
      </c>
      <c r="AS105" s="139"/>
      <c r="AT105" s="139"/>
      <c r="AU105" s="141"/>
      <c r="BC105" t="s">
        <v>0</v>
      </c>
      <c r="BD105" t="s">
        <v>751</v>
      </c>
    </row>
    <row r="106" spans="1:56" x14ac:dyDescent="0.2">
      <c r="A106" t="s">
        <v>778</v>
      </c>
      <c r="B106" t="s">
        <v>186</v>
      </c>
      <c r="C106" s="130"/>
      <c r="D106" s="130"/>
      <c r="E106" s="130" t="s">
        <v>2886</v>
      </c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30"/>
      <c r="Z106" s="130"/>
      <c r="AA106" s="130"/>
      <c r="AB106" s="130"/>
      <c r="AC106" s="130"/>
      <c r="AD106" s="130"/>
      <c r="AE106" s="130"/>
      <c r="AF106" s="130"/>
      <c r="AG106" s="130"/>
      <c r="AH106" s="130"/>
      <c r="AI106" s="130"/>
      <c r="AJ106" s="130"/>
      <c r="AK106" s="137" t="s">
        <v>2724</v>
      </c>
      <c r="AL106" s="139" t="s">
        <v>2746</v>
      </c>
      <c r="AM106" s="139" t="s">
        <v>2726</v>
      </c>
      <c r="AN106" s="139"/>
      <c r="AO106" s="139" t="s">
        <v>2745</v>
      </c>
      <c r="AP106" s="139"/>
      <c r="AQ106" s="139"/>
      <c r="AR106" s="139" t="s">
        <v>2737</v>
      </c>
      <c r="AS106" s="139"/>
      <c r="AT106" s="139"/>
      <c r="AU106" s="141"/>
      <c r="BC106" t="s">
        <v>0</v>
      </c>
      <c r="BD106" t="s">
        <v>753</v>
      </c>
    </row>
    <row r="107" spans="1:56" x14ac:dyDescent="0.2">
      <c r="A107" t="s">
        <v>781</v>
      </c>
      <c r="B107" t="s">
        <v>755</v>
      </c>
      <c r="C107" s="130">
        <v>32134</v>
      </c>
      <c r="D107" s="130">
        <v>16</v>
      </c>
      <c r="E107" s="130" t="s">
        <v>2885</v>
      </c>
      <c r="F107" s="130">
        <v>5</v>
      </c>
      <c r="G107" s="130">
        <v>10</v>
      </c>
      <c r="H107" s="130">
        <v>2</v>
      </c>
      <c r="I107" s="130">
        <v>6</v>
      </c>
      <c r="J107" s="130">
        <v>12</v>
      </c>
      <c r="K107" s="130">
        <v>14</v>
      </c>
      <c r="L107" s="130">
        <v>9</v>
      </c>
      <c r="M107" s="130" t="s">
        <v>0</v>
      </c>
      <c r="N107" s="130">
        <v>7</v>
      </c>
      <c r="O107" s="130" t="s">
        <v>0</v>
      </c>
      <c r="P107" s="130" t="s">
        <v>0</v>
      </c>
      <c r="Q107" s="130">
        <v>1</v>
      </c>
      <c r="R107" s="130">
        <v>4</v>
      </c>
      <c r="S107" s="130">
        <v>11</v>
      </c>
      <c r="T107" s="130" t="s">
        <v>0</v>
      </c>
      <c r="U107" s="130">
        <v>8</v>
      </c>
      <c r="V107" s="130" t="s">
        <v>0</v>
      </c>
      <c r="W107" s="130" t="s">
        <v>0</v>
      </c>
      <c r="X107" s="130">
        <v>15</v>
      </c>
      <c r="Y107" s="130">
        <v>13</v>
      </c>
      <c r="Z107" s="130">
        <v>3</v>
      </c>
      <c r="AA107" s="130">
        <v>16</v>
      </c>
      <c r="AB107" s="130" t="s">
        <v>0</v>
      </c>
      <c r="AC107" s="130" t="s">
        <v>0</v>
      </c>
      <c r="AD107" s="130" t="s">
        <v>0</v>
      </c>
      <c r="AE107" s="130" t="s">
        <v>0</v>
      </c>
      <c r="AF107" s="130" t="s">
        <v>0</v>
      </c>
      <c r="AG107" s="130" t="s">
        <v>0</v>
      </c>
      <c r="AH107" s="130" t="s">
        <v>0</v>
      </c>
      <c r="AI107" s="130" t="s">
        <v>0</v>
      </c>
      <c r="AJ107" s="130" t="s">
        <v>0</v>
      </c>
      <c r="AK107" s="137" t="s">
        <v>2724</v>
      </c>
      <c r="AL107" s="139" t="s">
        <v>2746</v>
      </c>
      <c r="AM107" s="139" t="s">
        <v>2726</v>
      </c>
      <c r="AN107" s="145" t="s">
        <v>2736</v>
      </c>
      <c r="AO107" s="145"/>
      <c r="AP107" s="145"/>
      <c r="AQ107" s="139"/>
      <c r="AR107" s="139" t="s">
        <v>2737</v>
      </c>
      <c r="AS107" s="139"/>
      <c r="AT107" s="139"/>
      <c r="AU107" s="141"/>
      <c r="BC107" t="s">
        <v>0</v>
      </c>
      <c r="BD107" t="s">
        <v>756</v>
      </c>
    </row>
    <row r="108" spans="1:56" x14ac:dyDescent="0.2">
      <c r="A108" t="s">
        <v>784</v>
      </c>
      <c r="B108" t="s">
        <v>758</v>
      </c>
      <c r="C108" s="130">
        <v>14559</v>
      </c>
      <c r="D108" s="130">
        <v>15</v>
      </c>
      <c r="E108" s="130" t="s">
        <v>2885</v>
      </c>
      <c r="F108" s="130" t="s">
        <v>0</v>
      </c>
      <c r="G108" s="130" t="s">
        <v>0</v>
      </c>
      <c r="H108" s="130">
        <v>2</v>
      </c>
      <c r="I108" s="130">
        <v>5</v>
      </c>
      <c r="J108" s="130">
        <v>3</v>
      </c>
      <c r="K108" s="130">
        <v>14</v>
      </c>
      <c r="L108" s="130">
        <v>9</v>
      </c>
      <c r="M108" s="130" t="s">
        <v>0</v>
      </c>
      <c r="N108" s="130">
        <v>7</v>
      </c>
      <c r="O108" s="130" t="s">
        <v>0</v>
      </c>
      <c r="P108" s="130" t="s">
        <v>0</v>
      </c>
      <c r="Q108" s="130">
        <v>1</v>
      </c>
      <c r="R108" s="130">
        <v>4</v>
      </c>
      <c r="S108" s="130">
        <v>8</v>
      </c>
      <c r="T108" s="130" t="s">
        <v>0</v>
      </c>
      <c r="U108" s="130">
        <v>9</v>
      </c>
      <c r="V108" s="130">
        <v>11</v>
      </c>
      <c r="W108" s="130" t="s">
        <v>0</v>
      </c>
      <c r="X108" s="130">
        <v>13</v>
      </c>
      <c r="Y108" s="130">
        <v>15</v>
      </c>
      <c r="Z108" s="130">
        <v>6</v>
      </c>
      <c r="AA108" s="130">
        <v>12</v>
      </c>
      <c r="AB108" s="130" t="s">
        <v>0</v>
      </c>
      <c r="AC108" s="130" t="s">
        <v>0</v>
      </c>
      <c r="AD108" s="130" t="s">
        <v>0</v>
      </c>
      <c r="AE108" s="130" t="s">
        <v>0</v>
      </c>
      <c r="AF108" s="130" t="s">
        <v>0</v>
      </c>
      <c r="AG108" s="130" t="s">
        <v>0</v>
      </c>
      <c r="AH108" s="130" t="s">
        <v>0</v>
      </c>
      <c r="AI108" s="130" t="s">
        <v>0</v>
      </c>
      <c r="AJ108" s="130" t="s">
        <v>0</v>
      </c>
      <c r="AK108" s="137" t="s">
        <v>2724</v>
      </c>
      <c r="AL108" s="139" t="s">
        <v>2746</v>
      </c>
      <c r="AM108" s="139" t="s">
        <v>2726</v>
      </c>
      <c r="AN108" s="145" t="s">
        <v>2736</v>
      </c>
      <c r="AO108" s="145"/>
      <c r="AP108" s="145"/>
      <c r="AQ108" s="139"/>
      <c r="AR108" s="139" t="s">
        <v>2738</v>
      </c>
      <c r="AS108" s="139"/>
      <c r="AT108" s="139"/>
      <c r="AU108" s="141"/>
      <c r="BC108" t="s">
        <v>0</v>
      </c>
      <c r="BD108" t="s">
        <v>759</v>
      </c>
    </row>
    <row r="109" spans="1:56" x14ac:dyDescent="0.2">
      <c r="A109" t="s">
        <v>787</v>
      </c>
      <c r="B109" t="s">
        <v>761</v>
      </c>
      <c r="C109" s="130">
        <v>8032</v>
      </c>
      <c r="D109" s="130">
        <v>12</v>
      </c>
      <c r="E109" s="130" t="s">
        <v>2885</v>
      </c>
      <c r="F109" s="130" t="s">
        <v>0</v>
      </c>
      <c r="G109" s="130" t="s">
        <v>0</v>
      </c>
      <c r="H109" s="130">
        <v>4</v>
      </c>
      <c r="I109" s="130">
        <v>8</v>
      </c>
      <c r="J109" s="130" t="s">
        <v>0</v>
      </c>
      <c r="K109" s="130">
        <v>11</v>
      </c>
      <c r="L109" s="130">
        <v>9</v>
      </c>
      <c r="M109" s="130" t="s">
        <v>0</v>
      </c>
      <c r="N109" s="130">
        <v>6</v>
      </c>
      <c r="O109" s="130" t="s">
        <v>0</v>
      </c>
      <c r="P109" s="130" t="s">
        <v>0</v>
      </c>
      <c r="Q109" s="130">
        <v>1</v>
      </c>
      <c r="R109" s="130">
        <v>2</v>
      </c>
      <c r="S109" s="130">
        <v>7</v>
      </c>
      <c r="T109" s="130" t="s">
        <v>0</v>
      </c>
      <c r="U109" s="130">
        <v>5</v>
      </c>
      <c r="V109" s="130">
        <v>10</v>
      </c>
      <c r="W109" s="130" t="s">
        <v>0</v>
      </c>
      <c r="X109" s="130" t="s">
        <v>0</v>
      </c>
      <c r="Y109" s="130" t="s">
        <v>0</v>
      </c>
      <c r="Z109" s="130">
        <v>3</v>
      </c>
      <c r="AA109" s="130">
        <v>12</v>
      </c>
      <c r="AB109" s="130" t="s">
        <v>0</v>
      </c>
      <c r="AC109" s="130" t="s">
        <v>0</v>
      </c>
      <c r="AD109" s="130" t="s">
        <v>0</v>
      </c>
      <c r="AE109" s="130" t="s">
        <v>0</v>
      </c>
      <c r="AF109" s="130" t="s">
        <v>0</v>
      </c>
      <c r="AG109" s="130" t="s">
        <v>0</v>
      </c>
      <c r="AH109" s="130" t="s">
        <v>0</v>
      </c>
      <c r="AI109" s="130" t="s">
        <v>0</v>
      </c>
      <c r="AJ109" s="130" t="s">
        <v>0</v>
      </c>
      <c r="AK109" s="137" t="s">
        <v>2724</v>
      </c>
      <c r="AL109" s="139" t="s">
        <v>2746</v>
      </c>
      <c r="AM109" s="139" t="s">
        <v>2726</v>
      </c>
      <c r="AN109" s="145" t="s">
        <v>384</v>
      </c>
      <c r="AO109" s="145"/>
      <c r="AP109" s="145"/>
      <c r="AQ109" s="139"/>
      <c r="AR109" s="139" t="s">
        <v>2737</v>
      </c>
      <c r="AS109" s="139"/>
      <c r="AT109" s="139"/>
      <c r="AU109" s="141"/>
      <c r="BC109" t="s">
        <v>0</v>
      </c>
      <c r="BD109" t="s">
        <v>762</v>
      </c>
    </row>
    <row r="110" spans="1:56" x14ac:dyDescent="0.2">
      <c r="A110" t="s">
        <v>790</v>
      </c>
      <c r="B110" t="s">
        <v>764</v>
      </c>
      <c r="C110" s="130">
        <v>1856</v>
      </c>
      <c r="D110" s="130">
        <v>12</v>
      </c>
      <c r="E110" s="130" t="s">
        <v>2885</v>
      </c>
      <c r="F110" s="130" t="s">
        <v>0</v>
      </c>
      <c r="G110" s="130" t="s">
        <v>0</v>
      </c>
      <c r="H110" s="130">
        <v>3</v>
      </c>
      <c r="I110" s="130">
        <v>4</v>
      </c>
      <c r="J110" s="130" t="s">
        <v>0</v>
      </c>
      <c r="K110" s="130">
        <v>10</v>
      </c>
      <c r="L110" s="130">
        <v>10</v>
      </c>
      <c r="M110" s="130" t="s">
        <v>0</v>
      </c>
      <c r="N110" s="130">
        <v>6</v>
      </c>
      <c r="O110" s="130" t="s">
        <v>0</v>
      </c>
      <c r="P110" s="130" t="s">
        <v>0</v>
      </c>
      <c r="Q110" s="130">
        <v>1</v>
      </c>
      <c r="R110" s="130">
        <v>2</v>
      </c>
      <c r="S110" s="130">
        <v>7</v>
      </c>
      <c r="T110" s="130" t="s">
        <v>0</v>
      </c>
      <c r="U110" s="130">
        <v>8</v>
      </c>
      <c r="V110" s="130">
        <v>10</v>
      </c>
      <c r="W110" s="130" t="s">
        <v>0</v>
      </c>
      <c r="X110" s="130" t="s">
        <v>0</v>
      </c>
      <c r="Y110" s="130" t="s">
        <v>0</v>
      </c>
      <c r="Z110" s="130">
        <v>5</v>
      </c>
      <c r="AA110" s="130">
        <v>9</v>
      </c>
      <c r="AB110" s="130" t="s">
        <v>0</v>
      </c>
      <c r="AC110" s="130" t="s">
        <v>0</v>
      </c>
      <c r="AD110" s="130" t="s">
        <v>0</v>
      </c>
      <c r="AE110" s="130" t="s">
        <v>0</v>
      </c>
      <c r="AF110" s="130" t="s">
        <v>0</v>
      </c>
      <c r="AG110" s="130" t="s">
        <v>0</v>
      </c>
      <c r="AH110" s="130" t="s">
        <v>0</v>
      </c>
      <c r="AI110" s="130" t="s">
        <v>0</v>
      </c>
      <c r="AJ110" s="130" t="s">
        <v>0</v>
      </c>
      <c r="AK110" s="137" t="s">
        <v>2724</v>
      </c>
      <c r="AL110" s="139" t="s">
        <v>2746</v>
      </c>
      <c r="AM110" s="139" t="s">
        <v>2726</v>
      </c>
      <c r="AN110" s="145" t="s">
        <v>384</v>
      </c>
      <c r="AO110" s="145"/>
      <c r="AP110" s="145"/>
      <c r="AQ110" s="139"/>
      <c r="AR110" s="139" t="s">
        <v>2738</v>
      </c>
      <c r="AS110" s="139"/>
      <c r="AT110" s="139"/>
      <c r="AU110" s="141"/>
      <c r="BC110" t="s">
        <v>723</v>
      </c>
      <c r="BD110" t="s">
        <v>765</v>
      </c>
    </row>
    <row r="111" spans="1:56" x14ac:dyDescent="0.2">
      <c r="A111" t="s">
        <v>793</v>
      </c>
      <c r="B111" t="s">
        <v>185</v>
      </c>
      <c r="C111" s="130"/>
      <c r="D111" s="130"/>
      <c r="E111" s="130" t="s">
        <v>2886</v>
      </c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/>
      <c r="R111" s="130"/>
      <c r="S111" s="130"/>
      <c r="T111" s="130"/>
      <c r="U111" s="130"/>
      <c r="V111" s="130"/>
      <c r="W111" s="130"/>
      <c r="X111" s="130"/>
      <c r="Y111" s="130"/>
      <c r="Z111" s="130"/>
      <c r="AA111" s="130"/>
      <c r="AB111" s="130"/>
      <c r="AC111" s="130"/>
      <c r="AD111" s="130"/>
      <c r="AE111" s="130"/>
      <c r="AF111" s="130"/>
      <c r="AG111" s="130"/>
      <c r="AH111" s="130"/>
      <c r="AI111" s="130"/>
      <c r="AJ111" s="130"/>
      <c r="AK111" s="137" t="s">
        <v>2724</v>
      </c>
      <c r="AL111" s="139" t="s">
        <v>2746</v>
      </c>
      <c r="AM111" s="139" t="s">
        <v>2726</v>
      </c>
      <c r="AN111" s="139"/>
      <c r="AO111" s="139" t="s">
        <v>2747</v>
      </c>
      <c r="AP111" s="139"/>
      <c r="AQ111" s="139"/>
      <c r="AR111" s="139" t="s">
        <v>2737</v>
      </c>
      <c r="AS111" s="139"/>
      <c r="AT111" s="139"/>
      <c r="AU111" s="141"/>
      <c r="BC111" t="s">
        <v>767</v>
      </c>
      <c r="BD111" t="s">
        <v>768</v>
      </c>
    </row>
    <row r="112" spans="1:56" x14ac:dyDescent="0.2">
      <c r="A112" t="s">
        <v>796</v>
      </c>
      <c r="B112" t="s">
        <v>184</v>
      </c>
      <c r="C112" s="130"/>
      <c r="D112" s="130"/>
      <c r="E112" s="130" t="s">
        <v>2886</v>
      </c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0"/>
      <c r="AA112" s="130"/>
      <c r="AB112" s="130"/>
      <c r="AC112" s="130"/>
      <c r="AD112" s="130"/>
      <c r="AE112" s="130"/>
      <c r="AF112" s="130"/>
      <c r="AG112" s="130"/>
      <c r="AH112" s="130"/>
      <c r="AI112" s="130"/>
      <c r="AJ112" s="130"/>
      <c r="AK112" s="137" t="s">
        <v>2724</v>
      </c>
      <c r="AL112" s="139" t="s">
        <v>2746</v>
      </c>
      <c r="AM112" s="139" t="s">
        <v>2726</v>
      </c>
      <c r="AN112" s="139"/>
      <c r="AO112" s="139" t="s">
        <v>2747</v>
      </c>
      <c r="AP112" s="139"/>
      <c r="AQ112" s="139"/>
      <c r="AR112" s="139" t="s">
        <v>2738</v>
      </c>
      <c r="AS112" s="139"/>
      <c r="AT112" s="139"/>
      <c r="AU112" s="141"/>
      <c r="BC112" t="s">
        <v>770</v>
      </c>
      <c r="BD112" t="s">
        <v>771</v>
      </c>
    </row>
    <row r="113" spans="1:56" x14ac:dyDescent="0.2">
      <c r="A113" s="129" t="s">
        <v>799</v>
      </c>
      <c r="B113" t="s">
        <v>773</v>
      </c>
      <c r="C113" s="130">
        <v>282468757349.82263</v>
      </c>
      <c r="D113" s="130">
        <v>15</v>
      </c>
      <c r="E113" s="130" t="s">
        <v>2885</v>
      </c>
      <c r="F113" s="130" t="s">
        <v>0</v>
      </c>
      <c r="G113" s="130" t="s">
        <v>0</v>
      </c>
      <c r="H113" s="130">
        <v>2</v>
      </c>
      <c r="I113" s="130">
        <v>5</v>
      </c>
      <c r="J113" s="130">
        <v>11</v>
      </c>
      <c r="K113" s="130">
        <v>9</v>
      </c>
      <c r="L113" s="130">
        <v>7</v>
      </c>
      <c r="M113" s="130">
        <v>8</v>
      </c>
      <c r="N113" s="130">
        <v>15</v>
      </c>
      <c r="O113" s="130" t="s">
        <v>0</v>
      </c>
      <c r="P113" s="130">
        <v>10</v>
      </c>
      <c r="Q113" s="130">
        <v>1</v>
      </c>
      <c r="R113" s="130">
        <v>3</v>
      </c>
      <c r="S113" s="130" t="s">
        <v>0</v>
      </c>
      <c r="T113" s="130" t="s">
        <v>0</v>
      </c>
      <c r="U113" s="130">
        <v>6</v>
      </c>
      <c r="V113" s="130">
        <v>13</v>
      </c>
      <c r="W113" s="130" t="s">
        <v>0</v>
      </c>
      <c r="X113" s="130">
        <v>12</v>
      </c>
      <c r="Y113" s="130" t="s">
        <v>0</v>
      </c>
      <c r="Z113" s="130">
        <v>4</v>
      </c>
      <c r="AA113" s="130">
        <v>14</v>
      </c>
      <c r="AB113" s="130" t="s">
        <v>0</v>
      </c>
      <c r="AC113" s="130" t="s">
        <v>0</v>
      </c>
      <c r="AD113" s="130" t="s">
        <v>0</v>
      </c>
      <c r="AE113" s="130" t="s">
        <v>0</v>
      </c>
      <c r="AF113" s="130" t="s">
        <v>0</v>
      </c>
      <c r="AG113" s="130" t="s">
        <v>0</v>
      </c>
      <c r="AH113" s="130" t="s">
        <v>0</v>
      </c>
      <c r="AI113" s="130" t="s">
        <v>0</v>
      </c>
      <c r="AJ113" s="130" t="s">
        <v>0</v>
      </c>
      <c r="AK113" s="137" t="s">
        <v>2748</v>
      </c>
      <c r="AL113" s="138" t="s">
        <v>2749</v>
      </c>
      <c r="AM113" s="139" t="s">
        <v>2726</v>
      </c>
      <c r="AN113" s="139" t="s">
        <v>2736</v>
      </c>
      <c r="AO113" s="139" t="s">
        <v>60</v>
      </c>
      <c r="AP113" s="139"/>
      <c r="AQ113" s="139"/>
      <c r="AR113" s="139" t="s">
        <v>2737</v>
      </c>
      <c r="AS113" s="139"/>
      <c r="AT113" s="139"/>
      <c r="AU113" s="141"/>
      <c r="BC113" t="s">
        <v>0</v>
      </c>
      <c r="BD113" t="s">
        <v>774</v>
      </c>
    </row>
    <row r="114" spans="1:56" x14ac:dyDescent="0.2">
      <c r="A114" s="129" t="s">
        <v>802</v>
      </c>
      <c r="B114" t="s">
        <v>776</v>
      </c>
      <c r="C114" s="130">
        <v>116320576161.72977</v>
      </c>
      <c r="D114" s="130">
        <v>15</v>
      </c>
      <c r="E114" s="130" t="s">
        <v>2885</v>
      </c>
      <c r="F114" s="130" t="s">
        <v>0</v>
      </c>
      <c r="G114" s="130" t="s">
        <v>0</v>
      </c>
      <c r="H114" s="130">
        <v>3</v>
      </c>
      <c r="I114" s="130">
        <v>5</v>
      </c>
      <c r="J114" s="130">
        <v>4</v>
      </c>
      <c r="K114" s="130">
        <v>13</v>
      </c>
      <c r="L114" s="130">
        <v>7</v>
      </c>
      <c r="M114" s="130">
        <v>8</v>
      </c>
      <c r="N114" s="130">
        <v>15</v>
      </c>
      <c r="O114" s="130" t="s">
        <v>0</v>
      </c>
      <c r="P114" s="130">
        <v>10</v>
      </c>
      <c r="Q114" s="130">
        <v>1</v>
      </c>
      <c r="R114" s="130">
        <v>2</v>
      </c>
      <c r="S114" s="130" t="s">
        <v>0</v>
      </c>
      <c r="T114" s="130" t="s">
        <v>0</v>
      </c>
      <c r="U114" s="130">
        <v>9</v>
      </c>
      <c r="V114" s="130">
        <v>12</v>
      </c>
      <c r="W114" s="130" t="s">
        <v>0</v>
      </c>
      <c r="X114" s="130">
        <v>11</v>
      </c>
      <c r="Y114" s="130" t="s">
        <v>0</v>
      </c>
      <c r="Z114" s="130">
        <v>6</v>
      </c>
      <c r="AA114" s="130">
        <v>14</v>
      </c>
      <c r="AB114" s="130" t="s">
        <v>0</v>
      </c>
      <c r="AC114" s="130" t="s">
        <v>0</v>
      </c>
      <c r="AD114" s="130" t="s">
        <v>0</v>
      </c>
      <c r="AE114" s="130" t="s">
        <v>0</v>
      </c>
      <c r="AF114" s="130" t="s">
        <v>0</v>
      </c>
      <c r="AG114" s="130" t="s">
        <v>0</v>
      </c>
      <c r="AH114" s="130" t="s">
        <v>0</v>
      </c>
      <c r="AI114" s="130" t="s">
        <v>0</v>
      </c>
      <c r="AJ114" s="130" t="s">
        <v>0</v>
      </c>
      <c r="AK114" s="137" t="s">
        <v>2748</v>
      </c>
      <c r="AL114" s="138" t="s">
        <v>2749</v>
      </c>
      <c r="AM114" s="139" t="s">
        <v>2726</v>
      </c>
      <c r="AN114" s="139" t="s">
        <v>2736</v>
      </c>
      <c r="AO114" s="139" t="s">
        <v>60</v>
      </c>
      <c r="AP114" s="139"/>
      <c r="AQ114" s="139"/>
      <c r="AR114" s="139" t="s">
        <v>2738</v>
      </c>
      <c r="AS114" s="139"/>
      <c r="AT114" s="139"/>
      <c r="AU114" s="141"/>
      <c r="BC114" t="s">
        <v>0</v>
      </c>
      <c r="BD114" t="s">
        <v>777</v>
      </c>
    </row>
    <row r="115" spans="1:56" x14ac:dyDescent="0.2">
      <c r="A115" s="129" t="s">
        <v>805</v>
      </c>
      <c r="B115" t="s">
        <v>779</v>
      </c>
      <c r="C115" s="130">
        <v>88699321379.821518</v>
      </c>
      <c r="D115" s="130">
        <v>11</v>
      </c>
      <c r="E115" s="130" t="s">
        <v>2885</v>
      </c>
      <c r="F115" s="130" t="s">
        <v>0</v>
      </c>
      <c r="G115" s="130" t="s">
        <v>0</v>
      </c>
      <c r="H115" s="130">
        <v>3</v>
      </c>
      <c r="I115" s="130">
        <v>6</v>
      </c>
      <c r="J115" s="130" t="s">
        <v>0</v>
      </c>
      <c r="K115" s="130">
        <v>8</v>
      </c>
      <c r="L115" s="130">
        <v>7</v>
      </c>
      <c r="M115" s="130" t="s">
        <v>0</v>
      </c>
      <c r="N115" s="130" t="s">
        <v>0</v>
      </c>
      <c r="O115" s="130" t="s">
        <v>0</v>
      </c>
      <c r="P115" s="130" t="s">
        <v>0</v>
      </c>
      <c r="Q115" s="130">
        <v>1</v>
      </c>
      <c r="R115" s="130">
        <v>2</v>
      </c>
      <c r="S115" s="130" t="s">
        <v>0</v>
      </c>
      <c r="T115" s="130" t="s">
        <v>0</v>
      </c>
      <c r="U115" s="130">
        <v>5</v>
      </c>
      <c r="V115" s="130">
        <v>11</v>
      </c>
      <c r="W115" s="130" t="s">
        <v>0</v>
      </c>
      <c r="X115" s="130">
        <v>10</v>
      </c>
      <c r="Y115" s="130" t="s">
        <v>0</v>
      </c>
      <c r="Z115" s="130">
        <v>4</v>
      </c>
      <c r="AA115" s="130">
        <v>9</v>
      </c>
      <c r="AB115" s="130" t="s">
        <v>0</v>
      </c>
      <c r="AC115" s="130" t="s">
        <v>0</v>
      </c>
      <c r="AD115" s="130" t="s">
        <v>0</v>
      </c>
      <c r="AE115" s="130" t="s">
        <v>0</v>
      </c>
      <c r="AF115" s="130" t="s">
        <v>0</v>
      </c>
      <c r="AG115" s="130" t="s">
        <v>0</v>
      </c>
      <c r="AH115" s="130" t="s">
        <v>0</v>
      </c>
      <c r="AI115" s="130" t="s">
        <v>0</v>
      </c>
      <c r="AJ115" s="130" t="s">
        <v>0</v>
      </c>
      <c r="AK115" s="137" t="s">
        <v>2748</v>
      </c>
      <c r="AL115" s="138" t="s">
        <v>2749</v>
      </c>
      <c r="AM115" s="139" t="s">
        <v>2726</v>
      </c>
      <c r="AN115" s="139" t="s">
        <v>384</v>
      </c>
      <c r="AO115" s="139" t="s">
        <v>60</v>
      </c>
      <c r="AP115" s="139"/>
      <c r="AQ115" s="139"/>
      <c r="AR115" s="139" t="s">
        <v>2737</v>
      </c>
      <c r="AS115" s="139"/>
      <c r="AT115" s="139"/>
      <c r="AU115" s="141"/>
      <c r="BC115" t="s">
        <v>0</v>
      </c>
      <c r="BD115" t="s">
        <v>780</v>
      </c>
    </row>
    <row r="116" spans="1:56" x14ac:dyDescent="0.2">
      <c r="A116" s="129" t="s">
        <v>808</v>
      </c>
      <c r="B116" t="s">
        <v>782</v>
      </c>
      <c r="C116" s="130">
        <v>13507559896.022861</v>
      </c>
      <c r="D116" s="130">
        <v>11</v>
      </c>
      <c r="E116" s="130" t="s">
        <v>2885</v>
      </c>
      <c r="F116" s="130" t="s">
        <v>0</v>
      </c>
      <c r="G116" s="130" t="s">
        <v>0</v>
      </c>
      <c r="H116" s="130">
        <v>3</v>
      </c>
      <c r="I116" s="130">
        <v>4</v>
      </c>
      <c r="J116" s="130" t="s">
        <v>0</v>
      </c>
      <c r="K116" s="130">
        <v>9</v>
      </c>
      <c r="L116" s="130">
        <v>7</v>
      </c>
      <c r="M116" s="130" t="s">
        <v>0</v>
      </c>
      <c r="N116" s="130" t="s">
        <v>0</v>
      </c>
      <c r="O116" s="130" t="s">
        <v>0</v>
      </c>
      <c r="P116" s="130" t="s">
        <v>0</v>
      </c>
      <c r="Q116" s="130">
        <v>1</v>
      </c>
      <c r="R116" s="130">
        <v>2</v>
      </c>
      <c r="S116" s="130" t="s">
        <v>0</v>
      </c>
      <c r="T116" s="130" t="s">
        <v>0</v>
      </c>
      <c r="U116" s="130">
        <v>6</v>
      </c>
      <c r="V116" s="130">
        <v>11</v>
      </c>
      <c r="W116" s="130" t="s">
        <v>0</v>
      </c>
      <c r="X116" s="130">
        <v>8</v>
      </c>
      <c r="Y116" s="130" t="s">
        <v>0</v>
      </c>
      <c r="Z116" s="130">
        <v>5</v>
      </c>
      <c r="AA116" s="130">
        <v>10</v>
      </c>
      <c r="AB116" s="130" t="s">
        <v>0</v>
      </c>
      <c r="AC116" s="130" t="s">
        <v>0</v>
      </c>
      <c r="AD116" s="130" t="s">
        <v>0</v>
      </c>
      <c r="AE116" s="130" t="s">
        <v>0</v>
      </c>
      <c r="AF116" s="130" t="s">
        <v>0</v>
      </c>
      <c r="AG116" s="130" t="s">
        <v>0</v>
      </c>
      <c r="AH116" s="130" t="s">
        <v>0</v>
      </c>
      <c r="AI116" s="130" t="s">
        <v>0</v>
      </c>
      <c r="AJ116" s="130" t="s">
        <v>0</v>
      </c>
      <c r="AK116" s="137" t="s">
        <v>2748</v>
      </c>
      <c r="AL116" s="138" t="s">
        <v>2749</v>
      </c>
      <c r="AM116" s="139" t="s">
        <v>2726</v>
      </c>
      <c r="AN116" s="139" t="s">
        <v>384</v>
      </c>
      <c r="AO116" s="139" t="s">
        <v>60</v>
      </c>
      <c r="AP116" s="139"/>
      <c r="AQ116" s="139"/>
      <c r="AR116" s="139" t="s">
        <v>2738</v>
      </c>
      <c r="AS116" s="139"/>
      <c r="AT116" s="139"/>
      <c r="AU116" s="141"/>
      <c r="BC116" t="s">
        <v>0</v>
      </c>
      <c r="BD116" t="s">
        <v>783</v>
      </c>
    </row>
    <row r="117" spans="1:56" x14ac:dyDescent="0.2">
      <c r="A117" s="129" t="s">
        <v>811</v>
      </c>
      <c r="B117" t="s">
        <v>785</v>
      </c>
      <c r="C117" s="130">
        <v>122353844360.74124</v>
      </c>
      <c r="D117" s="130">
        <v>7</v>
      </c>
      <c r="E117" s="130" t="s">
        <v>2885</v>
      </c>
      <c r="F117" s="130" t="s">
        <v>0</v>
      </c>
      <c r="G117" s="130" t="s">
        <v>0</v>
      </c>
      <c r="H117" s="130">
        <v>3</v>
      </c>
      <c r="I117" s="130">
        <v>5</v>
      </c>
      <c r="J117" s="130">
        <v>6</v>
      </c>
      <c r="K117" s="130" t="s">
        <v>0</v>
      </c>
      <c r="L117" s="130" t="s">
        <v>0</v>
      </c>
      <c r="M117" s="130" t="s">
        <v>0</v>
      </c>
      <c r="N117" s="130">
        <v>7</v>
      </c>
      <c r="O117" s="130" t="s">
        <v>0</v>
      </c>
      <c r="P117" s="130" t="s">
        <v>0</v>
      </c>
      <c r="Q117" s="130">
        <v>1</v>
      </c>
      <c r="R117" s="130">
        <v>4</v>
      </c>
      <c r="S117" s="130" t="s">
        <v>0</v>
      </c>
      <c r="T117" s="130" t="s">
        <v>0</v>
      </c>
      <c r="U117" s="130" t="s">
        <v>0</v>
      </c>
      <c r="V117" s="130" t="s">
        <v>0</v>
      </c>
      <c r="W117" s="130" t="s">
        <v>0</v>
      </c>
      <c r="X117" s="130" t="s">
        <v>0</v>
      </c>
      <c r="Y117" s="130" t="s">
        <v>0</v>
      </c>
      <c r="Z117" s="130">
        <v>2</v>
      </c>
      <c r="AA117" s="130" t="s">
        <v>0</v>
      </c>
      <c r="AB117" s="130" t="s">
        <v>0</v>
      </c>
      <c r="AC117" s="130" t="s">
        <v>0</v>
      </c>
      <c r="AD117" s="130" t="s">
        <v>0</v>
      </c>
      <c r="AE117" s="130" t="s">
        <v>0</v>
      </c>
      <c r="AF117" s="130" t="s">
        <v>0</v>
      </c>
      <c r="AG117" s="130" t="s">
        <v>0</v>
      </c>
      <c r="AH117" s="130" t="s">
        <v>0</v>
      </c>
      <c r="AI117" s="130" t="s">
        <v>0</v>
      </c>
      <c r="AJ117" s="130" t="s">
        <v>0</v>
      </c>
      <c r="AK117" s="137" t="s">
        <v>2748</v>
      </c>
      <c r="AL117" s="138" t="s">
        <v>2749</v>
      </c>
      <c r="AM117" s="139" t="s">
        <v>2726</v>
      </c>
      <c r="AN117" s="139"/>
      <c r="AO117" s="139" t="s">
        <v>60</v>
      </c>
      <c r="AP117" s="139" t="s">
        <v>2739</v>
      </c>
      <c r="AQ117" s="139"/>
      <c r="AR117" s="139" t="s">
        <v>2737</v>
      </c>
      <c r="AS117" s="139"/>
      <c r="AT117" s="139"/>
      <c r="AU117" s="141"/>
      <c r="BC117" t="s">
        <v>0</v>
      </c>
      <c r="BD117" t="s">
        <v>786</v>
      </c>
    </row>
    <row r="118" spans="1:56" x14ac:dyDescent="0.2">
      <c r="A118" s="129" t="s">
        <v>814</v>
      </c>
      <c r="B118" t="s">
        <v>788</v>
      </c>
      <c r="C118" s="130">
        <v>232463059817.81354</v>
      </c>
      <c r="D118" s="130">
        <v>14</v>
      </c>
      <c r="E118" s="130" t="s">
        <v>2885</v>
      </c>
      <c r="F118" s="130" t="s">
        <v>0</v>
      </c>
      <c r="G118" s="130" t="s">
        <v>0</v>
      </c>
      <c r="H118" s="130">
        <v>2</v>
      </c>
      <c r="I118" s="130">
        <v>6</v>
      </c>
      <c r="J118" s="130">
        <v>13</v>
      </c>
      <c r="K118" s="130">
        <v>7</v>
      </c>
      <c r="L118" s="130" t="s">
        <v>0</v>
      </c>
      <c r="M118" s="130">
        <v>10</v>
      </c>
      <c r="N118" s="130">
        <v>14</v>
      </c>
      <c r="O118" s="130" t="s">
        <v>0</v>
      </c>
      <c r="P118" s="130" t="s">
        <v>0</v>
      </c>
      <c r="Q118" s="130">
        <v>1</v>
      </c>
      <c r="R118" s="130">
        <v>3</v>
      </c>
      <c r="S118" s="130" t="s">
        <v>0</v>
      </c>
      <c r="T118" s="130" t="s">
        <v>0</v>
      </c>
      <c r="U118" s="130">
        <v>5</v>
      </c>
      <c r="V118" s="130">
        <v>11</v>
      </c>
      <c r="W118" s="130" t="s">
        <v>0</v>
      </c>
      <c r="X118" s="130">
        <v>9</v>
      </c>
      <c r="Y118" s="130">
        <v>8</v>
      </c>
      <c r="Z118" s="130">
        <v>4</v>
      </c>
      <c r="AA118" s="130">
        <v>12</v>
      </c>
      <c r="AB118" s="130" t="s">
        <v>0</v>
      </c>
      <c r="AC118" s="130" t="s">
        <v>0</v>
      </c>
      <c r="AD118" s="130" t="s">
        <v>0</v>
      </c>
      <c r="AE118" s="130" t="s">
        <v>0</v>
      </c>
      <c r="AF118" s="130" t="s">
        <v>0</v>
      </c>
      <c r="AG118" s="130" t="s">
        <v>0</v>
      </c>
      <c r="AH118" s="130" t="s">
        <v>0</v>
      </c>
      <c r="AI118" s="130" t="s">
        <v>0</v>
      </c>
      <c r="AJ118" s="130" t="s">
        <v>0</v>
      </c>
      <c r="AK118" s="137" t="s">
        <v>2748</v>
      </c>
      <c r="AL118" s="138" t="s">
        <v>2749</v>
      </c>
      <c r="AM118" s="139" t="s">
        <v>2726</v>
      </c>
      <c r="AN118" s="139"/>
      <c r="AO118" s="139" t="s">
        <v>60</v>
      </c>
      <c r="AP118" s="139" t="s">
        <v>2740</v>
      </c>
      <c r="AQ118" s="139"/>
      <c r="AR118" s="139" t="s">
        <v>2737</v>
      </c>
      <c r="AS118" s="139"/>
      <c r="AT118" s="139"/>
      <c r="AU118" s="141"/>
      <c r="BC118" t="s">
        <v>0</v>
      </c>
      <c r="BD118" t="s">
        <v>789</v>
      </c>
    </row>
    <row r="119" spans="1:56" x14ac:dyDescent="0.2">
      <c r="A119" s="129" t="s">
        <v>817</v>
      </c>
      <c r="B119" t="s">
        <v>791</v>
      </c>
      <c r="C119" s="130">
        <v>66961565402.520439</v>
      </c>
      <c r="D119" s="130">
        <v>6</v>
      </c>
      <c r="E119" s="130" t="s">
        <v>2885</v>
      </c>
      <c r="F119" s="130" t="s">
        <v>0</v>
      </c>
      <c r="G119" s="130" t="s">
        <v>0</v>
      </c>
      <c r="H119" s="130">
        <v>4</v>
      </c>
      <c r="I119" s="130">
        <v>5</v>
      </c>
      <c r="J119" s="130">
        <v>3</v>
      </c>
      <c r="K119" s="130" t="s">
        <v>0</v>
      </c>
      <c r="L119" s="130" t="s">
        <v>0</v>
      </c>
      <c r="M119" s="130" t="s">
        <v>0</v>
      </c>
      <c r="N119" s="130" t="s">
        <v>0</v>
      </c>
      <c r="O119" s="130" t="s">
        <v>0</v>
      </c>
      <c r="P119" s="130" t="s">
        <v>0</v>
      </c>
      <c r="Q119" s="130">
        <v>1</v>
      </c>
      <c r="R119" s="130">
        <v>2</v>
      </c>
      <c r="S119" s="130" t="s">
        <v>0</v>
      </c>
      <c r="T119" s="130" t="s">
        <v>0</v>
      </c>
      <c r="U119" s="130" t="s">
        <v>0</v>
      </c>
      <c r="V119" s="130" t="s">
        <v>0</v>
      </c>
      <c r="W119" s="130" t="s">
        <v>0</v>
      </c>
      <c r="X119" s="130" t="s">
        <v>0</v>
      </c>
      <c r="Y119" s="130" t="s">
        <v>0</v>
      </c>
      <c r="Z119" s="130">
        <v>6</v>
      </c>
      <c r="AA119" s="130" t="s">
        <v>0</v>
      </c>
      <c r="AB119" s="130" t="s">
        <v>0</v>
      </c>
      <c r="AC119" s="130" t="s">
        <v>0</v>
      </c>
      <c r="AD119" s="130" t="s">
        <v>0</v>
      </c>
      <c r="AE119" s="130" t="s">
        <v>0</v>
      </c>
      <c r="AF119" s="130" t="s">
        <v>0</v>
      </c>
      <c r="AG119" s="130" t="s">
        <v>0</v>
      </c>
      <c r="AH119" s="130" t="s">
        <v>0</v>
      </c>
      <c r="AI119" s="130" t="s">
        <v>0</v>
      </c>
      <c r="AJ119" s="130" t="s">
        <v>0</v>
      </c>
      <c r="AK119" s="137" t="s">
        <v>2748</v>
      </c>
      <c r="AL119" s="138" t="s">
        <v>2749</v>
      </c>
      <c r="AM119" s="139" t="s">
        <v>2726</v>
      </c>
      <c r="AN119" s="139"/>
      <c r="AO119" s="139" t="s">
        <v>60</v>
      </c>
      <c r="AP119" s="139" t="s">
        <v>2739</v>
      </c>
      <c r="AQ119" s="139"/>
      <c r="AR119" s="139" t="s">
        <v>2738</v>
      </c>
      <c r="AS119" s="139"/>
      <c r="AT119" s="139"/>
      <c r="AU119" s="141"/>
      <c r="BC119" t="s">
        <v>0</v>
      </c>
      <c r="BD119" t="s">
        <v>792</v>
      </c>
    </row>
    <row r="120" spans="1:56" x14ac:dyDescent="0.2">
      <c r="A120" s="129" t="s">
        <v>820</v>
      </c>
      <c r="B120" t="s">
        <v>794</v>
      </c>
      <c r="C120" s="130">
        <v>60252473719.509804</v>
      </c>
      <c r="D120" s="130">
        <v>13</v>
      </c>
      <c r="E120" s="130" t="s">
        <v>2885</v>
      </c>
      <c r="F120" s="130" t="s">
        <v>0</v>
      </c>
      <c r="G120" s="130" t="s">
        <v>0</v>
      </c>
      <c r="H120" s="130">
        <v>3</v>
      </c>
      <c r="I120" s="130">
        <v>4</v>
      </c>
      <c r="J120" s="130">
        <v>7</v>
      </c>
      <c r="K120" s="130">
        <v>10</v>
      </c>
      <c r="L120" s="130" t="s">
        <v>0</v>
      </c>
      <c r="M120" s="130">
        <v>12</v>
      </c>
      <c r="N120" s="130">
        <v>13</v>
      </c>
      <c r="O120" s="130" t="s">
        <v>0</v>
      </c>
      <c r="P120" s="130" t="s">
        <v>0</v>
      </c>
      <c r="Q120" s="130">
        <v>1</v>
      </c>
      <c r="R120" s="130">
        <v>2</v>
      </c>
      <c r="S120" s="130" t="s">
        <v>0</v>
      </c>
      <c r="T120" s="130" t="s">
        <v>0</v>
      </c>
      <c r="U120" s="130">
        <v>5</v>
      </c>
      <c r="V120" s="130">
        <v>9</v>
      </c>
      <c r="W120" s="130" t="s">
        <v>0</v>
      </c>
      <c r="X120" s="130">
        <v>8</v>
      </c>
      <c r="Y120" s="130" t="s">
        <v>0</v>
      </c>
      <c r="Z120" s="130">
        <v>6</v>
      </c>
      <c r="AA120" s="130">
        <v>11</v>
      </c>
      <c r="AB120" s="130" t="s">
        <v>0</v>
      </c>
      <c r="AC120" s="130" t="s">
        <v>0</v>
      </c>
      <c r="AD120" s="130" t="s">
        <v>0</v>
      </c>
      <c r="AE120" s="130" t="s">
        <v>0</v>
      </c>
      <c r="AF120" s="130" t="s">
        <v>0</v>
      </c>
      <c r="AG120" s="130" t="s">
        <v>0</v>
      </c>
      <c r="AH120" s="130" t="s">
        <v>0</v>
      </c>
      <c r="AI120" s="130" t="s">
        <v>0</v>
      </c>
      <c r="AJ120" s="130" t="s">
        <v>0</v>
      </c>
      <c r="AK120" s="137" t="s">
        <v>2748</v>
      </c>
      <c r="AL120" s="138" t="s">
        <v>2749</v>
      </c>
      <c r="AM120" s="139" t="s">
        <v>2726</v>
      </c>
      <c r="AN120" s="139"/>
      <c r="AO120" s="139" t="s">
        <v>60</v>
      </c>
      <c r="AP120" s="139" t="s">
        <v>2740</v>
      </c>
      <c r="AQ120" s="139"/>
      <c r="AR120" s="139" t="s">
        <v>2738</v>
      </c>
      <c r="AS120" s="139"/>
      <c r="AT120" s="139"/>
      <c r="AU120" s="141"/>
      <c r="BC120" t="s">
        <v>0</v>
      </c>
      <c r="BD120" t="s">
        <v>795</v>
      </c>
    </row>
    <row r="121" spans="1:56" x14ac:dyDescent="0.2">
      <c r="A121" s="129" t="s">
        <v>822</v>
      </c>
      <c r="B121" t="s">
        <v>797</v>
      </c>
      <c r="C121" s="130">
        <v>23740287683.200531</v>
      </c>
      <c r="D121" s="130">
        <v>5</v>
      </c>
      <c r="E121" s="130" t="s">
        <v>2885</v>
      </c>
      <c r="F121" s="130" t="s">
        <v>0</v>
      </c>
      <c r="G121" s="130" t="s">
        <v>0</v>
      </c>
      <c r="H121" s="130">
        <v>2</v>
      </c>
      <c r="I121" s="130">
        <v>4</v>
      </c>
      <c r="J121" s="130" t="s">
        <v>0</v>
      </c>
      <c r="K121" s="130" t="s">
        <v>0</v>
      </c>
      <c r="L121" s="130" t="s">
        <v>0</v>
      </c>
      <c r="M121" s="130" t="s">
        <v>0</v>
      </c>
      <c r="N121" s="130">
        <v>5</v>
      </c>
      <c r="O121" s="130" t="s">
        <v>0</v>
      </c>
      <c r="P121" s="130" t="s">
        <v>0</v>
      </c>
      <c r="Q121" s="130">
        <v>1</v>
      </c>
      <c r="R121" s="130">
        <v>3</v>
      </c>
      <c r="S121" s="130" t="s">
        <v>0</v>
      </c>
      <c r="T121" s="130" t="s">
        <v>0</v>
      </c>
      <c r="U121" s="130" t="s">
        <v>0</v>
      </c>
      <c r="V121" s="130" t="s">
        <v>0</v>
      </c>
      <c r="W121" s="130" t="s">
        <v>0</v>
      </c>
      <c r="X121" s="130" t="s">
        <v>0</v>
      </c>
      <c r="Y121" s="130" t="s">
        <v>0</v>
      </c>
      <c r="Z121" s="130" t="s">
        <v>0</v>
      </c>
      <c r="AA121" s="130" t="s">
        <v>0</v>
      </c>
      <c r="AB121" s="130" t="s">
        <v>0</v>
      </c>
      <c r="AC121" s="130" t="s">
        <v>0</v>
      </c>
      <c r="AD121" s="130" t="s">
        <v>0</v>
      </c>
      <c r="AE121" s="130" t="s">
        <v>0</v>
      </c>
      <c r="AF121" s="130" t="s">
        <v>0</v>
      </c>
      <c r="AG121" s="130" t="s">
        <v>0</v>
      </c>
      <c r="AH121" s="130" t="s">
        <v>0</v>
      </c>
      <c r="AI121" s="130" t="s">
        <v>0</v>
      </c>
      <c r="AJ121" s="130" t="s">
        <v>0</v>
      </c>
      <c r="AK121" s="137" t="s">
        <v>2748</v>
      </c>
      <c r="AL121" s="138" t="s">
        <v>2749</v>
      </c>
      <c r="AM121" s="139" t="s">
        <v>2726</v>
      </c>
      <c r="AN121" s="139"/>
      <c r="AO121" s="139" t="s">
        <v>60</v>
      </c>
      <c r="AP121" s="139" t="s">
        <v>2739</v>
      </c>
      <c r="AQ121" s="139" t="s">
        <v>2741</v>
      </c>
      <c r="AR121" s="139"/>
      <c r="AS121" s="139"/>
      <c r="AT121" s="139"/>
      <c r="AU121" s="141"/>
      <c r="BC121" t="s">
        <v>0</v>
      </c>
      <c r="BD121" t="s">
        <v>798</v>
      </c>
    </row>
    <row r="122" spans="1:56" x14ac:dyDescent="0.2">
      <c r="A122" s="129" t="s">
        <v>824</v>
      </c>
      <c r="B122" t="s">
        <v>800</v>
      </c>
      <c r="C122" s="130">
        <v>163733886186.86682</v>
      </c>
      <c r="D122" s="130">
        <v>6</v>
      </c>
      <c r="E122" s="130" t="s">
        <v>2885</v>
      </c>
      <c r="F122" s="130" t="s">
        <v>0</v>
      </c>
      <c r="G122" s="130" t="s">
        <v>0</v>
      </c>
      <c r="H122" s="130">
        <v>2</v>
      </c>
      <c r="I122" s="130">
        <v>6</v>
      </c>
      <c r="J122" s="130">
        <v>5</v>
      </c>
      <c r="K122" s="130" t="s">
        <v>0</v>
      </c>
      <c r="L122" s="130" t="s">
        <v>0</v>
      </c>
      <c r="M122" s="130" t="s">
        <v>0</v>
      </c>
      <c r="N122" s="130" t="s">
        <v>0</v>
      </c>
      <c r="O122" s="130" t="s">
        <v>0</v>
      </c>
      <c r="P122" s="130" t="s">
        <v>0</v>
      </c>
      <c r="Q122" s="130">
        <v>1</v>
      </c>
      <c r="R122" s="130">
        <v>3</v>
      </c>
      <c r="S122" s="130" t="s">
        <v>0</v>
      </c>
      <c r="T122" s="130" t="s">
        <v>0</v>
      </c>
      <c r="U122" s="130" t="s">
        <v>0</v>
      </c>
      <c r="V122" s="130" t="s">
        <v>0</v>
      </c>
      <c r="W122" s="130" t="s">
        <v>0</v>
      </c>
      <c r="X122" s="130" t="s">
        <v>0</v>
      </c>
      <c r="Y122" s="130" t="s">
        <v>0</v>
      </c>
      <c r="Z122" s="130">
        <v>4</v>
      </c>
      <c r="AA122" s="130" t="s">
        <v>0</v>
      </c>
      <c r="AB122" s="130" t="s">
        <v>0</v>
      </c>
      <c r="AC122" s="130" t="s">
        <v>0</v>
      </c>
      <c r="AD122" s="130" t="s">
        <v>0</v>
      </c>
      <c r="AE122" s="130" t="s">
        <v>0</v>
      </c>
      <c r="AF122" s="130" t="s">
        <v>0</v>
      </c>
      <c r="AG122" s="130" t="s">
        <v>0</v>
      </c>
      <c r="AH122" s="130" t="s">
        <v>0</v>
      </c>
      <c r="AI122" s="130" t="s">
        <v>0</v>
      </c>
      <c r="AJ122" s="130" t="s">
        <v>0</v>
      </c>
      <c r="AK122" s="137" t="s">
        <v>2748</v>
      </c>
      <c r="AL122" s="138" t="s">
        <v>2749</v>
      </c>
      <c r="AM122" s="139" t="s">
        <v>2726</v>
      </c>
      <c r="AN122" s="139"/>
      <c r="AO122" s="139" t="s">
        <v>60</v>
      </c>
      <c r="AP122" s="139" t="s">
        <v>2739</v>
      </c>
      <c r="AQ122" s="139" t="s">
        <v>2742</v>
      </c>
      <c r="AR122" s="139"/>
      <c r="AS122" s="139"/>
      <c r="AT122" s="139"/>
      <c r="AU122" s="141"/>
      <c r="BC122" t="s">
        <v>0</v>
      </c>
      <c r="BD122" t="s">
        <v>801</v>
      </c>
    </row>
    <row r="123" spans="1:56" x14ac:dyDescent="0.2">
      <c r="A123" s="129" t="s">
        <v>827</v>
      </c>
      <c r="B123" t="s">
        <v>803</v>
      </c>
      <c r="C123" s="130"/>
      <c r="D123" s="130"/>
      <c r="E123" s="130" t="s">
        <v>2886</v>
      </c>
      <c r="F123" s="130"/>
      <c r="G123" s="130"/>
      <c r="H123" s="130"/>
      <c r="I123" s="130"/>
      <c r="J123" s="130"/>
      <c r="K123" s="130"/>
      <c r="L123" s="130"/>
      <c r="M123" s="130"/>
      <c r="N123" s="130"/>
      <c r="O123" s="130"/>
      <c r="P123" s="130"/>
      <c r="Q123" s="130"/>
      <c r="R123" s="130"/>
      <c r="S123" s="130"/>
      <c r="T123" s="130"/>
      <c r="U123" s="130"/>
      <c r="V123" s="130"/>
      <c r="W123" s="130"/>
      <c r="X123" s="130"/>
      <c r="Y123" s="130"/>
      <c r="Z123" s="130"/>
      <c r="AA123" s="130"/>
      <c r="AB123" s="130"/>
      <c r="AC123" s="130"/>
      <c r="AD123" s="130"/>
      <c r="AE123" s="130"/>
      <c r="AF123" s="130"/>
      <c r="AG123" s="130"/>
      <c r="AH123" s="130"/>
      <c r="AI123" s="130"/>
      <c r="AJ123" s="130"/>
      <c r="AK123" s="137" t="s">
        <v>2748</v>
      </c>
      <c r="AL123" s="138" t="s">
        <v>2749</v>
      </c>
      <c r="AM123" s="139" t="s">
        <v>2726</v>
      </c>
      <c r="AN123" s="139"/>
      <c r="AO123" s="139" t="s">
        <v>60</v>
      </c>
      <c r="AP123" s="139" t="s">
        <v>2739</v>
      </c>
      <c r="AQ123" s="139" t="s">
        <v>2743</v>
      </c>
      <c r="AR123" s="139"/>
      <c r="AS123" s="139"/>
      <c r="AT123" s="139"/>
      <c r="AU123" s="141"/>
      <c r="BC123" t="s">
        <v>0</v>
      </c>
      <c r="BD123" t="s">
        <v>804</v>
      </c>
    </row>
    <row r="124" spans="1:56" x14ac:dyDescent="0.2">
      <c r="A124" s="129" t="s">
        <v>830</v>
      </c>
      <c r="B124" t="s">
        <v>806</v>
      </c>
      <c r="C124" s="130"/>
      <c r="D124" s="130"/>
      <c r="E124" s="130" t="s">
        <v>2886</v>
      </c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130"/>
      <c r="S124" s="130"/>
      <c r="T124" s="130"/>
      <c r="U124" s="130"/>
      <c r="V124" s="130"/>
      <c r="W124" s="130"/>
      <c r="X124" s="130"/>
      <c r="Y124" s="130"/>
      <c r="Z124" s="130"/>
      <c r="AA124" s="130"/>
      <c r="AB124" s="130"/>
      <c r="AC124" s="130"/>
      <c r="AD124" s="130"/>
      <c r="AE124" s="130"/>
      <c r="AF124" s="130"/>
      <c r="AG124" s="130"/>
      <c r="AH124" s="130"/>
      <c r="AI124" s="130"/>
      <c r="AJ124" s="130"/>
      <c r="AK124" s="137" t="s">
        <v>2748</v>
      </c>
      <c r="AL124" s="138" t="s">
        <v>2749</v>
      </c>
      <c r="AM124" s="139" t="s">
        <v>2726</v>
      </c>
      <c r="AN124" s="139"/>
      <c r="AO124" s="139" t="s">
        <v>60</v>
      </c>
      <c r="AP124" s="139" t="s">
        <v>2739</v>
      </c>
      <c r="AQ124" s="139" t="s">
        <v>2744</v>
      </c>
      <c r="AR124" s="139"/>
      <c r="AS124" s="139"/>
      <c r="AT124" s="139"/>
      <c r="AU124" s="141"/>
      <c r="BC124" t="s">
        <v>0</v>
      </c>
      <c r="BD124" t="s">
        <v>807</v>
      </c>
    </row>
    <row r="125" spans="1:56" x14ac:dyDescent="0.2">
      <c r="A125" s="129" t="s">
        <v>832</v>
      </c>
      <c r="B125" t="s">
        <v>809</v>
      </c>
      <c r="C125" s="130">
        <v>1433801424.6530163</v>
      </c>
      <c r="D125" s="130">
        <v>6</v>
      </c>
      <c r="E125" s="130" t="s">
        <v>2885</v>
      </c>
      <c r="F125" s="130" t="s">
        <v>0</v>
      </c>
      <c r="G125" s="130" t="s">
        <v>0</v>
      </c>
      <c r="H125" s="130">
        <v>5</v>
      </c>
      <c r="I125" s="130">
        <v>4</v>
      </c>
      <c r="J125" s="130" t="s">
        <v>0</v>
      </c>
      <c r="K125" s="130">
        <v>3</v>
      </c>
      <c r="L125" s="130" t="s">
        <v>0</v>
      </c>
      <c r="M125" s="130" t="s">
        <v>0</v>
      </c>
      <c r="N125" s="130" t="s">
        <v>0</v>
      </c>
      <c r="O125" s="130" t="s">
        <v>0</v>
      </c>
      <c r="P125" s="130" t="s">
        <v>0</v>
      </c>
      <c r="Q125" s="130">
        <v>1</v>
      </c>
      <c r="R125" s="130">
        <v>2</v>
      </c>
      <c r="S125" s="130" t="s">
        <v>0</v>
      </c>
      <c r="T125" s="130" t="s">
        <v>0</v>
      </c>
      <c r="U125" s="130">
        <v>6</v>
      </c>
      <c r="V125" s="130" t="s">
        <v>0</v>
      </c>
      <c r="W125" s="130" t="s">
        <v>0</v>
      </c>
      <c r="X125" s="130" t="s">
        <v>0</v>
      </c>
      <c r="Y125" s="130" t="s">
        <v>0</v>
      </c>
      <c r="Z125" s="130" t="s">
        <v>0</v>
      </c>
      <c r="AA125" s="130" t="s">
        <v>0</v>
      </c>
      <c r="AB125" s="130" t="s">
        <v>0</v>
      </c>
      <c r="AC125" s="130" t="s">
        <v>0</v>
      </c>
      <c r="AD125" s="130" t="s">
        <v>0</v>
      </c>
      <c r="AE125" s="130" t="s">
        <v>0</v>
      </c>
      <c r="AF125" s="130" t="s">
        <v>0</v>
      </c>
      <c r="AG125" s="130" t="s">
        <v>0</v>
      </c>
      <c r="AH125" s="130" t="s">
        <v>0</v>
      </c>
      <c r="AI125" s="130" t="s">
        <v>0</v>
      </c>
      <c r="AJ125" s="130" t="s">
        <v>0</v>
      </c>
      <c r="AK125" s="137" t="s">
        <v>2748</v>
      </c>
      <c r="AL125" s="138" t="s">
        <v>2749</v>
      </c>
      <c r="AM125" s="139" t="s">
        <v>2726</v>
      </c>
      <c r="AN125" s="139"/>
      <c r="AO125" s="139" t="s">
        <v>60</v>
      </c>
      <c r="AP125" s="139" t="s">
        <v>2740</v>
      </c>
      <c r="AQ125" s="139" t="s">
        <v>2741</v>
      </c>
      <c r="AR125" s="139"/>
      <c r="AS125" s="139"/>
      <c r="AT125" s="139"/>
      <c r="AU125" s="141"/>
      <c r="BC125" t="s">
        <v>0</v>
      </c>
      <c r="BD125" t="s">
        <v>810</v>
      </c>
    </row>
    <row r="126" spans="1:56" x14ac:dyDescent="0.2">
      <c r="A126" s="129" t="s">
        <v>834</v>
      </c>
      <c r="B126" t="s">
        <v>812</v>
      </c>
      <c r="C126" s="130">
        <v>157154921436.98053</v>
      </c>
      <c r="D126" s="130">
        <v>12</v>
      </c>
      <c r="E126" s="130" t="s">
        <v>2885</v>
      </c>
      <c r="F126" s="130" t="s">
        <v>0</v>
      </c>
      <c r="G126" s="130" t="s">
        <v>0</v>
      </c>
      <c r="H126" s="130">
        <v>3</v>
      </c>
      <c r="I126" s="130">
        <v>5</v>
      </c>
      <c r="J126" s="130">
        <v>8</v>
      </c>
      <c r="K126" s="130">
        <v>9</v>
      </c>
      <c r="L126" s="130" t="s">
        <v>0</v>
      </c>
      <c r="M126" s="130">
        <v>7</v>
      </c>
      <c r="N126" s="130" t="s">
        <v>0</v>
      </c>
      <c r="O126" s="130" t="s">
        <v>0</v>
      </c>
      <c r="P126" s="130" t="s">
        <v>0</v>
      </c>
      <c r="Q126" s="130">
        <v>1</v>
      </c>
      <c r="R126" s="130">
        <v>2</v>
      </c>
      <c r="S126" s="130" t="s">
        <v>0</v>
      </c>
      <c r="T126" s="130" t="s">
        <v>0</v>
      </c>
      <c r="U126" s="130">
        <v>6</v>
      </c>
      <c r="V126" s="130">
        <v>10</v>
      </c>
      <c r="W126" s="130" t="s">
        <v>0</v>
      </c>
      <c r="X126" s="130">
        <v>11</v>
      </c>
      <c r="Y126" s="130" t="s">
        <v>0</v>
      </c>
      <c r="Z126" s="130">
        <v>4</v>
      </c>
      <c r="AA126" s="130">
        <v>12</v>
      </c>
      <c r="AB126" s="130" t="s">
        <v>0</v>
      </c>
      <c r="AC126" s="130" t="s">
        <v>0</v>
      </c>
      <c r="AD126" s="130" t="s">
        <v>0</v>
      </c>
      <c r="AE126" s="130" t="s">
        <v>0</v>
      </c>
      <c r="AF126" s="130" t="s">
        <v>0</v>
      </c>
      <c r="AG126" s="130" t="s">
        <v>0</v>
      </c>
      <c r="AH126" s="130" t="s">
        <v>0</v>
      </c>
      <c r="AI126" s="130" t="s">
        <v>0</v>
      </c>
      <c r="AJ126" s="130" t="s">
        <v>0</v>
      </c>
      <c r="AK126" s="137" t="s">
        <v>2748</v>
      </c>
      <c r="AL126" s="138" t="s">
        <v>2749</v>
      </c>
      <c r="AM126" s="139" t="s">
        <v>2726</v>
      </c>
      <c r="AN126" s="139"/>
      <c r="AO126" s="139" t="s">
        <v>60</v>
      </c>
      <c r="AP126" s="139" t="s">
        <v>2740</v>
      </c>
      <c r="AQ126" s="139" t="s">
        <v>2742</v>
      </c>
      <c r="AR126" s="139"/>
      <c r="AS126" s="139"/>
      <c r="AT126" s="139"/>
      <c r="AU126" s="141"/>
      <c r="BC126" t="s">
        <v>0</v>
      </c>
      <c r="BD126" t="s">
        <v>813</v>
      </c>
    </row>
    <row r="127" spans="1:56" x14ac:dyDescent="0.2">
      <c r="A127" s="129" t="s">
        <v>837</v>
      </c>
      <c r="B127" t="s">
        <v>815</v>
      </c>
      <c r="C127" s="130">
        <v>134442050976.96082</v>
      </c>
      <c r="D127" s="130">
        <v>12</v>
      </c>
      <c r="E127" s="130" t="s">
        <v>2885</v>
      </c>
      <c r="F127" s="130" t="s">
        <v>0</v>
      </c>
      <c r="G127" s="130" t="s">
        <v>0</v>
      </c>
      <c r="H127" s="130">
        <v>2</v>
      </c>
      <c r="I127" s="130">
        <v>4</v>
      </c>
      <c r="J127" s="130" t="s">
        <v>0</v>
      </c>
      <c r="K127" s="130">
        <v>8</v>
      </c>
      <c r="L127" s="130" t="s">
        <v>0</v>
      </c>
      <c r="M127" s="130">
        <v>7</v>
      </c>
      <c r="N127" s="130">
        <v>12</v>
      </c>
      <c r="O127" s="130" t="s">
        <v>0</v>
      </c>
      <c r="P127" s="130" t="s">
        <v>0</v>
      </c>
      <c r="Q127" s="130">
        <v>1</v>
      </c>
      <c r="R127" s="130">
        <v>3</v>
      </c>
      <c r="S127" s="130" t="s">
        <v>0</v>
      </c>
      <c r="T127" s="130" t="s">
        <v>0</v>
      </c>
      <c r="U127" s="130">
        <v>6</v>
      </c>
      <c r="V127" s="130">
        <v>11</v>
      </c>
      <c r="W127" s="130" t="s">
        <v>0</v>
      </c>
      <c r="X127" s="130">
        <v>9</v>
      </c>
      <c r="Y127" s="130" t="s">
        <v>0</v>
      </c>
      <c r="Z127" s="130">
        <v>5</v>
      </c>
      <c r="AA127" s="130">
        <v>10</v>
      </c>
      <c r="AB127" s="130" t="s">
        <v>0</v>
      </c>
      <c r="AC127" s="130" t="s">
        <v>0</v>
      </c>
      <c r="AD127" s="130" t="s">
        <v>0</v>
      </c>
      <c r="AE127" s="130" t="s">
        <v>0</v>
      </c>
      <c r="AF127" s="130" t="s">
        <v>0</v>
      </c>
      <c r="AG127" s="130" t="s">
        <v>0</v>
      </c>
      <c r="AH127" s="130" t="s">
        <v>0</v>
      </c>
      <c r="AI127" s="130" t="s">
        <v>0</v>
      </c>
      <c r="AJ127" s="130" t="s">
        <v>0</v>
      </c>
      <c r="AK127" s="137" t="s">
        <v>2748</v>
      </c>
      <c r="AL127" s="138" t="s">
        <v>2749</v>
      </c>
      <c r="AM127" s="139" t="s">
        <v>2726</v>
      </c>
      <c r="AN127" s="139"/>
      <c r="AO127" s="139" t="s">
        <v>60</v>
      </c>
      <c r="AP127" s="139" t="s">
        <v>2740</v>
      </c>
      <c r="AQ127" s="139" t="s">
        <v>2743</v>
      </c>
      <c r="AR127" s="139"/>
      <c r="AS127" s="139"/>
      <c r="AT127" s="139"/>
      <c r="AU127" s="141"/>
      <c r="BC127" t="s">
        <v>0</v>
      </c>
      <c r="BD127" t="s">
        <v>816</v>
      </c>
    </row>
    <row r="128" spans="1:56" x14ac:dyDescent="0.2">
      <c r="A128" s="129" t="s">
        <v>840</v>
      </c>
      <c r="B128" t="s">
        <v>818</v>
      </c>
      <c r="C128" s="130">
        <v>3729046339.3080029</v>
      </c>
      <c r="D128" s="130">
        <v>5</v>
      </c>
      <c r="E128" s="130" t="s">
        <v>2885</v>
      </c>
      <c r="F128" s="130" t="s">
        <v>0</v>
      </c>
      <c r="G128" s="130" t="s">
        <v>0</v>
      </c>
      <c r="H128" s="130">
        <v>3</v>
      </c>
      <c r="I128" s="130" t="s">
        <v>0</v>
      </c>
      <c r="J128" s="130" t="s">
        <v>0</v>
      </c>
      <c r="K128" s="130">
        <v>2</v>
      </c>
      <c r="L128" s="130" t="s">
        <v>0</v>
      </c>
      <c r="M128" s="130" t="s">
        <v>0</v>
      </c>
      <c r="N128" s="130" t="s">
        <v>0</v>
      </c>
      <c r="O128" s="130" t="s">
        <v>0</v>
      </c>
      <c r="P128" s="130" t="s">
        <v>0</v>
      </c>
      <c r="Q128" s="130" t="s">
        <v>0</v>
      </c>
      <c r="R128" s="130" t="s">
        <v>0</v>
      </c>
      <c r="S128" s="130" t="s">
        <v>0</v>
      </c>
      <c r="T128" s="130" t="s">
        <v>0</v>
      </c>
      <c r="U128" s="130">
        <v>1</v>
      </c>
      <c r="V128" s="130" t="s">
        <v>0</v>
      </c>
      <c r="W128" s="130" t="s">
        <v>0</v>
      </c>
      <c r="X128" s="130">
        <v>4</v>
      </c>
      <c r="Y128" s="130" t="s">
        <v>0</v>
      </c>
      <c r="Z128" s="130">
        <v>5</v>
      </c>
      <c r="AA128" s="130" t="s">
        <v>0</v>
      </c>
      <c r="AB128" s="130" t="s">
        <v>0</v>
      </c>
      <c r="AC128" s="130" t="s">
        <v>0</v>
      </c>
      <c r="AD128" s="130" t="s">
        <v>0</v>
      </c>
      <c r="AE128" s="130" t="s">
        <v>0</v>
      </c>
      <c r="AF128" s="130" t="s">
        <v>0</v>
      </c>
      <c r="AG128" s="130" t="s">
        <v>0</v>
      </c>
      <c r="AH128" s="130" t="s">
        <v>0</v>
      </c>
      <c r="AI128" s="130" t="s">
        <v>0</v>
      </c>
      <c r="AJ128" s="130" t="s">
        <v>0</v>
      </c>
      <c r="AK128" s="137" t="s">
        <v>2748</v>
      </c>
      <c r="AL128" s="138" t="s">
        <v>2749</v>
      </c>
      <c r="AM128" s="139" t="s">
        <v>2726</v>
      </c>
      <c r="AN128" s="139"/>
      <c r="AO128" s="139" t="s">
        <v>60</v>
      </c>
      <c r="AP128" s="139" t="s">
        <v>2740</v>
      </c>
      <c r="AQ128" s="139" t="s">
        <v>2744</v>
      </c>
      <c r="AR128" s="139"/>
      <c r="AS128" s="139"/>
      <c r="AT128" s="139"/>
      <c r="AU128" s="141"/>
      <c r="BC128" t="s">
        <v>0</v>
      </c>
      <c r="BD128" t="s">
        <v>819</v>
      </c>
    </row>
    <row r="129" spans="1:56" x14ac:dyDescent="0.2">
      <c r="A129" s="129" t="s">
        <v>843</v>
      </c>
      <c r="B129" t="s">
        <v>278</v>
      </c>
      <c r="C129" s="130">
        <v>2681807543.1562057</v>
      </c>
      <c r="D129" s="130">
        <v>7</v>
      </c>
      <c r="E129" s="130" t="s">
        <v>2885</v>
      </c>
      <c r="F129" s="130" t="s">
        <v>0</v>
      </c>
      <c r="G129" s="130" t="s">
        <v>0</v>
      </c>
      <c r="H129" s="130" t="s">
        <v>0</v>
      </c>
      <c r="I129" s="130">
        <v>4</v>
      </c>
      <c r="J129" s="130">
        <v>3</v>
      </c>
      <c r="K129" s="130" t="s">
        <v>0</v>
      </c>
      <c r="L129" s="130" t="s">
        <v>0</v>
      </c>
      <c r="M129" s="130" t="s">
        <v>0</v>
      </c>
      <c r="N129" s="130" t="s">
        <v>0</v>
      </c>
      <c r="O129" s="130" t="s">
        <v>0</v>
      </c>
      <c r="P129" s="130">
        <v>5</v>
      </c>
      <c r="Q129" s="130">
        <v>1</v>
      </c>
      <c r="R129" s="130">
        <v>2</v>
      </c>
      <c r="S129" s="130" t="s">
        <v>0</v>
      </c>
      <c r="T129" s="130" t="s">
        <v>0</v>
      </c>
      <c r="U129" s="130">
        <v>7</v>
      </c>
      <c r="V129" s="130" t="s">
        <v>0</v>
      </c>
      <c r="W129" s="130" t="s">
        <v>0</v>
      </c>
      <c r="X129" s="130" t="s">
        <v>0</v>
      </c>
      <c r="Y129" s="130" t="s">
        <v>0</v>
      </c>
      <c r="Z129" s="130">
        <v>6</v>
      </c>
      <c r="AA129" s="130" t="s">
        <v>0</v>
      </c>
      <c r="AB129" s="130" t="s">
        <v>0</v>
      </c>
      <c r="AC129" s="130" t="s">
        <v>0</v>
      </c>
      <c r="AD129" s="130" t="s">
        <v>0</v>
      </c>
      <c r="AE129" s="130" t="s">
        <v>0</v>
      </c>
      <c r="AF129" s="130" t="s">
        <v>0</v>
      </c>
      <c r="AG129" s="130" t="s">
        <v>0</v>
      </c>
      <c r="AH129" s="130" t="s">
        <v>0</v>
      </c>
      <c r="AI129" s="130" t="s">
        <v>0</v>
      </c>
      <c r="AJ129" s="130" t="s">
        <v>0</v>
      </c>
      <c r="AK129" s="137" t="s">
        <v>2748</v>
      </c>
      <c r="AL129" s="138" t="s">
        <v>2749</v>
      </c>
      <c r="AM129" s="139" t="s">
        <v>2726</v>
      </c>
      <c r="AN129" s="140" t="s">
        <v>61</v>
      </c>
      <c r="AO129" s="140" t="s">
        <v>61</v>
      </c>
      <c r="AP129" s="140"/>
      <c r="AQ129" s="140"/>
      <c r="AR129" s="139" t="s">
        <v>2737</v>
      </c>
      <c r="AS129" s="139"/>
      <c r="AT129" s="139"/>
      <c r="AU129" s="141"/>
      <c r="BC129" t="s">
        <v>723</v>
      </c>
      <c r="BD129" t="s">
        <v>821</v>
      </c>
    </row>
    <row r="130" spans="1:56" x14ac:dyDescent="0.2">
      <c r="A130" s="129" t="s">
        <v>846</v>
      </c>
      <c r="B130" t="s">
        <v>277</v>
      </c>
      <c r="C130" s="130"/>
      <c r="D130" s="130"/>
      <c r="E130" s="130" t="s">
        <v>2886</v>
      </c>
      <c r="F130" s="130"/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/>
      <c r="R130" s="130"/>
      <c r="S130" s="130"/>
      <c r="T130" s="130"/>
      <c r="U130" s="130"/>
      <c r="V130" s="130"/>
      <c r="W130" s="130"/>
      <c r="X130" s="130"/>
      <c r="Y130" s="130"/>
      <c r="Z130" s="130"/>
      <c r="AA130" s="130"/>
      <c r="AB130" s="130"/>
      <c r="AC130" s="130"/>
      <c r="AD130" s="130"/>
      <c r="AE130" s="130"/>
      <c r="AF130" s="130"/>
      <c r="AG130" s="130"/>
      <c r="AH130" s="130"/>
      <c r="AI130" s="130"/>
      <c r="AJ130" s="130"/>
      <c r="AK130" s="137" t="s">
        <v>2748</v>
      </c>
      <c r="AL130" s="138" t="s">
        <v>2749</v>
      </c>
      <c r="AM130" s="139" t="s">
        <v>2726</v>
      </c>
      <c r="AN130" s="140" t="s">
        <v>61</v>
      </c>
      <c r="AO130" s="140" t="s">
        <v>61</v>
      </c>
      <c r="AP130" s="140"/>
      <c r="AQ130" s="140"/>
      <c r="AR130" s="139" t="s">
        <v>2738</v>
      </c>
      <c r="AS130" s="139"/>
      <c r="AT130" s="139"/>
      <c r="AU130" s="141"/>
      <c r="BC130" t="s">
        <v>0</v>
      </c>
      <c r="BD130" t="s">
        <v>823</v>
      </c>
    </row>
    <row r="131" spans="1:56" x14ac:dyDescent="0.2">
      <c r="A131" s="129" t="s">
        <v>849</v>
      </c>
      <c r="B131" t="s">
        <v>276</v>
      </c>
      <c r="C131" s="130">
        <v>151993646635.65088</v>
      </c>
      <c r="D131" s="130">
        <v>5</v>
      </c>
      <c r="E131" s="130" t="s">
        <v>2885</v>
      </c>
      <c r="F131" s="130">
        <v>2</v>
      </c>
      <c r="G131" s="130" t="s">
        <v>0</v>
      </c>
      <c r="H131" s="130" t="s">
        <v>0</v>
      </c>
      <c r="I131" s="130">
        <v>5</v>
      </c>
      <c r="J131" s="130" t="s">
        <v>0</v>
      </c>
      <c r="K131" s="130" t="s">
        <v>0</v>
      </c>
      <c r="L131" s="130" t="s">
        <v>0</v>
      </c>
      <c r="M131" s="130" t="s">
        <v>0</v>
      </c>
      <c r="N131" s="130">
        <v>4</v>
      </c>
      <c r="O131" s="130">
        <v>1</v>
      </c>
      <c r="P131" s="130" t="s">
        <v>0</v>
      </c>
      <c r="Q131" s="130">
        <v>3</v>
      </c>
      <c r="R131" s="130" t="s">
        <v>0</v>
      </c>
      <c r="S131" s="130" t="s">
        <v>0</v>
      </c>
      <c r="T131" s="130" t="s">
        <v>0</v>
      </c>
      <c r="U131" s="130" t="s">
        <v>0</v>
      </c>
      <c r="V131" s="130" t="s">
        <v>0</v>
      </c>
      <c r="W131" s="130" t="s">
        <v>0</v>
      </c>
      <c r="X131" s="130" t="s">
        <v>0</v>
      </c>
      <c r="Y131" s="130" t="s">
        <v>0</v>
      </c>
      <c r="Z131" s="130" t="s">
        <v>0</v>
      </c>
      <c r="AA131" s="130" t="s">
        <v>0</v>
      </c>
      <c r="AB131" s="130" t="s">
        <v>0</v>
      </c>
      <c r="AC131" s="130" t="s">
        <v>0</v>
      </c>
      <c r="AD131" s="130" t="s">
        <v>0</v>
      </c>
      <c r="AE131" s="130" t="s">
        <v>0</v>
      </c>
      <c r="AF131" s="130" t="s">
        <v>0</v>
      </c>
      <c r="AG131" s="130" t="s">
        <v>0</v>
      </c>
      <c r="AH131" s="130" t="s">
        <v>0</v>
      </c>
      <c r="AI131" s="130" t="s">
        <v>0</v>
      </c>
      <c r="AJ131" s="130" t="s">
        <v>0</v>
      </c>
      <c r="AK131" s="137" t="s">
        <v>2748</v>
      </c>
      <c r="AL131" s="138" t="s">
        <v>2749</v>
      </c>
      <c r="AM131" s="139" t="s">
        <v>2726</v>
      </c>
      <c r="AN131" s="139"/>
      <c r="AO131" s="139" t="s">
        <v>62</v>
      </c>
      <c r="AP131" s="139"/>
      <c r="AQ131" s="139"/>
      <c r="AR131" s="139" t="s">
        <v>2737</v>
      </c>
      <c r="AS131" s="139"/>
      <c r="AT131" s="139"/>
      <c r="AU131" s="141"/>
      <c r="BC131" t="s">
        <v>825</v>
      </c>
      <c r="BD131" t="s">
        <v>826</v>
      </c>
    </row>
    <row r="132" spans="1:56" x14ac:dyDescent="0.2">
      <c r="A132" s="129" t="s">
        <v>852</v>
      </c>
      <c r="B132" t="s">
        <v>275</v>
      </c>
      <c r="C132" s="130"/>
      <c r="D132" s="130"/>
      <c r="E132" s="130" t="s">
        <v>2886</v>
      </c>
      <c r="F132" s="130"/>
      <c r="G132" s="130"/>
      <c r="H132" s="130"/>
      <c r="I132" s="130"/>
      <c r="J132" s="130"/>
      <c r="K132" s="130"/>
      <c r="L132" s="130"/>
      <c r="M132" s="130"/>
      <c r="N132" s="130"/>
      <c r="O132" s="130"/>
      <c r="P132" s="130"/>
      <c r="Q132" s="130"/>
      <c r="R132" s="130"/>
      <c r="S132" s="130"/>
      <c r="T132" s="130"/>
      <c r="U132" s="130"/>
      <c r="V132" s="130"/>
      <c r="W132" s="130"/>
      <c r="X132" s="130"/>
      <c r="Y132" s="130"/>
      <c r="Z132" s="130"/>
      <c r="AA132" s="130"/>
      <c r="AB132" s="130"/>
      <c r="AC132" s="130"/>
      <c r="AD132" s="130"/>
      <c r="AE132" s="130"/>
      <c r="AF132" s="130"/>
      <c r="AG132" s="130"/>
      <c r="AH132" s="130"/>
      <c r="AI132" s="130"/>
      <c r="AJ132" s="130"/>
      <c r="AK132" s="137" t="s">
        <v>2748</v>
      </c>
      <c r="AL132" s="138" t="s">
        <v>2749</v>
      </c>
      <c r="AM132" s="139" t="s">
        <v>2726</v>
      </c>
      <c r="AN132" s="139"/>
      <c r="AO132" s="139" t="s">
        <v>62</v>
      </c>
      <c r="AP132" s="139"/>
      <c r="AQ132" s="139"/>
      <c r="AR132" s="139" t="s">
        <v>2738</v>
      </c>
      <c r="AS132" s="139"/>
      <c r="AT132" s="139"/>
      <c r="AU132" s="141"/>
      <c r="BC132" t="s">
        <v>828</v>
      </c>
      <c r="BD132" t="s">
        <v>829</v>
      </c>
    </row>
    <row r="133" spans="1:56" x14ac:dyDescent="0.2">
      <c r="A133" s="129" t="s">
        <v>855</v>
      </c>
      <c r="B133" t="s">
        <v>274</v>
      </c>
      <c r="C133" s="130"/>
      <c r="D133" s="130"/>
      <c r="E133" s="130" t="s">
        <v>2886</v>
      </c>
      <c r="F133" s="130"/>
      <c r="G133" s="130"/>
      <c r="H133" s="130"/>
      <c r="I133" s="130"/>
      <c r="J133" s="130"/>
      <c r="K133" s="130"/>
      <c r="L133" s="130"/>
      <c r="M133" s="130"/>
      <c r="N133" s="130"/>
      <c r="O133" s="130"/>
      <c r="P133" s="130"/>
      <c r="Q133" s="130"/>
      <c r="R133" s="130"/>
      <c r="S133" s="130"/>
      <c r="T133" s="130"/>
      <c r="U133" s="130"/>
      <c r="V133" s="130"/>
      <c r="W133" s="130"/>
      <c r="X133" s="130"/>
      <c r="Y133" s="130"/>
      <c r="Z133" s="130"/>
      <c r="AA133" s="130"/>
      <c r="AB133" s="130"/>
      <c r="AC133" s="130"/>
      <c r="AD133" s="130"/>
      <c r="AE133" s="130"/>
      <c r="AF133" s="130"/>
      <c r="AG133" s="130"/>
      <c r="AH133" s="130"/>
      <c r="AI133" s="130"/>
      <c r="AJ133" s="130"/>
      <c r="AK133" s="137" t="s">
        <v>2748</v>
      </c>
      <c r="AL133" s="138" t="s">
        <v>2749</v>
      </c>
      <c r="AM133" s="139" t="s">
        <v>2726</v>
      </c>
      <c r="AN133" s="139"/>
      <c r="AO133" s="139" t="s">
        <v>2745</v>
      </c>
      <c r="AP133" s="139"/>
      <c r="AQ133" s="139"/>
      <c r="AR133" s="139" t="s">
        <v>2737</v>
      </c>
      <c r="AS133" s="139"/>
      <c r="AT133" s="139"/>
      <c r="AU133" s="141"/>
      <c r="BC133" t="s">
        <v>0</v>
      </c>
      <c r="BD133" t="s">
        <v>831</v>
      </c>
    </row>
    <row r="134" spans="1:56" x14ac:dyDescent="0.2">
      <c r="A134" s="129" t="s">
        <v>858</v>
      </c>
      <c r="B134" t="s">
        <v>273</v>
      </c>
      <c r="C134" s="130"/>
      <c r="D134" s="130"/>
      <c r="E134" s="130" t="s">
        <v>2886</v>
      </c>
      <c r="F134" s="130"/>
      <c r="G134" s="130"/>
      <c r="H134" s="130"/>
      <c r="I134" s="130"/>
      <c r="J134" s="130"/>
      <c r="K134" s="130"/>
      <c r="L134" s="130"/>
      <c r="M134" s="130"/>
      <c r="N134" s="130"/>
      <c r="O134" s="130"/>
      <c r="P134" s="130"/>
      <c r="Q134" s="130"/>
      <c r="R134" s="130"/>
      <c r="S134" s="130"/>
      <c r="T134" s="130"/>
      <c r="U134" s="130"/>
      <c r="V134" s="130"/>
      <c r="W134" s="130"/>
      <c r="X134" s="130"/>
      <c r="Y134" s="130"/>
      <c r="Z134" s="130"/>
      <c r="AA134" s="130"/>
      <c r="AB134" s="130"/>
      <c r="AC134" s="130"/>
      <c r="AD134" s="130"/>
      <c r="AE134" s="130"/>
      <c r="AF134" s="130"/>
      <c r="AG134" s="130"/>
      <c r="AH134" s="130"/>
      <c r="AI134" s="130"/>
      <c r="AJ134" s="130"/>
      <c r="AK134" s="137" t="s">
        <v>2748</v>
      </c>
      <c r="AL134" s="138" t="s">
        <v>2749</v>
      </c>
      <c r="AM134" s="139" t="s">
        <v>2726</v>
      </c>
      <c r="AN134" s="139"/>
      <c r="AO134" s="139" t="s">
        <v>2745</v>
      </c>
      <c r="AP134" s="139"/>
      <c r="AQ134" s="139"/>
      <c r="AR134" s="139" t="s">
        <v>2738</v>
      </c>
      <c r="AS134" s="139"/>
      <c r="AT134" s="139"/>
      <c r="AU134" s="141"/>
      <c r="BC134" t="s">
        <v>0</v>
      </c>
      <c r="BD134" t="s">
        <v>833</v>
      </c>
    </row>
    <row r="135" spans="1:56" x14ac:dyDescent="0.2">
      <c r="A135" s="129" t="s">
        <v>861</v>
      </c>
      <c r="B135" t="s">
        <v>835</v>
      </c>
      <c r="C135" s="130">
        <v>369024897280.09174</v>
      </c>
      <c r="D135" s="130">
        <v>14</v>
      </c>
      <c r="E135" s="130" t="s">
        <v>2885</v>
      </c>
      <c r="F135" s="130">
        <v>3</v>
      </c>
      <c r="G135" s="130" t="s">
        <v>0</v>
      </c>
      <c r="H135" s="130">
        <v>2</v>
      </c>
      <c r="I135" s="130">
        <v>6</v>
      </c>
      <c r="J135" s="130">
        <v>11</v>
      </c>
      <c r="K135" s="130">
        <v>10</v>
      </c>
      <c r="L135" s="130">
        <v>8</v>
      </c>
      <c r="M135" s="130" t="s">
        <v>0</v>
      </c>
      <c r="N135" s="130">
        <v>9</v>
      </c>
      <c r="O135" s="130" t="s">
        <v>0</v>
      </c>
      <c r="P135" s="130" t="s">
        <v>0</v>
      </c>
      <c r="Q135" s="130">
        <v>1</v>
      </c>
      <c r="R135" s="130">
        <v>4</v>
      </c>
      <c r="S135" s="130" t="s">
        <v>0</v>
      </c>
      <c r="T135" s="130" t="s">
        <v>0</v>
      </c>
      <c r="U135" s="130">
        <v>7</v>
      </c>
      <c r="V135" s="130">
        <v>13</v>
      </c>
      <c r="W135" s="130" t="s">
        <v>0</v>
      </c>
      <c r="X135" s="130">
        <v>12</v>
      </c>
      <c r="Y135" s="130" t="s">
        <v>0</v>
      </c>
      <c r="Z135" s="130">
        <v>5</v>
      </c>
      <c r="AA135" s="130">
        <v>14</v>
      </c>
      <c r="AB135" s="130" t="s">
        <v>0</v>
      </c>
      <c r="AC135" s="130" t="s">
        <v>0</v>
      </c>
      <c r="AD135" s="130" t="s">
        <v>0</v>
      </c>
      <c r="AE135" s="130" t="s">
        <v>0</v>
      </c>
      <c r="AF135" s="130" t="s">
        <v>0</v>
      </c>
      <c r="AG135" s="130" t="s">
        <v>0</v>
      </c>
      <c r="AH135" s="130" t="s">
        <v>0</v>
      </c>
      <c r="AI135" s="130" t="s">
        <v>0</v>
      </c>
      <c r="AJ135" s="130" t="s">
        <v>0</v>
      </c>
      <c r="AK135" s="137" t="s">
        <v>2748</v>
      </c>
      <c r="AL135" s="138" t="s">
        <v>2749</v>
      </c>
      <c r="AM135" s="139" t="s">
        <v>2726</v>
      </c>
      <c r="AN135" s="145" t="s">
        <v>2736</v>
      </c>
      <c r="AO135" s="145"/>
      <c r="AP135" s="145"/>
      <c r="AQ135" s="139"/>
      <c r="AR135" s="139" t="s">
        <v>2737</v>
      </c>
      <c r="AS135" s="139"/>
      <c r="AT135" s="139"/>
      <c r="AU135" s="141"/>
      <c r="BC135" t="s">
        <v>0</v>
      </c>
      <c r="BD135" t="s">
        <v>836</v>
      </c>
    </row>
    <row r="136" spans="1:56" x14ac:dyDescent="0.2">
      <c r="A136" s="129" t="s">
        <v>864</v>
      </c>
      <c r="B136" t="s">
        <v>838</v>
      </c>
      <c r="C136" s="130">
        <v>118469985774.80775</v>
      </c>
      <c r="D136" s="130">
        <v>13</v>
      </c>
      <c r="E136" s="130" t="s">
        <v>2885</v>
      </c>
      <c r="F136" s="130" t="s">
        <v>0</v>
      </c>
      <c r="G136" s="130" t="s">
        <v>0</v>
      </c>
      <c r="H136" s="130">
        <v>3</v>
      </c>
      <c r="I136" s="130">
        <v>5</v>
      </c>
      <c r="J136" s="130">
        <v>4</v>
      </c>
      <c r="K136" s="130">
        <v>12</v>
      </c>
      <c r="L136" s="130">
        <v>8</v>
      </c>
      <c r="M136" s="130" t="s">
        <v>0</v>
      </c>
      <c r="N136" s="130">
        <v>6</v>
      </c>
      <c r="O136" s="130" t="s">
        <v>0</v>
      </c>
      <c r="P136" s="130" t="s">
        <v>0</v>
      </c>
      <c r="Q136" s="130">
        <v>1</v>
      </c>
      <c r="R136" s="130">
        <v>2</v>
      </c>
      <c r="S136" s="130" t="s">
        <v>0</v>
      </c>
      <c r="T136" s="130" t="s">
        <v>0</v>
      </c>
      <c r="U136" s="130">
        <v>9</v>
      </c>
      <c r="V136" s="130">
        <v>11</v>
      </c>
      <c r="W136" s="130" t="s">
        <v>0</v>
      </c>
      <c r="X136" s="130">
        <v>10</v>
      </c>
      <c r="Y136" s="130" t="s">
        <v>0</v>
      </c>
      <c r="Z136" s="130">
        <v>7</v>
      </c>
      <c r="AA136" s="130">
        <v>13</v>
      </c>
      <c r="AB136" s="130" t="s">
        <v>0</v>
      </c>
      <c r="AC136" s="130" t="s">
        <v>0</v>
      </c>
      <c r="AD136" s="130" t="s">
        <v>0</v>
      </c>
      <c r="AE136" s="130" t="s">
        <v>0</v>
      </c>
      <c r="AF136" s="130" t="s">
        <v>0</v>
      </c>
      <c r="AG136" s="130" t="s">
        <v>0</v>
      </c>
      <c r="AH136" s="130" t="s">
        <v>0</v>
      </c>
      <c r="AI136" s="130" t="s">
        <v>0</v>
      </c>
      <c r="AJ136" s="130" t="s">
        <v>0</v>
      </c>
      <c r="AK136" s="137" t="s">
        <v>2748</v>
      </c>
      <c r="AL136" s="138" t="s">
        <v>2749</v>
      </c>
      <c r="AM136" s="139" t="s">
        <v>2726</v>
      </c>
      <c r="AN136" s="145" t="s">
        <v>2736</v>
      </c>
      <c r="AO136" s="145"/>
      <c r="AP136" s="145"/>
      <c r="AQ136" s="139"/>
      <c r="AR136" s="139" t="s">
        <v>2738</v>
      </c>
      <c r="AS136" s="139"/>
      <c r="AT136" s="139"/>
      <c r="AU136" s="141"/>
      <c r="BC136" t="s">
        <v>0</v>
      </c>
      <c r="BD136" t="s">
        <v>839</v>
      </c>
    </row>
    <row r="137" spans="1:56" x14ac:dyDescent="0.2">
      <c r="A137" s="129" t="s">
        <v>867</v>
      </c>
      <c r="B137" t="s">
        <v>841</v>
      </c>
      <c r="C137" s="130">
        <v>100293022903.29213</v>
      </c>
      <c r="D137" s="130">
        <v>12</v>
      </c>
      <c r="E137" s="130" t="s">
        <v>2885</v>
      </c>
      <c r="F137" s="130" t="s">
        <v>0</v>
      </c>
      <c r="G137" s="130" t="s">
        <v>0</v>
      </c>
      <c r="H137" s="130">
        <v>3</v>
      </c>
      <c r="I137" s="130">
        <v>7</v>
      </c>
      <c r="J137" s="130" t="s">
        <v>0</v>
      </c>
      <c r="K137" s="130">
        <v>9</v>
      </c>
      <c r="L137" s="130">
        <v>8</v>
      </c>
      <c r="M137" s="130" t="s">
        <v>0</v>
      </c>
      <c r="N137" s="130">
        <v>5</v>
      </c>
      <c r="O137" s="130" t="s">
        <v>0</v>
      </c>
      <c r="P137" s="130" t="s">
        <v>0</v>
      </c>
      <c r="Q137" s="130">
        <v>1</v>
      </c>
      <c r="R137" s="130">
        <v>2</v>
      </c>
      <c r="S137" s="130" t="s">
        <v>0</v>
      </c>
      <c r="T137" s="130" t="s">
        <v>0</v>
      </c>
      <c r="U137" s="130">
        <v>6</v>
      </c>
      <c r="V137" s="130">
        <v>12</v>
      </c>
      <c r="W137" s="130" t="s">
        <v>0</v>
      </c>
      <c r="X137" s="130">
        <v>11</v>
      </c>
      <c r="Y137" s="130" t="s">
        <v>0</v>
      </c>
      <c r="Z137" s="130">
        <v>4</v>
      </c>
      <c r="AA137" s="130">
        <v>10</v>
      </c>
      <c r="AB137" s="130" t="s">
        <v>0</v>
      </c>
      <c r="AC137" s="130" t="s">
        <v>0</v>
      </c>
      <c r="AD137" s="130" t="s">
        <v>0</v>
      </c>
      <c r="AE137" s="130" t="s">
        <v>0</v>
      </c>
      <c r="AF137" s="130" t="s">
        <v>0</v>
      </c>
      <c r="AG137" s="130" t="s">
        <v>0</v>
      </c>
      <c r="AH137" s="130" t="s">
        <v>0</v>
      </c>
      <c r="AI137" s="130" t="s">
        <v>0</v>
      </c>
      <c r="AJ137" s="130" t="s">
        <v>0</v>
      </c>
      <c r="AK137" s="137" t="s">
        <v>2748</v>
      </c>
      <c r="AL137" s="138" t="s">
        <v>2749</v>
      </c>
      <c r="AM137" s="139" t="s">
        <v>2726</v>
      </c>
      <c r="AN137" s="145" t="s">
        <v>384</v>
      </c>
      <c r="AO137" s="145"/>
      <c r="AP137" s="145"/>
      <c r="AQ137" s="139"/>
      <c r="AR137" s="139" t="s">
        <v>2737</v>
      </c>
      <c r="AS137" s="139"/>
      <c r="AT137" s="139"/>
      <c r="AU137" s="141"/>
      <c r="BC137" t="s">
        <v>0</v>
      </c>
      <c r="BD137" t="s">
        <v>842</v>
      </c>
    </row>
    <row r="138" spans="1:56" x14ac:dyDescent="0.2">
      <c r="A138" s="129" t="s">
        <v>870</v>
      </c>
      <c r="B138" t="s">
        <v>844</v>
      </c>
      <c r="C138" s="130">
        <v>13745679996.61594</v>
      </c>
      <c r="D138" s="130">
        <v>12</v>
      </c>
      <c r="E138" s="130" t="s">
        <v>2885</v>
      </c>
      <c r="F138" s="130" t="s">
        <v>0</v>
      </c>
      <c r="G138" s="130" t="s">
        <v>0</v>
      </c>
      <c r="H138" s="130">
        <v>3</v>
      </c>
      <c r="I138" s="130">
        <v>4</v>
      </c>
      <c r="J138" s="130" t="s">
        <v>0</v>
      </c>
      <c r="K138" s="130">
        <v>10</v>
      </c>
      <c r="L138" s="130">
        <v>8</v>
      </c>
      <c r="M138" s="130" t="s">
        <v>0</v>
      </c>
      <c r="N138" s="130">
        <v>5</v>
      </c>
      <c r="O138" s="130" t="s">
        <v>0</v>
      </c>
      <c r="P138" s="130" t="s">
        <v>0</v>
      </c>
      <c r="Q138" s="130">
        <v>1</v>
      </c>
      <c r="R138" s="130">
        <v>2</v>
      </c>
      <c r="S138" s="130" t="s">
        <v>0</v>
      </c>
      <c r="T138" s="130" t="s">
        <v>0</v>
      </c>
      <c r="U138" s="130">
        <v>7</v>
      </c>
      <c r="V138" s="130">
        <v>12</v>
      </c>
      <c r="W138" s="130" t="s">
        <v>0</v>
      </c>
      <c r="X138" s="130">
        <v>9</v>
      </c>
      <c r="Y138" s="130" t="s">
        <v>0</v>
      </c>
      <c r="Z138" s="130">
        <v>6</v>
      </c>
      <c r="AA138" s="130">
        <v>11</v>
      </c>
      <c r="AB138" s="130" t="s">
        <v>0</v>
      </c>
      <c r="AC138" s="130" t="s">
        <v>0</v>
      </c>
      <c r="AD138" s="130" t="s">
        <v>0</v>
      </c>
      <c r="AE138" s="130" t="s">
        <v>0</v>
      </c>
      <c r="AF138" s="130" t="s">
        <v>0</v>
      </c>
      <c r="AG138" s="130" t="s">
        <v>0</v>
      </c>
      <c r="AH138" s="130" t="s">
        <v>0</v>
      </c>
      <c r="AI138" s="130" t="s">
        <v>0</v>
      </c>
      <c r="AJ138" s="130" t="s">
        <v>0</v>
      </c>
      <c r="AK138" s="137" t="s">
        <v>2748</v>
      </c>
      <c r="AL138" s="138" t="s">
        <v>2749</v>
      </c>
      <c r="AM138" s="139" t="s">
        <v>2726</v>
      </c>
      <c r="AN138" s="145" t="s">
        <v>384</v>
      </c>
      <c r="AO138" s="145"/>
      <c r="AP138" s="145"/>
      <c r="AQ138" s="139"/>
      <c r="AR138" s="139" t="s">
        <v>2738</v>
      </c>
      <c r="AS138" s="139"/>
      <c r="AT138" s="139"/>
      <c r="AU138" s="141"/>
      <c r="BC138" t="s">
        <v>0</v>
      </c>
      <c r="BD138" t="s">
        <v>845</v>
      </c>
    </row>
    <row r="139" spans="1:56" x14ac:dyDescent="0.2">
      <c r="A139" t="s">
        <v>873</v>
      </c>
      <c r="B139" t="s">
        <v>847</v>
      </c>
      <c r="C139" s="130">
        <v>109523</v>
      </c>
      <c r="D139" s="130">
        <v>15</v>
      </c>
      <c r="E139" s="130" t="s">
        <v>2885</v>
      </c>
      <c r="F139" s="130" t="s">
        <v>0</v>
      </c>
      <c r="G139" s="130" t="s">
        <v>0</v>
      </c>
      <c r="H139" s="130">
        <v>2</v>
      </c>
      <c r="I139" s="130">
        <v>5</v>
      </c>
      <c r="J139" s="130">
        <v>11</v>
      </c>
      <c r="K139" s="130">
        <v>9</v>
      </c>
      <c r="L139" s="130">
        <v>7</v>
      </c>
      <c r="M139" s="130">
        <v>10</v>
      </c>
      <c r="N139" s="130">
        <v>15</v>
      </c>
      <c r="O139" s="130" t="s">
        <v>0</v>
      </c>
      <c r="P139" s="130">
        <v>8</v>
      </c>
      <c r="Q139" s="130">
        <v>1</v>
      </c>
      <c r="R139" s="130">
        <v>4</v>
      </c>
      <c r="S139" s="130" t="s">
        <v>0</v>
      </c>
      <c r="T139" s="130" t="s">
        <v>0</v>
      </c>
      <c r="U139" s="130">
        <v>6</v>
      </c>
      <c r="V139" s="130">
        <v>12</v>
      </c>
      <c r="W139" s="130" t="s">
        <v>0</v>
      </c>
      <c r="X139" s="130">
        <v>13</v>
      </c>
      <c r="Y139" s="130" t="s">
        <v>0</v>
      </c>
      <c r="Z139" s="130">
        <v>3</v>
      </c>
      <c r="AA139" s="130">
        <v>14</v>
      </c>
      <c r="AB139" s="130" t="s">
        <v>0</v>
      </c>
      <c r="AC139" s="130" t="s">
        <v>0</v>
      </c>
      <c r="AD139" s="130" t="s">
        <v>0</v>
      </c>
      <c r="AE139" s="130" t="s">
        <v>0</v>
      </c>
      <c r="AF139" s="130" t="s">
        <v>0</v>
      </c>
      <c r="AG139" s="130" t="s">
        <v>0</v>
      </c>
      <c r="AH139" s="130" t="s">
        <v>0</v>
      </c>
      <c r="AI139" s="130" t="s">
        <v>0</v>
      </c>
      <c r="AJ139" s="130" t="s">
        <v>0</v>
      </c>
      <c r="AK139" s="137" t="s">
        <v>2748</v>
      </c>
      <c r="AL139" s="139" t="s">
        <v>2746</v>
      </c>
      <c r="AM139" s="139" t="s">
        <v>2726</v>
      </c>
      <c r="AN139" s="139" t="s">
        <v>2736</v>
      </c>
      <c r="AO139" s="139" t="s">
        <v>60</v>
      </c>
      <c r="AP139" s="139"/>
      <c r="AQ139" s="139"/>
      <c r="AR139" s="139" t="s">
        <v>2737</v>
      </c>
      <c r="AS139" s="139"/>
      <c r="AT139" s="139"/>
      <c r="AU139" s="141"/>
      <c r="BC139" t="s">
        <v>0</v>
      </c>
      <c r="BD139" t="s">
        <v>848</v>
      </c>
    </row>
    <row r="140" spans="1:56" x14ac:dyDescent="0.2">
      <c r="A140" t="s">
        <v>876</v>
      </c>
      <c r="B140" t="s">
        <v>850</v>
      </c>
      <c r="C140" s="130">
        <v>75856</v>
      </c>
      <c r="D140" s="130">
        <v>15</v>
      </c>
      <c r="E140" s="130" t="s">
        <v>2885</v>
      </c>
      <c r="F140" s="130" t="s">
        <v>0</v>
      </c>
      <c r="G140" s="130" t="s">
        <v>0</v>
      </c>
      <c r="H140" s="130">
        <v>2</v>
      </c>
      <c r="I140" s="130">
        <v>5</v>
      </c>
      <c r="J140" s="130">
        <v>4</v>
      </c>
      <c r="K140" s="130">
        <v>13</v>
      </c>
      <c r="L140" s="130">
        <v>10</v>
      </c>
      <c r="M140" s="130">
        <v>9</v>
      </c>
      <c r="N140" s="130">
        <v>15</v>
      </c>
      <c r="O140" s="130" t="s">
        <v>0</v>
      </c>
      <c r="P140" s="130">
        <v>7</v>
      </c>
      <c r="Q140" s="130">
        <v>1</v>
      </c>
      <c r="R140" s="130">
        <v>3</v>
      </c>
      <c r="S140" s="130" t="s">
        <v>0</v>
      </c>
      <c r="T140" s="130" t="s">
        <v>0</v>
      </c>
      <c r="U140" s="130">
        <v>8</v>
      </c>
      <c r="V140" s="130">
        <v>12</v>
      </c>
      <c r="W140" s="130" t="s">
        <v>0</v>
      </c>
      <c r="X140" s="130">
        <v>11</v>
      </c>
      <c r="Y140" s="130" t="s">
        <v>0</v>
      </c>
      <c r="Z140" s="130">
        <v>6</v>
      </c>
      <c r="AA140" s="130">
        <v>14</v>
      </c>
      <c r="AB140" s="130" t="s">
        <v>0</v>
      </c>
      <c r="AC140" s="130" t="s">
        <v>0</v>
      </c>
      <c r="AD140" s="130" t="s">
        <v>0</v>
      </c>
      <c r="AE140" s="130" t="s">
        <v>0</v>
      </c>
      <c r="AF140" s="130" t="s">
        <v>0</v>
      </c>
      <c r="AG140" s="130" t="s">
        <v>0</v>
      </c>
      <c r="AH140" s="130" t="s">
        <v>0</v>
      </c>
      <c r="AI140" s="130" t="s">
        <v>0</v>
      </c>
      <c r="AJ140" s="130" t="s">
        <v>0</v>
      </c>
      <c r="AK140" s="137" t="s">
        <v>2748</v>
      </c>
      <c r="AL140" s="139" t="s">
        <v>2746</v>
      </c>
      <c r="AM140" s="139" t="s">
        <v>2726</v>
      </c>
      <c r="AN140" s="139" t="s">
        <v>2736</v>
      </c>
      <c r="AO140" s="139" t="s">
        <v>60</v>
      </c>
      <c r="AP140" s="139"/>
      <c r="AQ140" s="139"/>
      <c r="AR140" s="139" t="s">
        <v>2738</v>
      </c>
      <c r="AS140" s="139"/>
      <c r="AT140" s="139"/>
      <c r="AU140" s="141"/>
      <c r="BC140" t="s">
        <v>0</v>
      </c>
      <c r="BD140" t="s">
        <v>851</v>
      </c>
    </row>
    <row r="141" spans="1:56" x14ac:dyDescent="0.2">
      <c r="A141" t="s">
        <v>879</v>
      </c>
      <c r="B141" t="s">
        <v>853</v>
      </c>
      <c r="C141" s="130">
        <v>28410</v>
      </c>
      <c r="D141" s="130">
        <v>11</v>
      </c>
      <c r="E141" s="130" t="s">
        <v>2885</v>
      </c>
      <c r="F141" s="130" t="s">
        <v>0</v>
      </c>
      <c r="G141" s="130" t="s">
        <v>0</v>
      </c>
      <c r="H141" s="130">
        <v>4</v>
      </c>
      <c r="I141" s="130">
        <v>5</v>
      </c>
      <c r="J141" s="130" t="s">
        <v>0</v>
      </c>
      <c r="K141" s="130">
        <v>7</v>
      </c>
      <c r="L141" s="130">
        <v>8</v>
      </c>
      <c r="M141" s="130" t="s">
        <v>0</v>
      </c>
      <c r="N141" s="130" t="s">
        <v>0</v>
      </c>
      <c r="O141" s="130" t="s">
        <v>0</v>
      </c>
      <c r="P141" s="130" t="s">
        <v>0</v>
      </c>
      <c r="Q141" s="130">
        <v>1</v>
      </c>
      <c r="R141" s="130">
        <v>2</v>
      </c>
      <c r="S141" s="130" t="s">
        <v>0</v>
      </c>
      <c r="T141" s="130" t="s">
        <v>0</v>
      </c>
      <c r="U141" s="130">
        <v>6</v>
      </c>
      <c r="V141" s="130">
        <v>11</v>
      </c>
      <c r="W141" s="130" t="s">
        <v>0</v>
      </c>
      <c r="X141" s="130">
        <v>10</v>
      </c>
      <c r="Y141" s="130" t="s">
        <v>0</v>
      </c>
      <c r="Z141" s="130">
        <v>3</v>
      </c>
      <c r="AA141" s="130">
        <v>9</v>
      </c>
      <c r="AB141" s="130" t="s">
        <v>0</v>
      </c>
      <c r="AC141" s="130" t="s">
        <v>0</v>
      </c>
      <c r="AD141" s="130" t="s">
        <v>0</v>
      </c>
      <c r="AE141" s="130" t="s">
        <v>0</v>
      </c>
      <c r="AF141" s="130" t="s">
        <v>0</v>
      </c>
      <c r="AG141" s="130" t="s">
        <v>0</v>
      </c>
      <c r="AH141" s="130" t="s">
        <v>0</v>
      </c>
      <c r="AI141" s="130" t="s">
        <v>0</v>
      </c>
      <c r="AJ141" s="130" t="s">
        <v>0</v>
      </c>
      <c r="AK141" s="137" t="s">
        <v>2748</v>
      </c>
      <c r="AL141" s="139" t="s">
        <v>2746</v>
      </c>
      <c r="AM141" s="139" t="s">
        <v>2726</v>
      </c>
      <c r="AN141" s="139" t="s">
        <v>384</v>
      </c>
      <c r="AO141" s="139" t="s">
        <v>60</v>
      </c>
      <c r="AP141" s="139"/>
      <c r="AQ141" s="139"/>
      <c r="AR141" s="139" t="s">
        <v>2737</v>
      </c>
      <c r="AS141" s="139"/>
      <c r="AT141" s="139"/>
      <c r="AU141" s="141"/>
      <c r="BC141" t="s">
        <v>0</v>
      </c>
      <c r="BD141" t="s">
        <v>854</v>
      </c>
    </row>
    <row r="142" spans="1:56" x14ac:dyDescent="0.2">
      <c r="A142" t="s">
        <v>882</v>
      </c>
      <c r="B142" t="s">
        <v>856</v>
      </c>
      <c r="C142" s="130">
        <v>11224</v>
      </c>
      <c r="D142" s="130">
        <v>11</v>
      </c>
      <c r="E142" s="130" t="s">
        <v>2885</v>
      </c>
      <c r="F142" s="130" t="s">
        <v>0</v>
      </c>
      <c r="G142" s="130" t="s">
        <v>0</v>
      </c>
      <c r="H142" s="130">
        <v>2</v>
      </c>
      <c r="I142" s="130">
        <v>5</v>
      </c>
      <c r="J142" s="130" t="s">
        <v>0</v>
      </c>
      <c r="K142" s="130">
        <v>9</v>
      </c>
      <c r="L142" s="130">
        <v>4</v>
      </c>
      <c r="M142" s="130" t="s">
        <v>0</v>
      </c>
      <c r="N142" s="130" t="s">
        <v>0</v>
      </c>
      <c r="O142" s="130" t="s">
        <v>0</v>
      </c>
      <c r="P142" s="130" t="s">
        <v>0</v>
      </c>
      <c r="Q142" s="130">
        <v>1</v>
      </c>
      <c r="R142" s="130">
        <v>3</v>
      </c>
      <c r="S142" s="130" t="s">
        <v>0</v>
      </c>
      <c r="T142" s="130" t="s">
        <v>0</v>
      </c>
      <c r="U142" s="130">
        <v>7</v>
      </c>
      <c r="V142" s="130">
        <v>11</v>
      </c>
      <c r="W142" s="130" t="s">
        <v>0</v>
      </c>
      <c r="X142" s="130">
        <v>8</v>
      </c>
      <c r="Y142" s="130" t="s">
        <v>0</v>
      </c>
      <c r="Z142" s="130">
        <v>6</v>
      </c>
      <c r="AA142" s="130">
        <v>10</v>
      </c>
      <c r="AB142" s="130" t="s">
        <v>0</v>
      </c>
      <c r="AC142" s="130" t="s">
        <v>0</v>
      </c>
      <c r="AD142" s="130" t="s">
        <v>0</v>
      </c>
      <c r="AE142" s="130" t="s">
        <v>0</v>
      </c>
      <c r="AF142" s="130" t="s">
        <v>0</v>
      </c>
      <c r="AG142" s="130" t="s">
        <v>0</v>
      </c>
      <c r="AH142" s="130" t="s">
        <v>0</v>
      </c>
      <c r="AI142" s="130" t="s">
        <v>0</v>
      </c>
      <c r="AJ142" s="130" t="s">
        <v>0</v>
      </c>
      <c r="AK142" s="137" t="s">
        <v>2748</v>
      </c>
      <c r="AL142" s="139" t="s">
        <v>2746</v>
      </c>
      <c r="AM142" s="139" t="s">
        <v>2726</v>
      </c>
      <c r="AN142" s="139" t="s">
        <v>384</v>
      </c>
      <c r="AO142" s="139" t="s">
        <v>60</v>
      </c>
      <c r="AP142" s="139"/>
      <c r="AQ142" s="139"/>
      <c r="AR142" s="139" t="s">
        <v>2738</v>
      </c>
      <c r="AS142" s="139"/>
      <c r="AT142" s="139"/>
      <c r="AU142" s="141"/>
      <c r="BC142" t="s">
        <v>0</v>
      </c>
      <c r="BD142" t="s">
        <v>857</v>
      </c>
    </row>
    <row r="143" spans="1:56" x14ac:dyDescent="0.2">
      <c r="A143" t="s">
        <v>885</v>
      </c>
      <c r="B143" t="s">
        <v>859</v>
      </c>
      <c r="C143" s="130">
        <v>70232</v>
      </c>
      <c r="D143" s="130">
        <v>7</v>
      </c>
      <c r="E143" s="130" t="s">
        <v>2885</v>
      </c>
      <c r="F143" s="130" t="s">
        <v>0</v>
      </c>
      <c r="G143" s="130" t="s">
        <v>0</v>
      </c>
      <c r="H143" s="130">
        <v>3</v>
      </c>
      <c r="I143" s="130">
        <v>5</v>
      </c>
      <c r="J143" s="130">
        <v>6</v>
      </c>
      <c r="K143" s="130" t="s">
        <v>0</v>
      </c>
      <c r="L143" s="130" t="s">
        <v>0</v>
      </c>
      <c r="M143" s="130" t="s">
        <v>0</v>
      </c>
      <c r="N143" s="130">
        <v>7</v>
      </c>
      <c r="O143" s="130" t="s">
        <v>0</v>
      </c>
      <c r="P143" s="130" t="s">
        <v>0</v>
      </c>
      <c r="Q143" s="130">
        <v>1</v>
      </c>
      <c r="R143" s="130">
        <v>4</v>
      </c>
      <c r="S143" s="130" t="s">
        <v>0</v>
      </c>
      <c r="T143" s="130" t="s">
        <v>0</v>
      </c>
      <c r="U143" s="130" t="s">
        <v>0</v>
      </c>
      <c r="V143" s="130" t="s">
        <v>0</v>
      </c>
      <c r="W143" s="130" t="s">
        <v>0</v>
      </c>
      <c r="X143" s="130" t="s">
        <v>0</v>
      </c>
      <c r="Y143" s="130" t="s">
        <v>0</v>
      </c>
      <c r="Z143" s="130">
        <v>2</v>
      </c>
      <c r="AA143" s="130" t="s">
        <v>0</v>
      </c>
      <c r="AB143" s="130" t="s">
        <v>0</v>
      </c>
      <c r="AC143" s="130" t="s">
        <v>0</v>
      </c>
      <c r="AD143" s="130" t="s">
        <v>0</v>
      </c>
      <c r="AE143" s="130" t="s">
        <v>0</v>
      </c>
      <c r="AF143" s="130" t="s">
        <v>0</v>
      </c>
      <c r="AG143" s="130" t="s">
        <v>0</v>
      </c>
      <c r="AH143" s="130" t="s">
        <v>0</v>
      </c>
      <c r="AI143" s="130" t="s">
        <v>0</v>
      </c>
      <c r="AJ143" s="130" t="s">
        <v>0</v>
      </c>
      <c r="AK143" s="137" t="s">
        <v>2748</v>
      </c>
      <c r="AL143" s="139" t="s">
        <v>2746</v>
      </c>
      <c r="AM143" s="139" t="s">
        <v>2726</v>
      </c>
      <c r="AN143" s="139"/>
      <c r="AO143" s="139" t="s">
        <v>60</v>
      </c>
      <c r="AP143" s="139" t="s">
        <v>2739</v>
      </c>
      <c r="AQ143" s="139"/>
      <c r="AR143" s="139" t="s">
        <v>2737</v>
      </c>
      <c r="AS143" s="139"/>
      <c r="AT143" s="139"/>
      <c r="AU143" s="141"/>
      <c r="BC143" t="s">
        <v>0</v>
      </c>
      <c r="BD143" t="s">
        <v>860</v>
      </c>
    </row>
    <row r="144" spans="1:56" x14ac:dyDescent="0.2">
      <c r="A144" t="s">
        <v>888</v>
      </c>
      <c r="B144" t="s">
        <v>862</v>
      </c>
      <c r="C144" s="130">
        <v>67061</v>
      </c>
      <c r="D144" s="130">
        <v>12</v>
      </c>
      <c r="E144" s="130" t="s">
        <v>2885</v>
      </c>
      <c r="F144" s="130" t="s">
        <v>0</v>
      </c>
      <c r="G144" s="130" t="s">
        <v>0</v>
      </c>
      <c r="H144" s="130">
        <v>3</v>
      </c>
      <c r="I144" s="130">
        <v>5</v>
      </c>
      <c r="J144" s="130">
        <v>11</v>
      </c>
      <c r="K144" s="130">
        <v>7</v>
      </c>
      <c r="L144" s="130" t="s">
        <v>0</v>
      </c>
      <c r="M144" s="130" t="s">
        <v>0</v>
      </c>
      <c r="N144" s="130">
        <v>12</v>
      </c>
      <c r="O144" s="130" t="s">
        <v>0</v>
      </c>
      <c r="P144" s="130" t="s">
        <v>0</v>
      </c>
      <c r="Q144" s="130">
        <v>1</v>
      </c>
      <c r="R144" s="130">
        <v>2</v>
      </c>
      <c r="S144" s="130" t="s">
        <v>0</v>
      </c>
      <c r="T144" s="130" t="s">
        <v>0</v>
      </c>
      <c r="U144" s="130">
        <v>6</v>
      </c>
      <c r="V144" s="130">
        <v>9</v>
      </c>
      <c r="W144" s="130" t="s">
        <v>0</v>
      </c>
      <c r="X144" s="130">
        <v>8</v>
      </c>
      <c r="Y144" s="130" t="s">
        <v>0</v>
      </c>
      <c r="Z144" s="130">
        <v>4</v>
      </c>
      <c r="AA144" s="130">
        <v>10</v>
      </c>
      <c r="AB144" s="130" t="s">
        <v>0</v>
      </c>
      <c r="AC144" s="130" t="s">
        <v>0</v>
      </c>
      <c r="AD144" s="130" t="s">
        <v>0</v>
      </c>
      <c r="AE144" s="130" t="s">
        <v>0</v>
      </c>
      <c r="AF144" s="130" t="s">
        <v>0</v>
      </c>
      <c r="AG144" s="130" t="s">
        <v>0</v>
      </c>
      <c r="AH144" s="130" t="s">
        <v>0</v>
      </c>
      <c r="AI144" s="130" t="s">
        <v>0</v>
      </c>
      <c r="AJ144" s="130" t="s">
        <v>0</v>
      </c>
      <c r="AK144" s="137" t="s">
        <v>2748</v>
      </c>
      <c r="AL144" s="139" t="s">
        <v>2746</v>
      </c>
      <c r="AM144" s="139" t="s">
        <v>2726</v>
      </c>
      <c r="AN144" s="139"/>
      <c r="AO144" s="139" t="s">
        <v>60</v>
      </c>
      <c r="AP144" s="139" t="s">
        <v>2740</v>
      </c>
      <c r="AQ144" s="139"/>
      <c r="AR144" s="139" t="s">
        <v>2737</v>
      </c>
      <c r="AS144" s="139"/>
      <c r="AT144" s="139"/>
      <c r="AU144" s="141"/>
      <c r="BC144" t="s">
        <v>0</v>
      </c>
      <c r="BD144" t="s">
        <v>863</v>
      </c>
    </row>
    <row r="145" spans="1:56" x14ac:dyDescent="0.2">
      <c r="A145" t="s">
        <v>891</v>
      </c>
      <c r="B145" t="s">
        <v>865</v>
      </c>
      <c r="C145" s="130">
        <v>61127</v>
      </c>
      <c r="D145" s="130">
        <v>6</v>
      </c>
      <c r="E145" s="130" t="s">
        <v>2885</v>
      </c>
      <c r="F145" s="130" t="s">
        <v>0</v>
      </c>
      <c r="G145" s="130" t="s">
        <v>0</v>
      </c>
      <c r="H145" s="130">
        <v>4</v>
      </c>
      <c r="I145" s="130">
        <v>5</v>
      </c>
      <c r="J145" s="130">
        <v>2</v>
      </c>
      <c r="K145" s="130" t="s">
        <v>0</v>
      </c>
      <c r="L145" s="130" t="s">
        <v>0</v>
      </c>
      <c r="M145" s="130" t="s">
        <v>0</v>
      </c>
      <c r="N145" s="130" t="s">
        <v>0</v>
      </c>
      <c r="O145" s="130" t="s">
        <v>0</v>
      </c>
      <c r="P145" s="130" t="s">
        <v>0</v>
      </c>
      <c r="Q145" s="130">
        <v>1</v>
      </c>
      <c r="R145" s="130">
        <v>3</v>
      </c>
      <c r="S145" s="130" t="s">
        <v>0</v>
      </c>
      <c r="T145" s="130" t="s">
        <v>0</v>
      </c>
      <c r="U145" s="130" t="s">
        <v>0</v>
      </c>
      <c r="V145" s="130" t="s">
        <v>0</v>
      </c>
      <c r="W145" s="130" t="s">
        <v>0</v>
      </c>
      <c r="X145" s="130" t="s">
        <v>0</v>
      </c>
      <c r="Y145" s="130" t="s">
        <v>0</v>
      </c>
      <c r="Z145" s="130">
        <v>6</v>
      </c>
      <c r="AA145" s="130" t="s">
        <v>0</v>
      </c>
      <c r="AB145" s="130" t="s">
        <v>0</v>
      </c>
      <c r="AC145" s="130" t="s">
        <v>0</v>
      </c>
      <c r="AD145" s="130" t="s">
        <v>0</v>
      </c>
      <c r="AE145" s="130" t="s">
        <v>0</v>
      </c>
      <c r="AF145" s="130" t="s">
        <v>0</v>
      </c>
      <c r="AG145" s="130" t="s">
        <v>0</v>
      </c>
      <c r="AH145" s="130" t="s">
        <v>0</v>
      </c>
      <c r="AI145" s="130" t="s">
        <v>0</v>
      </c>
      <c r="AJ145" s="130" t="s">
        <v>0</v>
      </c>
      <c r="AK145" s="137" t="s">
        <v>2748</v>
      </c>
      <c r="AL145" s="139" t="s">
        <v>2746</v>
      </c>
      <c r="AM145" s="139" t="s">
        <v>2726</v>
      </c>
      <c r="AN145" s="139"/>
      <c r="AO145" s="139" t="s">
        <v>60</v>
      </c>
      <c r="AP145" s="139" t="s">
        <v>2739</v>
      </c>
      <c r="AQ145" s="139"/>
      <c r="AR145" s="139" t="s">
        <v>2738</v>
      </c>
      <c r="AS145" s="139"/>
      <c r="AT145" s="139"/>
      <c r="AU145" s="141"/>
      <c r="BC145" t="s">
        <v>0</v>
      </c>
      <c r="BD145" t="s">
        <v>866</v>
      </c>
    </row>
    <row r="146" spans="1:56" x14ac:dyDescent="0.2">
      <c r="A146" t="s">
        <v>894</v>
      </c>
      <c r="B146" t="s">
        <v>868</v>
      </c>
      <c r="C146" s="130">
        <v>21893</v>
      </c>
      <c r="D146" s="130">
        <v>12</v>
      </c>
      <c r="E146" s="130" t="s">
        <v>2885</v>
      </c>
      <c r="F146" s="130" t="s">
        <v>0</v>
      </c>
      <c r="G146" s="130" t="s">
        <v>0</v>
      </c>
      <c r="H146" s="130">
        <v>3</v>
      </c>
      <c r="I146" s="130">
        <v>4</v>
      </c>
      <c r="J146" s="130">
        <v>6</v>
      </c>
      <c r="K146" s="130">
        <v>9</v>
      </c>
      <c r="L146" s="130" t="s">
        <v>0</v>
      </c>
      <c r="M146" s="130" t="s">
        <v>0</v>
      </c>
      <c r="N146" s="130">
        <v>12</v>
      </c>
      <c r="O146" s="130" t="s">
        <v>0</v>
      </c>
      <c r="P146" s="130" t="s">
        <v>0</v>
      </c>
      <c r="Q146" s="130">
        <v>1</v>
      </c>
      <c r="R146" s="130">
        <v>2</v>
      </c>
      <c r="S146" s="130" t="s">
        <v>0</v>
      </c>
      <c r="T146" s="130" t="s">
        <v>0</v>
      </c>
      <c r="U146" s="130">
        <v>7</v>
      </c>
      <c r="V146" s="130">
        <v>10</v>
      </c>
      <c r="W146" s="130" t="s">
        <v>0</v>
      </c>
      <c r="X146" s="130">
        <v>8</v>
      </c>
      <c r="Y146" s="130" t="s">
        <v>0</v>
      </c>
      <c r="Z146" s="130">
        <v>5</v>
      </c>
      <c r="AA146" s="130">
        <v>11</v>
      </c>
      <c r="AB146" s="130" t="s">
        <v>0</v>
      </c>
      <c r="AC146" s="130" t="s">
        <v>0</v>
      </c>
      <c r="AD146" s="130" t="s">
        <v>0</v>
      </c>
      <c r="AE146" s="130" t="s">
        <v>0</v>
      </c>
      <c r="AF146" s="130" t="s">
        <v>0</v>
      </c>
      <c r="AG146" s="130" t="s">
        <v>0</v>
      </c>
      <c r="AH146" s="130" t="s">
        <v>0</v>
      </c>
      <c r="AI146" s="130" t="s">
        <v>0</v>
      </c>
      <c r="AJ146" s="130" t="s">
        <v>0</v>
      </c>
      <c r="AK146" s="137" t="s">
        <v>2748</v>
      </c>
      <c r="AL146" s="139" t="s">
        <v>2746</v>
      </c>
      <c r="AM146" s="139" t="s">
        <v>2726</v>
      </c>
      <c r="AN146" s="139"/>
      <c r="AO146" s="139" t="s">
        <v>60</v>
      </c>
      <c r="AP146" s="139" t="s">
        <v>2740</v>
      </c>
      <c r="AQ146" s="139"/>
      <c r="AR146" s="139" t="s">
        <v>2738</v>
      </c>
      <c r="AS146" s="139"/>
      <c r="AT146" s="139"/>
      <c r="AU146" s="141"/>
      <c r="BC146" t="s">
        <v>723</v>
      </c>
      <c r="BD146" t="s">
        <v>869</v>
      </c>
    </row>
    <row r="147" spans="1:56" x14ac:dyDescent="0.2">
      <c r="A147" t="s">
        <v>896</v>
      </c>
      <c r="B147" t="s">
        <v>871</v>
      </c>
      <c r="C147" s="130">
        <v>26249</v>
      </c>
      <c r="D147" s="130">
        <v>5</v>
      </c>
      <c r="E147" s="130" t="s">
        <v>2885</v>
      </c>
      <c r="F147" s="130" t="s">
        <v>0</v>
      </c>
      <c r="G147" s="130" t="s">
        <v>0</v>
      </c>
      <c r="H147" s="130">
        <v>2</v>
      </c>
      <c r="I147" s="130">
        <v>4</v>
      </c>
      <c r="J147" s="130" t="s">
        <v>0</v>
      </c>
      <c r="K147" s="130" t="s">
        <v>0</v>
      </c>
      <c r="L147" s="130" t="s">
        <v>0</v>
      </c>
      <c r="M147" s="130" t="s">
        <v>0</v>
      </c>
      <c r="N147" s="130">
        <v>5</v>
      </c>
      <c r="O147" s="130" t="s">
        <v>0</v>
      </c>
      <c r="P147" s="130" t="s">
        <v>0</v>
      </c>
      <c r="Q147" s="130">
        <v>1</v>
      </c>
      <c r="R147" s="130">
        <v>3</v>
      </c>
      <c r="S147" s="130" t="s">
        <v>0</v>
      </c>
      <c r="T147" s="130" t="s">
        <v>0</v>
      </c>
      <c r="U147" s="130" t="s">
        <v>0</v>
      </c>
      <c r="V147" s="130" t="s">
        <v>0</v>
      </c>
      <c r="W147" s="130" t="s">
        <v>0</v>
      </c>
      <c r="X147" s="130" t="s">
        <v>0</v>
      </c>
      <c r="Y147" s="130" t="s">
        <v>0</v>
      </c>
      <c r="Z147" s="130" t="s">
        <v>0</v>
      </c>
      <c r="AA147" s="130" t="s">
        <v>0</v>
      </c>
      <c r="AB147" s="130" t="s">
        <v>0</v>
      </c>
      <c r="AC147" s="130" t="s">
        <v>0</v>
      </c>
      <c r="AD147" s="130" t="s">
        <v>0</v>
      </c>
      <c r="AE147" s="130" t="s">
        <v>0</v>
      </c>
      <c r="AF147" s="130" t="s">
        <v>0</v>
      </c>
      <c r="AG147" s="130" t="s">
        <v>0</v>
      </c>
      <c r="AH147" s="130" t="s">
        <v>0</v>
      </c>
      <c r="AI147" s="130" t="s">
        <v>0</v>
      </c>
      <c r="AJ147" s="130" t="s">
        <v>0</v>
      </c>
      <c r="AK147" s="137" t="s">
        <v>2748</v>
      </c>
      <c r="AL147" s="139" t="s">
        <v>2746</v>
      </c>
      <c r="AM147" s="139" t="s">
        <v>2726</v>
      </c>
      <c r="AN147" s="139"/>
      <c r="AO147" s="139" t="s">
        <v>60</v>
      </c>
      <c r="AP147" s="139" t="s">
        <v>2739</v>
      </c>
      <c r="AQ147" s="139" t="s">
        <v>2741</v>
      </c>
      <c r="AR147" s="139"/>
      <c r="AS147" s="139"/>
      <c r="AT147" s="139"/>
      <c r="AU147" s="141"/>
      <c r="BC147" t="s">
        <v>0</v>
      </c>
      <c r="BD147" t="s">
        <v>872</v>
      </c>
    </row>
    <row r="148" spans="1:56" x14ac:dyDescent="0.2">
      <c r="A148" t="s">
        <v>898</v>
      </c>
      <c r="B148" t="s">
        <v>874</v>
      </c>
      <c r="C148" s="130">
        <v>104489</v>
      </c>
      <c r="D148" s="130">
        <v>6</v>
      </c>
      <c r="E148" s="130" t="s">
        <v>2885</v>
      </c>
      <c r="F148" s="130" t="s">
        <v>0</v>
      </c>
      <c r="G148" s="130" t="s">
        <v>0</v>
      </c>
      <c r="H148" s="130">
        <v>2</v>
      </c>
      <c r="I148" s="130">
        <v>6</v>
      </c>
      <c r="J148" s="130">
        <v>5</v>
      </c>
      <c r="K148" s="130" t="s">
        <v>0</v>
      </c>
      <c r="L148" s="130" t="s">
        <v>0</v>
      </c>
      <c r="M148" s="130" t="s">
        <v>0</v>
      </c>
      <c r="N148" s="130" t="s">
        <v>0</v>
      </c>
      <c r="O148" s="130" t="s">
        <v>0</v>
      </c>
      <c r="P148" s="130" t="s">
        <v>0</v>
      </c>
      <c r="Q148" s="130">
        <v>1</v>
      </c>
      <c r="R148" s="130">
        <v>3</v>
      </c>
      <c r="S148" s="130" t="s">
        <v>0</v>
      </c>
      <c r="T148" s="130" t="s">
        <v>0</v>
      </c>
      <c r="U148" s="130" t="s">
        <v>0</v>
      </c>
      <c r="V148" s="130" t="s">
        <v>0</v>
      </c>
      <c r="W148" s="130" t="s">
        <v>0</v>
      </c>
      <c r="X148" s="130" t="s">
        <v>0</v>
      </c>
      <c r="Y148" s="130" t="s">
        <v>0</v>
      </c>
      <c r="Z148" s="130">
        <v>4</v>
      </c>
      <c r="AA148" s="130" t="s">
        <v>0</v>
      </c>
      <c r="AB148" s="130" t="s">
        <v>0</v>
      </c>
      <c r="AC148" s="130" t="s">
        <v>0</v>
      </c>
      <c r="AD148" s="130" t="s">
        <v>0</v>
      </c>
      <c r="AE148" s="130" t="s">
        <v>0</v>
      </c>
      <c r="AF148" s="130" t="s">
        <v>0</v>
      </c>
      <c r="AG148" s="130" t="s">
        <v>0</v>
      </c>
      <c r="AH148" s="130" t="s">
        <v>0</v>
      </c>
      <c r="AI148" s="130" t="s">
        <v>0</v>
      </c>
      <c r="AJ148" s="130" t="s">
        <v>0</v>
      </c>
      <c r="AK148" s="137" t="s">
        <v>2748</v>
      </c>
      <c r="AL148" s="139" t="s">
        <v>2746</v>
      </c>
      <c r="AM148" s="139" t="s">
        <v>2726</v>
      </c>
      <c r="AN148" s="139"/>
      <c r="AO148" s="139" t="s">
        <v>60</v>
      </c>
      <c r="AP148" s="139" t="s">
        <v>2739</v>
      </c>
      <c r="AQ148" s="139" t="s">
        <v>2742</v>
      </c>
      <c r="AR148" s="139"/>
      <c r="AS148" s="139"/>
      <c r="AT148" s="139"/>
      <c r="AU148" s="141"/>
      <c r="BC148" t="s">
        <v>0</v>
      </c>
      <c r="BD148" t="s">
        <v>875</v>
      </c>
    </row>
    <row r="149" spans="1:56" x14ac:dyDescent="0.2">
      <c r="A149" t="s">
        <v>900</v>
      </c>
      <c r="B149" t="s">
        <v>877</v>
      </c>
      <c r="C149" s="130"/>
      <c r="D149" s="130"/>
      <c r="E149" s="130" t="s">
        <v>2886</v>
      </c>
      <c r="F149" s="130"/>
      <c r="G149" s="130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/>
      <c r="R149" s="130"/>
      <c r="S149" s="130"/>
      <c r="T149" s="130"/>
      <c r="U149" s="130"/>
      <c r="V149" s="130"/>
      <c r="W149" s="130"/>
      <c r="X149" s="130"/>
      <c r="Y149" s="130"/>
      <c r="Z149" s="130"/>
      <c r="AA149" s="130"/>
      <c r="AB149" s="130"/>
      <c r="AC149" s="130"/>
      <c r="AD149" s="130"/>
      <c r="AE149" s="130"/>
      <c r="AF149" s="130"/>
      <c r="AG149" s="130"/>
      <c r="AH149" s="130"/>
      <c r="AI149" s="130"/>
      <c r="AJ149" s="130"/>
      <c r="AK149" s="137" t="s">
        <v>2748</v>
      </c>
      <c r="AL149" s="139" t="s">
        <v>2746</v>
      </c>
      <c r="AM149" s="139" t="s">
        <v>2726</v>
      </c>
      <c r="AN149" s="139"/>
      <c r="AO149" s="139" t="s">
        <v>60</v>
      </c>
      <c r="AP149" s="139" t="s">
        <v>2739</v>
      </c>
      <c r="AQ149" s="139" t="s">
        <v>2743</v>
      </c>
      <c r="AR149" s="139"/>
      <c r="AS149" s="139"/>
      <c r="AT149" s="139"/>
      <c r="AU149" s="141"/>
      <c r="BC149" t="s">
        <v>0</v>
      </c>
      <c r="BD149" t="s">
        <v>878</v>
      </c>
    </row>
    <row r="150" spans="1:56" x14ac:dyDescent="0.2">
      <c r="A150" t="s">
        <v>903</v>
      </c>
      <c r="B150" t="s">
        <v>880</v>
      </c>
      <c r="C150" s="130"/>
      <c r="D150" s="130"/>
      <c r="E150" s="130" t="s">
        <v>2886</v>
      </c>
      <c r="F150" s="130"/>
      <c r="G150" s="130"/>
      <c r="H150" s="130"/>
      <c r="I150" s="130"/>
      <c r="J150" s="130"/>
      <c r="K150" s="130"/>
      <c r="L150" s="130"/>
      <c r="M150" s="130"/>
      <c r="N150" s="130"/>
      <c r="O150" s="130"/>
      <c r="P150" s="130"/>
      <c r="Q150" s="130"/>
      <c r="R150" s="130"/>
      <c r="S150" s="130"/>
      <c r="T150" s="130"/>
      <c r="U150" s="130"/>
      <c r="V150" s="130"/>
      <c r="W150" s="130"/>
      <c r="X150" s="130"/>
      <c r="Y150" s="130"/>
      <c r="Z150" s="130"/>
      <c r="AA150" s="130"/>
      <c r="AB150" s="130"/>
      <c r="AC150" s="130"/>
      <c r="AD150" s="130"/>
      <c r="AE150" s="130"/>
      <c r="AF150" s="130"/>
      <c r="AG150" s="130"/>
      <c r="AH150" s="130"/>
      <c r="AI150" s="130"/>
      <c r="AJ150" s="130"/>
      <c r="AK150" s="137" t="s">
        <v>2748</v>
      </c>
      <c r="AL150" s="139" t="s">
        <v>2746</v>
      </c>
      <c r="AM150" s="139" t="s">
        <v>2726</v>
      </c>
      <c r="AN150" s="139"/>
      <c r="AO150" s="139" t="s">
        <v>60</v>
      </c>
      <c r="AP150" s="139" t="s">
        <v>2739</v>
      </c>
      <c r="AQ150" s="139" t="s">
        <v>2744</v>
      </c>
      <c r="AR150" s="139"/>
      <c r="AS150" s="139"/>
      <c r="AT150" s="139"/>
      <c r="AU150" s="141"/>
      <c r="BC150" t="s">
        <v>0</v>
      </c>
      <c r="BD150" t="s">
        <v>881</v>
      </c>
    </row>
    <row r="151" spans="1:56" x14ac:dyDescent="0.2">
      <c r="A151" t="s">
        <v>905</v>
      </c>
      <c r="B151" t="s">
        <v>883</v>
      </c>
      <c r="C151" s="130">
        <v>856</v>
      </c>
      <c r="D151" s="130">
        <v>6</v>
      </c>
      <c r="E151" s="130" t="s">
        <v>2885</v>
      </c>
      <c r="F151" s="130" t="s">
        <v>0</v>
      </c>
      <c r="G151" s="130" t="s">
        <v>0</v>
      </c>
      <c r="H151" s="130">
        <v>3</v>
      </c>
      <c r="I151" s="130">
        <v>4</v>
      </c>
      <c r="J151" s="130" t="s">
        <v>0</v>
      </c>
      <c r="K151" s="130">
        <v>5</v>
      </c>
      <c r="L151" s="130" t="s">
        <v>0</v>
      </c>
      <c r="M151" s="130" t="s">
        <v>0</v>
      </c>
      <c r="N151" s="130" t="s">
        <v>0</v>
      </c>
      <c r="O151" s="130" t="s">
        <v>0</v>
      </c>
      <c r="P151" s="130" t="s">
        <v>0</v>
      </c>
      <c r="Q151" s="130">
        <v>1</v>
      </c>
      <c r="R151" s="130">
        <v>2</v>
      </c>
      <c r="S151" s="130" t="s">
        <v>0</v>
      </c>
      <c r="T151" s="130" t="s">
        <v>0</v>
      </c>
      <c r="U151" s="130">
        <v>6</v>
      </c>
      <c r="V151" s="130" t="s">
        <v>0</v>
      </c>
      <c r="W151" s="130" t="s">
        <v>0</v>
      </c>
      <c r="X151" s="130" t="s">
        <v>0</v>
      </c>
      <c r="Y151" s="130" t="s">
        <v>0</v>
      </c>
      <c r="Z151" s="130" t="s">
        <v>0</v>
      </c>
      <c r="AA151" s="130" t="s">
        <v>0</v>
      </c>
      <c r="AB151" s="130" t="s">
        <v>0</v>
      </c>
      <c r="AC151" s="130" t="s">
        <v>0</v>
      </c>
      <c r="AD151" s="130" t="s">
        <v>0</v>
      </c>
      <c r="AE151" s="130" t="s">
        <v>0</v>
      </c>
      <c r="AF151" s="130" t="s">
        <v>0</v>
      </c>
      <c r="AG151" s="130" t="s">
        <v>0</v>
      </c>
      <c r="AH151" s="130" t="s">
        <v>0</v>
      </c>
      <c r="AI151" s="130" t="s">
        <v>0</v>
      </c>
      <c r="AJ151" s="130" t="s">
        <v>0</v>
      </c>
      <c r="AK151" s="137" t="s">
        <v>2748</v>
      </c>
      <c r="AL151" s="139" t="s">
        <v>2746</v>
      </c>
      <c r="AM151" s="139" t="s">
        <v>2726</v>
      </c>
      <c r="AN151" s="139"/>
      <c r="AO151" s="139" t="s">
        <v>60</v>
      </c>
      <c r="AP151" s="139" t="s">
        <v>2740</v>
      </c>
      <c r="AQ151" s="139" t="s">
        <v>2741</v>
      </c>
      <c r="AR151" s="139"/>
      <c r="AS151" s="139"/>
      <c r="AT151" s="139"/>
      <c r="AU151" s="141"/>
      <c r="BC151" t="s">
        <v>0</v>
      </c>
      <c r="BD151" t="s">
        <v>884</v>
      </c>
    </row>
    <row r="152" spans="1:56" x14ac:dyDescent="0.2">
      <c r="A152" t="s">
        <v>907</v>
      </c>
      <c r="B152" t="s">
        <v>886</v>
      </c>
      <c r="C152" s="130">
        <v>54126</v>
      </c>
      <c r="D152" s="130">
        <v>12</v>
      </c>
      <c r="E152" s="130" t="s">
        <v>2885</v>
      </c>
      <c r="F152" s="130" t="s">
        <v>0</v>
      </c>
      <c r="G152" s="130" t="s">
        <v>0</v>
      </c>
      <c r="H152" s="130">
        <v>3</v>
      </c>
      <c r="I152" s="130">
        <v>5</v>
      </c>
      <c r="J152" s="130">
        <v>8</v>
      </c>
      <c r="K152" s="130">
        <v>9</v>
      </c>
      <c r="L152" s="130" t="s">
        <v>0</v>
      </c>
      <c r="M152" s="130">
        <v>7</v>
      </c>
      <c r="N152" s="130" t="s">
        <v>0</v>
      </c>
      <c r="O152" s="130" t="s">
        <v>0</v>
      </c>
      <c r="P152" s="130" t="s">
        <v>0</v>
      </c>
      <c r="Q152" s="130">
        <v>1</v>
      </c>
      <c r="R152" s="130">
        <v>2</v>
      </c>
      <c r="S152" s="130" t="s">
        <v>0</v>
      </c>
      <c r="T152" s="130" t="s">
        <v>0</v>
      </c>
      <c r="U152" s="130">
        <v>6</v>
      </c>
      <c r="V152" s="130">
        <v>10</v>
      </c>
      <c r="W152" s="130" t="s">
        <v>0</v>
      </c>
      <c r="X152" s="130">
        <v>11</v>
      </c>
      <c r="Y152" s="130" t="s">
        <v>0</v>
      </c>
      <c r="Z152" s="130">
        <v>4</v>
      </c>
      <c r="AA152" s="130">
        <v>12</v>
      </c>
      <c r="AB152" s="130" t="s">
        <v>0</v>
      </c>
      <c r="AC152" s="130" t="s">
        <v>0</v>
      </c>
      <c r="AD152" s="130" t="s">
        <v>0</v>
      </c>
      <c r="AE152" s="130" t="s">
        <v>0</v>
      </c>
      <c r="AF152" s="130" t="s">
        <v>0</v>
      </c>
      <c r="AG152" s="130" t="s">
        <v>0</v>
      </c>
      <c r="AH152" s="130" t="s">
        <v>0</v>
      </c>
      <c r="AI152" s="130" t="s">
        <v>0</v>
      </c>
      <c r="AJ152" s="130" t="s">
        <v>0</v>
      </c>
      <c r="AK152" s="137" t="s">
        <v>2748</v>
      </c>
      <c r="AL152" s="139" t="s">
        <v>2746</v>
      </c>
      <c r="AM152" s="139" t="s">
        <v>2726</v>
      </c>
      <c r="AN152" s="139"/>
      <c r="AO152" s="139" t="s">
        <v>60</v>
      </c>
      <c r="AP152" s="139" t="s">
        <v>2740</v>
      </c>
      <c r="AQ152" s="139" t="s">
        <v>2742</v>
      </c>
      <c r="AR152" s="139"/>
      <c r="AS152" s="139"/>
      <c r="AT152" s="139"/>
      <c r="AU152" s="141"/>
      <c r="BC152" t="s">
        <v>0</v>
      </c>
      <c r="BD152" t="s">
        <v>887</v>
      </c>
    </row>
    <row r="153" spans="1:56" x14ac:dyDescent="0.2">
      <c r="A153" t="s">
        <v>910</v>
      </c>
      <c r="B153" t="s">
        <v>889</v>
      </c>
      <c r="C153" s="130">
        <v>34001</v>
      </c>
      <c r="D153" s="130">
        <v>12</v>
      </c>
      <c r="E153" s="130" t="s">
        <v>2885</v>
      </c>
      <c r="F153" s="130" t="s">
        <v>0</v>
      </c>
      <c r="G153" s="130" t="s">
        <v>0</v>
      </c>
      <c r="H153" s="130">
        <v>2</v>
      </c>
      <c r="I153" s="130">
        <v>5</v>
      </c>
      <c r="J153" s="130" t="s">
        <v>0</v>
      </c>
      <c r="K153" s="130">
        <v>8</v>
      </c>
      <c r="L153" s="130" t="s">
        <v>0</v>
      </c>
      <c r="M153" s="130">
        <v>7</v>
      </c>
      <c r="N153" s="130">
        <v>12</v>
      </c>
      <c r="O153" s="130" t="s">
        <v>0</v>
      </c>
      <c r="P153" s="130" t="s">
        <v>0</v>
      </c>
      <c r="Q153" s="130">
        <v>1</v>
      </c>
      <c r="R153" s="130">
        <v>3</v>
      </c>
      <c r="S153" s="130" t="s">
        <v>0</v>
      </c>
      <c r="T153" s="130" t="s">
        <v>0</v>
      </c>
      <c r="U153" s="130">
        <v>6</v>
      </c>
      <c r="V153" s="130">
        <v>10</v>
      </c>
      <c r="W153" s="130" t="s">
        <v>0</v>
      </c>
      <c r="X153" s="130">
        <v>9</v>
      </c>
      <c r="Y153" s="130" t="s">
        <v>0</v>
      </c>
      <c r="Z153" s="130">
        <v>4</v>
      </c>
      <c r="AA153" s="130">
        <v>11</v>
      </c>
      <c r="AB153" s="130" t="s">
        <v>0</v>
      </c>
      <c r="AC153" s="130" t="s">
        <v>0</v>
      </c>
      <c r="AD153" s="130" t="s">
        <v>0</v>
      </c>
      <c r="AE153" s="130" t="s">
        <v>0</v>
      </c>
      <c r="AF153" s="130" t="s">
        <v>0</v>
      </c>
      <c r="AG153" s="130" t="s">
        <v>0</v>
      </c>
      <c r="AH153" s="130" t="s">
        <v>0</v>
      </c>
      <c r="AI153" s="130" t="s">
        <v>0</v>
      </c>
      <c r="AJ153" s="130" t="s">
        <v>0</v>
      </c>
      <c r="AK153" s="137" t="s">
        <v>2748</v>
      </c>
      <c r="AL153" s="139" t="s">
        <v>2746</v>
      </c>
      <c r="AM153" s="139" t="s">
        <v>2726</v>
      </c>
      <c r="AN153" s="139"/>
      <c r="AO153" s="139" t="s">
        <v>60</v>
      </c>
      <c r="AP153" s="139" t="s">
        <v>2740</v>
      </c>
      <c r="AQ153" s="139" t="s">
        <v>2743</v>
      </c>
      <c r="AR153" s="139"/>
      <c r="AS153" s="139"/>
      <c r="AT153" s="139"/>
      <c r="AU153" s="141"/>
      <c r="BC153" t="s">
        <v>0</v>
      </c>
      <c r="BD153" t="s">
        <v>890</v>
      </c>
    </row>
    <row r="154" spans="1:56" x14ac:dyDescent="0.2">
      <c r="A154" t="s">
        <v>913</v>
      </c>
      <c r="B154" t="s">
        <v>892</v>
      </c>
      <c r="C154" s="130">
        <v>1001</v>
      </c>
      <c r="D154" s="130">
        <v>5</v>
      </c>
      <c r="E154" s="130" t="s">
        <v>2885</v>
      </c>
      <c r="F154" s="130" t="s">
        <v>0</v>
      </c>
      <c r="G154" s="130" t="s">
        <v>0</v>
      </c>
      <c r="H154" s="130">
        <v>3</v>
      </c>
      <c r="I154" s="130" t="s">
        <v>0</v>
      </c>
      <c r="J154" s="130" t="s">
        <v>0</v>
      </c>
      <c r="K154" s="130">
        <v>2</v>
      </c>
      <c r="L154" s="130" t="s">
        <v>0</v>
      </c>
      <c r="M154" s="130" t="s">
        <v>0</v>
      </c>
      <c r="N154" s="130" t="s">
        <v>0</v>
      </c>
      <c r="O154" s="130" t="s">
        <v>0</v>
      </c>
      <c r="P154" s="130" t="s">
        <v>0</v>
      </c>
      <c r="Q154" s="130" t="s">
        <v>0</v>
      </c>
      <c r="R154" s="130" t="s">
        <v>0</v>
      </c>
      <c r="S154" s="130" t="s">
        <v>0</v>
      </c>
      <c r="T154" s="130" t="s">
        <v>0</v>
      </c>
      <c r="U154" s="130">
        <v>1</v>
      </c>
      <c r="V154" s="130" t="s">
        <v>0</v>
      </c>
      <c r="W154" s="130" t="s">
        <v>0</v>
      </c>
      <c r="X154" s="130">
        <v>5</v>
      </c>
      <c r="Y154" s="130" t="s">
        <v>0</v>
      </c>
      <c r="Z154" s="130">
        <v>4</v>
      </c>
      <c r="AA154" s="130" t="s">
        <v>0</v>
      </c>
      <c r="AB154" s="130" t="s">
        <v>0</v>
      </c>
      <c r="AC154" s="130" t="s">
        <v>0</v>
      </c>
      <c r="AD154" s="130" t="s">
        <v>0</v>
      </c>
      <c r="AE154" s="130" t="s">
        <v>0</v>
      </c>
      <c r="AF154" s="130" t="s">
        <v>0</v>
      </c>
      <c r="AG154" s="130" t="s">
        <v>0</v>
      </c>
      <c r="AH154" s="130" t="s">
        <v>0</v>
      </c>
      <c r="AI154" s="130" t="s">
        <v>0</v>
      </c>
      <c r="AJ154" s="130" t="s">
        <v>0</v>
      </c>
      <c r="AK154" s="137" t="s">
        <v>2748</v>
      </c>
      <c r="AL154" s="139" t="s">
        <v>2746</v>
      </c>
      <c r="AM154" s="139" t="s">
        <v>2726</v>
      </c>
      <c r="AN154" s="139"/>
      <c r="AO154" s="139" t="s">
        <v>60</v>
      </c>
      <c r="AP154" s="139" t="s">
        <v>2740</v>
      </c>
      <c r="AQ154" s="139" t="s">
        <v>2744</v>
      </c>
      <c r="AR154" s="139"/>
      <c r="AS154" s="139"/>
      <c r="AT154" s="139"/>
      <c r="AU154" s="141"/>
      <c r="BC154" t="s">
        <v>0</v>
      </c>
      <c r="BD154" t="s">
        <v>893</v>
      </c>
    </row>
    <row r="155" spans="1:56" x14ac:dyDescent="0.2">
      <c r="A155" t="s">
        <v>916</v>
      </c>
      <c r="B155" t="s">
        <v>324</v>
      </c>
      <c r="C155" s="130">
        <v>2101</v>
      </c>
      <c r="D155" s="130">
        <v>7</v>
      </c>
      <c r="E155" s="130" t="s">
        <v>2885</v>
      </c>
      <c r="F155" s="130" t="s">
        <v>0</v>
      </c>
      <c r="G155" s="130" t="s">
        <v>0</v>
      </c>
      <c r="H155" s="130" t="s">
        <v>0</v>
      </c>
      <c r="I155" s="130">
        <v>4</v>
      </c>
      <c r="J155" s="130">
        <v>3</v>
      </c>
      <c r="K155" s="130" t="s">
        <v>0</v>
      </c>
      <c r="L155" s="130" t="s">
        <v>0</v>
      </c>
      <c r="M155" s="130" t="s">
        <v>0</v>
      </c>
      <c r="N155" s="130" t="s">
        <v>0</v>
      </c>
      <c r="O155" s="130" t="s">
        <v>0</v>
      </c>
      <c r="P155" s="130">
        <v>5</v>
      </c>
      <c r="Q155" s="130">
        <v>1</v>
      </c>
      <c r="R155" s="130">
        <v>2</v>
      </c>
      <c r="S155" s="130" t="s">
        <v>0</v>
      </c>
      <c r="T155" s="130" t="s">
        <v>0</v>
      </c>
      <c r="U155" s="130">
        <v>7</v>
      </c>
      <c r="V155" s="130" t="s">
        <v>0</v>
      </c>
      <c r="W155" s="130" t="s">
        <v>0</v>
      </c>
      <c r="X155" s="130" t="s">
        <v>0</v>
      </c>
      <c r="Y155" s="130" t="s">
        <v>0</v>
      </c>
      <c r="Z155" s="130">
        <v>6</v>
      </c>
      <c r="AA155" s="130" t="s">
        <v>0</v>
      </c>
      <c r="AB155" s="130" t="s">
        <v>0</v>
      </c>
      <c r="AC155" s="130" t="s">
        <v>0</v>
      </c>
      <c r="AD155" s="130" t="s">
        <v>0</v>
      </c>
      <c r="AE155" s="130" t="s">
        <v>0</v>
      </c>
      <c r="AF155" s="130" t="s">
        <v>0</v>
      </c>
      <c r="AG155" s="130" t="s">
        <v>0</v>
      </c>
      <c r="AH155" s="130" t="s">
        <v>0</v>
      </c>
      <c r="AI155" s="130" t="s">
        <v>0</v>
      </c>
      <c r="AJ155" s="130" t="s">
        <v>0</v>
      </c>
      <c r="AK155" s="137" t="s">
        <v>2748</v>
      </c>
      <c r="AL155" s="139" t="s">
        <v>2746</v>
      </c>
      <c r="AM155" s="139" t="s">
        <v>2726</v>
      </c>
      <c r="AN155" s="140" t="s">
        <v>61</v>
      </c>
      <c r="AO155" s="140" t="s">
        <v>61</v>
      </c>
      <c r="AP155" s="140"/>
      <c r="AQ155" s="140"/>
      <c r="AR155" s="139" t="s">
        <v>2737</v>
      </c>
      <c r="AS155" s="139"/>
      <c r="AT155" s="139"/>
      <c r="AU155" s="141"/>
      <c r="BC155" t="s">
        <v>0</v>
      </c>
      <c r="BD155" t="s">
        <v>895</v>
      </c>
    </row>
    <row r="156" spans="1:56" x14ac:dyDescent="0.2">
      <c r="A156" t="s">
        <v>919</v>
      </c>
      <c r="B156" t="s">
        <v>323</v>
      </c>
      <c r="C156" s="130"/>
      <c r="D156" s="130"/>
      <c r="E156" s="130" t="s">
        <v>2886</v>
      </c>
      <c r="F156" s="130"/>
      <c r="G156" s="130"/>
      <c r="H156" s="130"/>
      <c r="I156" s="130"/>
      <c r="J156" s="130"/>
      <c r="K156" s="130"/>
      <c r="L156" s="130"/>
      <c r="M156" s="130"/>
      <c r="N156" s="130"/>
      <c r="O156" s="130"/>
      <c r="P156" s="130"/>
      <c r="Q156" s="130"/>
      <c r="R156" s="130"/>
      <c r="S156" s="130"/>
      <c r="T156" s="130"/>
      <c r="U156" s="130"/>
      <c r="V156" s="130"/>
      <c r="W156" s="130"/>
      <c r="X156" s="130"/>
      <c r="Y156" s="130"/>
      <c r="Z156" s="130"/>
      <c r="AA156" s="130"/>
      <c r="AB156" s="130"/>
      <c r="AC156" s="130"/>
      <c r="AD156" s="130"/>
      <c r="AE156" s="130"/>
      <c r="AF156" s="130"/>
      <c r="AG156" s="130"/>
      <c r="AH156" s="130"/>
      <c r="AI156" s="130"/>
      <c r="AJ156" s="130"/>
      <c r="AK156" s="137" t="s">
        <v>2748</v>
      </c>
      <c r="AL156" s="139" t="s">
        <v>2746</v>
      </c>
      <c r="AM156" s="139" t="s">
        <v>2726</v>
      </c>
      <c r="AN156" s="140" t="s">
        <v>61</v>
      </c>
      <c r="AO156" s="140" t="s">
        <v>61</v>
      </c>
      <c r="AP156" s="140"/>
      <c r="AQ156" s="140"/>
      <c r="AR156" s="139" t="s">
        <v>2738</v>
      </c>
      <c r="AS156" s="139"/>
      <c r="AT156" s="139"/>
      <c r="AU156" s="141"/>
      <c r="BC156" t="s">
        <v>0</v>
      </c>
      <c r="BD156" t="s">
        <v>897</v>
      </c>
    </row>
    <row r="157" spans="1:56" x14ac:dyDescent="0.2">
      <c r="A157" t="s">
        <v>921</v>
      </c>
      <c r="B157" t="s">
        <v>322</v>
      </c>
      <c r="C157" s="130">
        <v>43578</v>
      </c>
      <c r="D157" s="130">
        <v>6</v>
      </c>
      <c r="E157" s="130" t="s">
        <v>2885</v>
      </c>
      <c r="F157" s="130">
        <v>2</v>
      </c>
      <c r="G157" s="130">
        <v>4</v>
      </c>
      <c r="H157" s="130" t="s">
        <v>0</v>
      </c>
      <c r="I157" s="130">
        <v>6</v>
      </c>
      <c r="J157" s="130" t="s">
        <v>0</v>
      </c>
      <c r="K157" s="130" t="s">
        <v>0</v>
      </c>
      <c r="L157" s="130" t="s">
        <v>0</v>
      </c>
      <c r="M157" s="130" t="s">
        <v>0</v>
      </c>
      <c r="N157" s="130">
        <v>5</v>
      </c>
      <c r="O157" s="130">
        <v>1</v>
      </c>
      <c r="P157" s="130" t="s">
        <v>0</v>
      </c>
      <c r="Q157" s="130">
        <v>3</v>
      </c>
      <c r="R157" s="130" t="s">
        <v>0</v>
      </c>
      <c r="S157" s="130" t="s">
        <v>0</v>
      </c>
      <c r="T157" s="130" t="s">
        <v>0</v>
      </c>
      <c r="U157" s="130" t="s">
        <v>0</v>
      </c>
      <c r="V157" s="130" t="s">
        <v>0</v>
      </c>
      <c r="W157" s="130" t="s">
        <v>0</v>
      </c>
      <c r="X157" s="130" t="s">
        <v>0</v>
      </c>
      <c r="Y157" s="130" t="s">
        <v>0</v>
      </c>
      <c r="Z157" s="130" t="s">
        <v>0</v>
      </c>
      <c r="AA157" s="130" t="s">
        <v>0</v>
      </c>
      <c r="AB157" s="130" t="s">
        <v>0</v>
      </c>
      <c r="AC157" s="130" t="s">
        <v>0</v>
      </c>
      <c r="AD157" s="130" t="s">
        <v>0</v>
      </c>
      <c r="AE157" s="130" t="s">
        <v>0</v>
      </c>
      <c r="AF157" s="130" t="s">
        <v>0</v>
      </c>
      <c r="AG157" s="130" t="s">
        <v>0</v>
      </c>
      <c r="AH157" s="130" t="s">
        <v>0</v>
      </c>
      <c r="AI157" s="130" t="s">
        <v>0</v>
      </c>
      <c r="AJ157" s="130" t="s">
        <v>0</v>
      </c>
      <c r="AK157" s="137" t="s">
        <v>2748</v>
      </c>
      <c r="AL157" s="139" t="s">
        <v>2746</v>
      </c>
      <c r="AM157" s="139" t="s">
        <v>2726</v>
      </c>
      <c r="AN157" s="139"/>
      <c r="AO157" s="139" t="s">
        <v>62</v>
      </c>
      <c r="AP157" s="139"/>
      <c r="AQ157" s="139"/>
      <c r="AR157" s="139" t="s">
        <v>2737</v>
      </c>
      <c r="AS157" s="139"/>
      <c r="AT157" s="139"/>
      <c r="AU157" s="141"/>
      <c r="BC157" t="s">
        <v>828</v>
      </c>
      <c r="BD157" t="s">
        <v>899</v>
      </c>
    </row>
    <row r="158" spans="1:56" x14ac:dyDescent="0.2">
      <c r="A158" t="s">
        <v>924</v>
      </c>
      <c r="B158" t="s">
        <v>321</v>
      </c>
      <c r="C158" s="130"/>
      <c r="D158" s="130"/>
      <c r="E158" s="130" t="s">
        <v>2886</v>
      </c>
      <c r="F158" s="130"/>
      <c r="G158" s="130"/>
      <c r="H158" s="130"/>
      <c r="I158" s="130"/>
      <c r="J158" s="130"/>
      <c r="K158" s="130"/>
      <c r="L158" s="130"/>
      <c r="M158" s="130"/>
      <c r="N158" s="130"/>
      <c r="O158" s="130"/>
      <c r="P158" s="130"/>
      <c r="Q158" s="130"/>
      <c r="R158" s="130"/>
      <c r="S158" s="130"/>
      <c r="T158" s="130"/>
      <c r="U158" s="130"/>
      <c r="V158" s="130"/>
      <c r="W158" s="130"/>
      <c r="X158" s="130"/>
      <c r="Y158" s="130"/>
      <c r="Z158" s="130"/>
      <c r="AA158" s="130"/>
      <c r="AB158" s="130"/>
      <c r="AC158" s="130"/>
      <c r="AD158" s="130"/>
      <c r="AE158" s="130"/>
      <c r="AF158" s="130"/>
      <c r="AG158" s="130"/>
      <c r="AH158" s="130"/>
      <c r="AI158" s="130"/>
      <c r="AJ158" s="130"/>
      <c r="AK158" s="137" t="s">
        <v>2748</v>
      </c>
      <c r="AL158" s="139" t="s">
        <v>2746</v>
      </c>
      <c r="AM158" s="139" t="s">
        <v>2726</v>
      </c>
      <c r="AN158" s="139"/>
      <c r="AO158" s="139" t="s">
        <v>62</v>
      </c>
      <c r="AP158" s="139"/>
      <c r="AQ158" s="139"/>
      <c r="AR158" s="139" t="s">
        <v>2738</v>
      </c>
      <c r="AS158" s="139"/>
      <c r="AT158" s="139"/>
      <c r="AU158" s="141"/>
      <c r="BC158" t="s">
        <v>901</v>
      </c>
      <c r="BD158" t="s">
        <v>902</v>
      </c>
    </row>
    <row r="159" spans="1:56" x14ac:dyDescent="0.2">
      <c r="A159" t="s">
        <v>928</v>
      </c>
      <c r="B159" t="s">
        <v>320</v>
      </c>
      <c r="C159" s="130"/>
      <c r="D159" s="130"/>
      <c r="E159" s="130" t="s">
        <v>2886</v>
      </c>
      <c r="F159" s="130"/>
      <c r="G159" s="130"/>
      <c r="H159" s="130"/>
      <c r="I159" s="130"/>
      <c r="J159" s="130"/>
      <c r="K159" s="130"/>
      <c r="L159" s="130"/>
      <c r="M159" s="130"/>
      <c r="N159" s="130"/>
      <c r="O159" s="130"/>
      <c r="P159" s="130"/>
      <c r="Q159" s="130"/>
      <c r="R159" s="130"/>
      <c r="S159" s="130"/>
      <c r="T159" s="130"/>
      <c r="U159" s="130"/>
      <c r="V159" s="130"/>
      <c r="W159" s="130"/>
      <c r="X159" s="130"/>
      <c r="Y159" s="130"/>
      <c r="Z159" s="130"/>
      <c r="AA159" s="130"/>
      <c r="AB159" s="130"/>
      <c r="AC159" s="130"/>
      <c r="AD159" s="130"/>
      <c r="AE159" s="130"/>
      <c r="AF159" s="130"/>
      <c r="AG159" s="130"/>
      <c r="AH159" s="130"/>
      <c r="AI159" s="130"/>
      <c r="AJ159" s="130"/>
      <c r="AK159" s="137" t="s">
        <v>2748</v>
      </c>
      <c r="AL159" s="139" t="s">
        <v>2746</v>
      </c>
      <c r="AM159" s="139" t="s">
        <v>2726</v>
      </c>
      <c r="AN159" s="139"/>
      <c r="AO159" s="139" t="s">
        <v>2745</v>
      </c>
      <c r="AP159" s="139"/>
      <c r="AQ159" s="139"/>
      <c r="AR159" s="139" t="s">
        <v>2737</v>
      </c>
      <c r="AS159" s="139"/>
      <c r="AT159" s="139"/>
      <c r="AU159" s="141"/>
      <c r="BC159" t="s">
        <v>0</v>
      </c>
      <c r="BD159" t="s">
        <v>904</v>
      </c>
    </row>
    <row r="160" spans="1:56" x14ac:dyDescent="0.2">
      <c r="A160" t="s">
        <v>932</v>
      </c>
      <c r="B160" t="s">
        <v>319</v>
      </c>
      <c r="C160" s="130"/>
      <c r="D160" s="130"/>
      <c r="E160" s="130" t="s">
        <v>2886</v>
      </c>
      <c r="F160" s="130"/>
      <c r="G160" s="130"/>
      <c r="H160" s="130"/>
      <c r="I160" s="130"/>
      <c r="J160" s="130"/>
      <c r="K160" s="130"/>
      <c r="L160" s="130"/>
      <c r="M160" s="130"/>
      <c r="N160" s="130"/>
      <c r="O160" s="130"/>
      <c r="P160" s="130"/>
      <c r="Q160" s="130"/>
      <c r="R160" s="130"/>
      <c r="S160" s="130"/>
      <c r="T160" s="130"/>
      <c r="U160" s="130"/>
      <c r="V160" s="130"/>
      <c r="W160" s="130"/>
      <c r="X160" s="130"/>
      <c r="Y160" s="130"/>
      <c r="Z160" s="130"/>
      <c r="AA160" s="130"/>
      <c r="AB160" s="130"/>
      <c r="AC160" s="130"/>
      <c r="AD160" s="130"/>
      <c r="AE160" s="130"/>
      <c r="AF160" s="130"/>
      <c r="AG160" s="130"/>
      <c r="AH160" s="130"/>
      <c r="AI160" s="130"/>
      <c r="AJ160" s="130"/>
      <c r="AK160" s="137" t="s">
        <v>2748</v>
      </c>
      <c r="AL160" s="139" t="s">
        <v>2746</v>
      </c>
      <c r="AM160" s="139" t="s">
        <v>2726</v>
      </c>
      <c r="AN160" s="139"/>
      <c r="AO160" s="139" t="s">
        <v>2745</v>
      </c>
      <c r="AP160" s="139"/>
      <c r="AQ160" s="139"/>
      <c r="AR160" s="139" t="s">
        <v>2738</v>
      </c>
      <c r="AS160" s="139"/>
      <c r="AT160" s="139"/>
      <c r="AU160" s="141"/>
      <c r="BC160" t="s">
        <v>0</v>
      </c>
      <c r="BD160" t="s">
        <v>906</v>
      </c>
    </row>
    <row r="161" spans="1:56" x14ac:dyDescent="0.2">
      <c r="A161" t="s">
        <v>935</v>
      </c>
      <c r="B161" t="s">
        <v>908</v>
      </c>
      <c r="C161" s="130">
        <v>136780</v>
      </c>
      <c r="D161" s="130">
        <v>15</v>
      </c>
      <c r="E161" s="130" t="s">
        <v>2885</v>
      </c>
      <c r="F161" s="130">
        <v>5</v>
      </c>
      <c r="G161" s="130">
        <v>7</v>
      </c>
      <c r="H161" s="130">
        <v>2</v>
      </c>
      <c r="I161" s="130">
        <v>6</v>
      </c>
      <c r="J161" s="130">
        <v>12</v>
      </c>
      <c r="K161" s="130">
        <v>11</v>
      </c>
      <c r="L161" s="130">
        <v>10</v>
      </c>
      <c r="M161" s="130" t="s">
        <v>0</v>
      </c>
      <c r="N161" s="130">
        <v>8</v>
      </c>
      <c r="O161" s="130" t="s">
        <v>0</v>
      </c>
      <c r="P161" s="130" t="s">
        <v>0</v>
      </c>
      <c r="Q161" s="130">
        <v>1</v>
      </c>
      <c r="R161" s="130">
        <v>4</v>
      </c>
      <c r="S161" s="130" t="s">
        <v>0</v>
      </c>
      <c r="T161" s="130" t="s">
        <v>0</v>
      </c>
      <c r="U161" s="130">
        <v>9</v>
      </c>
      <c r="V161" s="130">
        <v>13</v>
      </c>
      <c r="W161" s="130" t="s">
        <v>0</v>
      </c>
      <c r="X161" s="130">
        <v>14</v>
      </c>
      <c r="Y161" s="130" t="s">
        <v>0</v>
      </c>
      <c r="Z161" s="130">
        <v>3</v>
      </c>
      <c r="AA161" s="130">
        <v>15</v>
      </c>
      <c r="AB161" s="130" t="s">
        <v>0</v>
      </c>
      <c r="AC161" s="130" t="s">
        <v>0</v>
      </c>
      <c r="AD161" s="130" t="s">
        <v>0</v>
      </c>
      <c r="AE161" s="130" t="s">
        <v>0</v>
      </c>
      <c r="AF161" s="130" t="s">
        <v>0</v>
      </c>
      <c r="AG161" s="130" t="s">
        <v>0</v>
      </c>
      <c r="AH161" s="130" t="s">
        <v>0</v>
      </c>
      <c r="AI161" s="130" t="s">
        <v>0</v>
      </c>
      <c r="AJ161" s="130" t="s">
        <v>0</v>
      </c>
      <c r="AK161" s="137" t="s">
        <v>2748</v>
      </c>
      <c r="AL161" s="139" t="s">
        <v>2746</v>
      </c>
      <c r="AM161" s="139" t="s">
        <v>2726</v>
      </c>
      <c r="AN161" s="145" t="s">
        <v>2736</v>
      </c>
      <c r="AO161" s="145"/>
      <c r="AP161" s="145"/>
      <c r="AQ161" s="139"/>
      <c r="AR161" s="139" t="s">
        <v>2737</v>
      </c>
      <c r="AS161" s="139"/>
      <c r="AT161" s="139"/>
      <c r="AU161" s="141"/>
      <c r="BC161" t="s">
        <v>0</v>
      </c>
      <c r="BD161" t="s">
        <v>909</v>
      </c>
    </row>
    <row r="162" spans="1:56" x14ac:dyDescent="0.2">
      <c r="A162" t="s">
        <v>938</v>
      </c>
      <c r="B162" t="s">
        <v>911</v>
      </c>
      <c r="C162" s="130">
        <v>75791</v>
      </c>
      <c r="D162" s="130">
        <v>13</v>
      </c>
      <c r="E162" s="130" t="s">
        <v>2885</v>
      </c>
      <c r="F162" s="130" t="s">
        <v>0</v>
      </c>
      <c r="G162" s="130" t="s">
        <v>0</v>
      </c>
      <c r="H162" s="130">
        <v>2</v>
      </c>
      <c r="I162" s="130">
        <v>5</v>
      </c>
      <c r="J162" s="130">
        <v>4</v>
      </c>
      <c r="K162" s="130">
        <v>12</v>
      </c>
      <c r="L162" s="130">
        <v>9</v>
      </c>
      <c r="M162" s="130" t="s">
        <v>0</v>
      </c>
      <c r="N162" s="130">
        <v>7</v>
      </c>
      <c r="O162" s="130" t="s">
        <v>0</v>
      </c>
      <c r="P162" s="130" t="s">
        <v>0</v>
      </c>
      <c r="Q162" s="130">
        <v>1</v>
      </c>
      <c r="R162" s="130">
        <v>3</v>
      </c>
      <c r="S162" s="130" t="s">
        <v>0</v>
      </c>
      <c r="T162" s="130" t="s">
        <v>0</v>
      </c>
      <c r="U162" s="130">
        <v>8</v>
      </c>
      <c r="V162" s="130">
        <v>11</v>
      </c>
      <c r="W162" s="130" t="s">
        <v>0</v>
      </c>
      <c r="X162" s="130">
        <v>10</v>
      </c>
      <c r="Y162" s="130" t="s">
        <v>0</v>
      </c>
      <c r="Z162" s="130">
        <v>6</v>
      </c>
      <c r="AA162" s="130">
        <v>13</v>
      </c>
      <c r="AB162" s="130" t="s">
        <v>0</v>
      </c>
      <c r="AC162" s="130" t="s">
        <v>0</v>
      </c>
      <c r="AD162" s="130" t="s">
        <v>0</v>
      </c>
      <c r="AE162" s="130" t="s">
        <v>0</v>
      </c>
      <c r="AF162" s="130" t="s">
        <v>0</v>
      </c>
      <c r="AG162" s="130" t="s">
        <v>0</v>
      </c>
      <c r="AH162" s="130" t="s">
        <v>0</v>
      </c>
      <c r="AI162" s="130" t="s">
        <v>0</v>
      </c>
      <c r="AJ162" s="130" t="s">
        <v>0</v>
      </c>
      <c r="AK162" s="137" t="s">
        <v>2748</v>
      </c>
      <c r="AL162" s="139" t="s">
        <v>2746</v>
      </c>
      <c r="AM162" s="139" t="s">
        <v>2726</v>
      </c>
      <c r="AN162" s="145" t="s">
        <v>2736</v>
      </c>
      <c r="AO162" s="145"/>
      <c r="AP162" s="145"/>
      <c r="AQ162" s="139"/>
      <c r="AR162" s="139" t="s">
        <v>2738</v>
      </c>
      <c r="AS162" s="139"/>
      <c r="AT162" s="139"/>
      <c r="AU162" s="141"/>
      <c r="BC162" t="s">
        <v>0</v>
      </c>
      <c r="BD162" t="s">
        <v>912</v>
      </c>
    </row>
    <row r="163" spans="1:56" x14ac:dyDescent="0.2">
      <c r="A163" t="s">
        <v>942</v>
      </c>
      <c r="B163" t="s">
        <v>914</v>
      </c>
      <c r="C163" s="130">
        <v>33857</v>
      </c>
      <c r="D163" s="130">
        <v>12</v>
      </c>
      <c r="E163" s="130" t="s">
        <v>2885</v>
      </c>
      <c r="F163" s="130" t="s">
        <v>0</v>
      </c>
      <c r="G163" s="130" t="s">
        <v>0</v>
      </c>
      <c r="H163" s="130">
        <v>4</v>
      </c>
      <c r="I163" s="130">
        <v>6</v>
      </c>
      <c r="J163" s="130" t="s">
        <v>0</v>
      </c>
      <c r="K163" s="130">
        <v>8</v>
      </c>
      <c r="L163" s="130">
        <v>9</v>
      </c>
      <c r="M163" s="130" t="s">
        <v>0</v>
      </c>
      <c r="N163" s="130">
        <v>5</v>
      </c>
      <c r="O163" s="130" t="s">
        <v>0</v>
      </c>
      <c r="P163" s="130" t="s">
        <v>0</v>
      </c>
      <c r="Q163" s="130">
        <v>1</v>
      </c>
      <c r="R163" s="130">
        <v>2</v>
      </c>
      <c r="S163" s="130" t="s">
        <v>0</v>
      </c>
      <c r="T163" s="130" t="s">
        <v>0</v>
      </c>
      <c r="U163" s="130">
        <v>7</v>
      </c>
      <c r="V163" s="130">
        <v>12</v>
      </c>
      <c r="W163" s="130" t="s">
        <v>0</v>
      </c>
      <c r="X163" s="130">
        <v>11</v>
      </c>
      <c r="Y163" s="130" t="s">
        <v>0</v>
      </c>
      <c r="Z163" s="130">
        <v>3</v>
      </c>
      <c r="AA163" s="130">
        <v>10</v>
      </c>
      <c r="AB163" s="130" t="s">
        <v>0</v>
      </c>
      <c r="AC163" s="130" t="s">
        <v>0</v>
      </c>
      <c r="AD163" s="130" t="s">
        <v>0</v>
      </c>
      <c r="AE163" s="130" t="s">
        <v>0</v>
      </c>
      <c r="AF163" s="130" t="s">
        <v>0</v>
      </c>
      <c r="AG163" s="130" t="s">
        <v>0</v>
      </c>
      <c r="AH163" s="130" t="s">
        <v>0</v>
      </c>
      <c r="AI163" s="130" t="s">
        <v>0</v>
      </c>
      <c r="AJ163" s="130" t="s">
        <v>0</v>
      </c>
      <c r="AK163" s="137" t="s">
        <v>2748</v>
      </c>
      <c r="AL163" s="139" t="s">
        <v>2746</v>
      </c>
      <c r="AM163" s="139" t="s">
        <v>2726</v>
      </c>
      <c r="AN163" s="145" t="s">
        <v>384</v>
      </c>
      <c r="AO163" s="145"/>
      <c r="AP163" s="145"/>
      <c r="AQ163" s="139"/>
      <c r="AR163" s="139" t="s">
        <v>2737</v>
      </c>
      <c r="AS163" s="139"/>
      <c r="AT163" s="139"/>
      <c r="AU163" s="141"/>
      <c r="BC163" t="s">
        <v>0</v>
      </c>
      <c r="BD163" t="s">
        <v>915</v>
      </c>
    </row>
    <row r="164" spans="1:56" x14ac:dyDescent="0.2">
      <c r="A164" t="s">
        <v>946</v>
      </c>
      <c r="B164" t="s">
        <v>917</v>
      </c>
      <c r="C164" s="130">
        <v>8576</v>
      </c>
      <c r="D164" s="130">
        <v>12</v>
      </c>
      <c r="E164" s="130" t="s">
        <v>2885</v>
      </c>
      <c r="F164" s="130" t="s">
        <v>0</v>
      </c>
      <c r="G164" s="130" t="s">
        <v>0</v>
      </c>
      <c r="H164" s="130">
        <v>3</v>
      </c>
      <c r="I164" s="130">
        <v>5</v>
      </c>
      <c r="J164" s="130" t="s">
        <v>0</v>
      </c>
      <c r="K164" s="130">
        <v>10</v>
      </c>
      <c r="L164" s="130">
        <v>4</v>
      </c>
      <c r="M164" s="130" t="s">
        <v>0</v>
      </c>
      <c r="N164" s="130">
        <v>6</v>
      </c>
      <c r="O164" s="130" t="s">
        <v>0</v>
      </c>
      <c r="P164" s="130" t="s">
        <v>0</v>
      </c>
      <c r="Q164" s="130">
        <v>1</v>
      </c>
      <c r="R164" s="130">
        <v>2</v>
      </c>
      <c r="S164" s="130" t="s">
        <v>0</v>
      </c>
      <c r="T164" s="130" t="s">
        <v>0</v>
      </c>
      <c r="U164" s="130">
        <v>8</v>
      </c>
      <c r="V164" s="130">
        <v>12</v>
      </c>
      <c r="W164" s="130" t="s">
        <v>0</v>
      </c>
      <c r="X164" s="130">
        <v>9</v>
      </c>
      <c r="Y164" s="130" t="s">
        <v>0</v>
      </c>
      <c r="Z164" s="130">
        <v>7</v>
      </c>
      <c r="AA164" s="130">
        <v>11</v>
      </c>
      <c r="AB164" s="130" t="s">
        <v>0</v>
      </c>
      <c r="AC164" s="130" t="s">
        <v>0</v>
      </c>
      <c r="AD164" s="130" t="s">
        <v>0</v>
      </c>
      <c r="AE164" s="130" t="s">
        <v>0</v>
      </c>
      <c r="AF164" s="130" t="s">
        <v>0</v>
      </c>
      <c r="AG164" s="130" t="s">
        <v>0</v>
      </c>
      <c r="AH164" s="130" t="s">
        <v>0</v>
      </c>
      <c r="AI164" s="130" t="s">
        <v>0</v>
      </c>
      <c r="AJ164" s="130" t="s">
        <v>0</v>
      </c>
      <c r="AK164" s="137" t="s">
        <v>2748</v>
      </c>
      <c r="AL164" s="139" t="s">
        <v>2746</v>
      </c>
      <c r="AM164" s="139" t="s">
        <v>2726</v>
      </c>
      <c r="AN164" s="145" t="s">
        <v>384</v>
      </c>
      <c r="AO164" s="145"/>
      <c r="AP164" s="145"/>
      <c r="AQ164" s="139"/>
      <c r="AR164" s="139" t="s">
        <v>2738</v>
      </c>
      <c r="AS164" s="139"/>
      <c r="AT164" s="139"/>
      <c r="AU164" s="141"/>
      <c r="BC164" t="s">
        <v>0</v>
      </c>
      <c r="BD164" t="s">
        <v>918</v>
      </c>
    </row>
    <row r="165" spans="1:56" x14ac:dyDescent="0.2">
      <c r="A165" t="s">
        <v>950</v>
      </c>
      <c r="B165" t="s">
        <v>318</v>
      </c>
      <c r="C165" s="130"/>
      <c r="D165" s="130"/>
      <c r="E165" s="130" t="s">
        <v>2886</v>
      </c>
      <c r="F165" s="130"/>
      <c r="G165" s="130"/>
      <c r="H165" s="130"/>
      <c r="I165" s="130"/>
      <c r="J165" s="130"/>
      <c r="K165" s="130"/>
      <c r="L165" s="130"/>
      <c r="M165" s="130"/>
      <c r="N165" s="130"/>
      <c r="O165" s="130"/>
      <c r="P165" s="130"/>
      <c r="Q165" s="130"/>
      <c r="R165" s="130"/>
      <c r="S165" s="130"/>
      <c r="T165" s="130"/>
      <c r="U165" s="130"/>
      <c r="V165" s="130"/>
      <c r="W165" s="130"/>
      <c r="X165" s="130"/>
      <c r="Y165" s="130"/>
      <c r="Z165" s="130"/>
      <c r="AA165" s="130"/>
      <c r="AB165" s="130"/>
      <c r="AC165" s="130"/>
      <c r="AD165" s="130"/>
      <c r="AE165" s="130"/>
      <c r="AF165" s="130"/>
      <c r="AG165" s="130"/>
      <c r="AH165" s="130"/>
      <c r="AI165" s="130"/>
      <c r="AJ165" s="130"/>
      <c r="AK165" s="137" t="s">
        <v>2748</v>
      </c>
      <c r="AL165" s="139" t="s">
        <v>2746</v>
      </c>
      <c r="AM165" s="139" t="s">
        <v>2726</v>
      </c>
      <c r="AN165" s="139"/>
      <c r="AO165" s="139" t="s">
        <v>2747</v>
      </c>
      <c r="AP165" s="139"/>
      <c r="AQ165" s="139"/>
      <c r="AR165" s="139" t="s">
        <v>2750</v>
      </c>
      <c r="AS165" s="139"/>
      <c r="AT165" s="139"/>
      <c r="AU165" s="141"/>
      <c r="BC165" t="s">
        <v>0</v>
      </c>
      <c r="BD165" t="s">
        <v>920</v>
      </c>
    </row>
    <row r="166" spans="1:56" x14ac:dyDescent="0.2">
      <c r="A166" t="s">
        <v>954</v>
      </c>
      <c r="B166" t="s">
        <v>0</v>
      </c>
      <c r="C166" s="130"/>
      <c r="D166" s="130"/>
      <c r="E166" s="130" t="s">
        <v>2886</v>
      </c>
      <c r="F166" s="130"/>
      <c r="G166" s="130"/>
      <c r="H166" s="130"/>
      <c r="I166" s="130"/>
      <c r="J166" s="130"/>
      <c r="K166" s="130"/>
      <c r="L166" s="130"/>
      <c r="M166" s="130"/>
      <c r="N166" s="130"/>
      <c r="O166" s="130"/>
      <c r="P166" s="130"/>
      <c r="Q166" s="130"/>
      <c r="R166" s="130"/>
      <c r="S166" s="130"/>
      <c r="T166" s="130"/>
      <c r="U166" s="130"/>
      <c r="V166" s="130"/>
      <c r="W166" s="130"/>
      <c r="X166" s="130"/>
      <c r="Y166" s="130"/>
      <c r="Z166" s="130"/>
      <c r="AA166" s="130"/>
      <c r="AB166" s="130"/>
      <c r="AC166" s="130"/>
      <c r="AD166" s="130"/>
      <c r="AE166" s="130"/>
      <c r="AF166" s="130"/>
      <c r="AG166" s="130"/>
      <c r="AH166" s="130"/>
      <c r="AI166" s="130"/>
      <c r="AJ166" s="130"/>
      <c r="AK166" s="146"/>
      <c r="AL166" s="147"/>
      <c r="AM166" s="147"/>
      <c r="AN166" s="147"/>
      <c r="AO166" s="147"/>
      <c r="AP166" s="147"/>
      <c r="AQ166" s="147"/>
      <c r="AR166" s="147"/>
      <c r="AS166" s="147"/>
      <c r="AT166" s="147"/>
      <c r="AU166" s="148"/>
      <c r="BC166" t="s">
        <v>922</v>
      </c>
      <c r="BD166" t="s">
        <v>923</v>
      </c>
    </row>
    <row r="167" spans="1:56" x14ac:dyDescent="0.2">
      <c r="A167" t="s">
        <v>957</v>
      </c>
      <c r="B167" t="s">
        <v>925</v>
      </c>
      <c r="C167" s="130"/>
      <c r="D167" s="130"/>
      <c r="E167" s="130" t="s">
        <v>2886</v>
      </c>
      <c r="F167" s="130"/>
      <c r="G167" s="130"/>
      <c r="H167" s="130"/>
      <c r="I167" s="130"/>
      <c r="J167" s="130"/>
      <c r="K167" s="130"/>
      <c r="L167" s="130"/>
      <c r="M167" s="130"/>
      <c r="N167" s="130"/>
      <c r="O167" s="130"/>
      <c r="P167" s="130"/>
      <c r="Q167" s="130"/>
      <c r="R167" s="130"/>
      <c r="S167" s="130"/>
      <c r="T167" s="130"/>
      <c r="U167" s="130"/>
      <c r="V167" s="130"/>
      <c r="W167" s="130"/>
      <c r="X167" s="130"/>
      <c r="Y167" s="130"/>
      <c r="Z167" s="130"/>
      <c r="AA167" s="130"/>
      <c r="AB167" s="130"/>
      <c r="AC167" s="130"/>
      <c r="AD167" s="130"/>
      <c r="AE167" s="130"/>
      <c r="AF167" s="130"/>
      <c r="AG167" s="130"/>
      <c r="AH167" s="130"/>
      <c r="AI167" s="130"/>
      <c r="AJ167" s="130"/>
      <c r="AK167" s="137" t="s">
        <v>2724</v>
      </c>
      <c r="AL167" s="138" t="s">
        <v>2735</v>
      </c>
      <c r="AM167" s="139" t="s">
        <v>2726</v>
      </c>
      <c r="AN167" s="139"/>
      <c r="AO167" s="139" t="s">
        <v>60</v>
      </c>
      <c r="AP167" s="139"/>
      <c r="AQ167" s="139" t="s">
        <v>2741</v>
      </c>
      <c r="AR167" s="139"/>
      <c r="AS167" s="139"/>
      <c r="AT167" s="139"/>
      <c r="AU167" s="141"/>
      <c r="BC167" t="s">
        <v>926</v>
      </c>
      <c r="BD167" t="s">
        <v>927</v>
      </c>
    </row>
    <row r="168" spans="1:56" x14ac:dyDescent="0.2">
      <c r="A168" t="s">
        <v>960</v>
      </c>
      <c r="B168" t="s">
        <v>929</v>
      </c>
      <c r="C168" s="130">
        <v>214997343281.04681</v>
      </c>
      <c r="D168" s="130">
        <v>12</v>
      </c>
      <c r="E168" s="130" t="s">
        <v>2885</v>
      </c>
      <c r="F168" s="130" t="s">
        <v>0</v>
      </c>
      <c r="G168" s="130" t="s">
        <v>0</v>
      </c>
      <c r="H168" s="130">
        <v>2</v>
      </c>
      <c r="I168" s="130">
        <v>5</v>
      </c>
      <c r="J168" s="130">
        <v>6</v>
      </c>
      <c r="K168" s="130">
        <v>9</v>
      </c>
      <c r="L168" s="130">
        <v>7</v>
      </c>
      <c r="M168" s="130" t="s">
        <v>0</v>
      </c>
      <c r="N168" s="130" t="s">
        <v>0</v>
      </c>
      <c r="O168" s="130" t="s">
        <v>0</v>
      </c>
      <c r="P168" s="130" t="s">
        <v>0</v>
      </c>
      <c r="Q168" s="130">
        <v>1</v>
      </c>
      <c r="R168" s="130">
        <v>3</v>
      </c>
      <c r="S168" s="130" t="s">
        <v>0</v>
      </c>
      <c r="T168" s="130" t="s">
        <v>0</v>
      </c>
      <c r="U168" s="130">
        <v>8</v>
      </c>
      <c r="V168" s="130">
        <v>11</v>
      </c>
      <c r="W168" s="130" t="s">
        <v>0</v>
      </c>
      <c r="X168" s="130">
        <v>12</v>
      </c>
      <c r="Y168" s="130" t="s">
        <v>0</v>
      </c>
      <c r="Z168" s="130">
        <v>4</v>
      </c>
      <c r="AA168" s="130">
        <v>10</v>
      </c>
      <c r="AB168" s="130" t="s">
        <v>0</v>
      </c>
      <c r="AC168" s="130" t="s">
        <v>0</v>
      </c>
      <c r="AD168" s="130" t="s">
        <v>0</v>
      </c>
      <c r="AE168" s="130" t="s">
        <v>0</v>
      </c>
      <c r="AF168" s="130" t="s">
        <v>0</v>
      </c>
      <c r="AG168" s="130" t="s">
        <v>0</v>
      </c>
      <c r="AH168" s="130" t="s">
        <v>0</v>
      </c>
      <c r="AI168" s="130" t="s">
        <v>0</v>
      </c>
      <c r="AJ168" s="130" t="s">
        <v>0</v>
      </c>
      <c r="AK168" s="137" t="s">
        <v>2724</v>
      </c>
      <c r="AL168" s="138" t="s">
        <v>2735</v>
      </c>
      <c r="AM168" s="139" t="s">
        <v>2726</v>
      </c>
      <c r="AN168" s="139"/>
      <c r="AO168" s="139" t="s">
        <v>60</v>
      </c>
      <c r="AP168" s="139"/>
      <c r="AQ168" s="139" t="s">
        <v>2742</v>
      </c>
      <c r="AR168" s="139"/>
      <c r="AS168" s="139"/>
      <c r="AT168" s="139"/>
      <c r="AU168" s="141"/>
      <c r="BC168" t="s">
        <v>930</v>
      </c>
      <c r="BD168" t="s">
        <v>931</v>
      </c>
    </row>
    <row r="169" spans="1:56" x14ac:dyDescent="0.2">
      <c r="A169" t="s">
        <v>963</v>
      </c>
      <c r="B169" t="s">
        <v>933</v>
      </c>
      <c r="C169" s="130">
        <v>114298043592.46381</v>
      </c>
      <c r="D169" s="130">
        <v>12</v>
      </c>
      <c r="E169" s="130" t="s">
        <v>2885</v>
      </c>
      <c r="F169" s="130" t="s">
        <v>0</v>
      </c>
      <c r="G169" s="130" t="s">
        <v>0</v>
      </c>
      <c r="H169" s="130">
        <v>2</v>
      </c>
      <c r="I169" s="130">
        <v>5</v>
      </c>
      <c r="J169" s="130" t="s">
        <v>0</v>
      </c>
      <c r="K169" s="130">
        <v>8</v>
      </c>
      <c r="L169" s="130">
        <v>7</v>
      </c>
      <c r="M169" s="130" t="s">
        <v>0</v>
      </c>
      <c r="N169" s="130">
        <v>12</v>
      </c>
      <c r="O169" s="130" t="s">
        <v>0</v>
      </c>
      <c r="P169" s="130" t="s">
        <v>0</v>
      </c>
      <c r="Q169" s="130">
        <v>1</v>
      </c>
      <c r="R169" s="130">
        <v>3</v>
      </c>
      <c r="S169" s="130" t="s">
        <v>0</v>
      </c>
      <c r="T169" s="130" t="s">
        <v>0</v>
      </c>
      <c r="U169" s="130">
        <v>6</v>
      </c>
      <c r="V169" s="130">
        <v>10</v>
      </c>
      <c r="W169" s="130" t="s">
        <v>0</v>
      </c>
      <c r="X169" s="130">
        <v>9</v>
      </c>
      <c r="Y169" s="130" t="s">
        <v>0</v>
      </c>
      <c r="Z169" s="130">
        <v>4</v>
      </c>
      <c r="AA169" s="130">
        <v>11</v>
      </c>
      <c r="AB169" s="130" t="s">
        <v>0</v>
      </c>
      <c r="AC169" s="130" t="s">
        <v>0</v>
      </c>
      <c r="AD169" s="130" t="s">
        <v>0</v>
      </c>
      <c r="AE169" s="130" t="s">
        <v>0</v>
      </c>
      <c r="AF169" s="130" t="s">
        <v>0</v>
      </c>
      <c r="AG169" s="130" t="s">
        <v>0</v>
      </c>
      <c r="AH169" s="130" t="s">
        <v>0</v>
      </c>
      <c r="AI169" s="130" t="s">
        <v>0</v>
      </c>
      <c r="AJ169" s="130" t="s">
        <v>0</v>
      </c>
      <c r="AK169" s="137" t="s">
        <v>2724</v>
      </c>
      <c r="AL169" s="138" t="s">
        <v>2735</v>
      </c>
      <c r="AM169" s="139" t="s">
        <v>2726</v>
      </c>
      <c r="AN169" s="139"/>
      <c r="AO169" s="139" t="s">
        <v>60</v>
      </c>
      <c r="AP169" s="139"/>
      <c r="AQ169" s="139" t="s">
        <v>2743</v>
      </c>
      <c r="AR169" s="139"/>
      <c r="AS169" s="139"/>
      <c r="AT169" s="139"/>
      <c r="AU169" s="141"/>
      <c r="BC169" t="s">
        <v>0</v>
      </c>
      <c r="BD169" t="s">
        <v>934</v>
      </c>
    </row>
    <row r="170" spans="1:56" x14ac:dyDescent="0.2">
      <c r="A170" t="s">
        <v>966</v>
      </c>
      <c r="B170" t="s">
        <v>936</v>
      </c>
      <c r="C170" s="130">
        <v>1386681505.8773661</v>
      </c>
      <c r="D170" s="130">
        <v>5</v>
      </c>
      <c r="E170" s="130" t="s">
        <v>2885</v>
      </c>
      <c r="F170" s="130" t="s">
        <v>0</v>
      </c>
      <c r="G170" s="130" t="s">
        <v>0</v>
      </c>
      <c r="H170" s="130">
        <v>3</v>
      </c>
      <c r="I170" s="130" t="s">
        <v>0</v>
      </c>
      <c r="J170" s="130" t="s">
        <v>0</v>
      </c>
      <c r="K170" s="130">
        <v>4</v>
      </c>
      <c r="L170" s="130">
        <v>1</v>
      </c>
      <c r="M170" s="130" t="s">
        <v>0</v>
      </c>
      <c r="N170" s="130" t="s">
        <v>0</v>
      </c>
      <c r="O170" s="130" t="s">
        <v>0</v>
      </c>
      <c r="P170" s="130" t="s">
        <v>0</v>
      </c>
      <c r="Q170" s="130" t="s">
        <v>0</v>
      </c>
      <c r="R170" s="130" t="s">
        <v>0</v>
      </c>
      <c r="S170" s="130" t="s">
        <v>0</v>
      </c>
      <c r="T170" s="130" t="s">
        <v>0</v>
      </c>
      <c r="U170" s="130">
        <v>2</v>
      </c>
      <c r="V170" s="130" t="s">
        <v>0</v>
      </c>
      <c r="W170" s="130" t="s">
        <v>0</v>
      </c>
      <c r="X170" s="130">
        <v>5</v>
      </c>
      <c r="Y170" s="130" t="s">
        <v>0</v>
      </c>
      <c r="Z170" s="130" t="s">
        <v>0</v>
      </c>
      <c r="AA170" s="130" t="s">
        <v>0</v>
      </c>
      <c r="AB170" s="130" t="s">
        <v>0</v>
      </c>
      <c r="AC170" s="130" t="s">
        <v>0</v>
      </c>
      <c r="AD170" s="130" t="s">
        <v>0</v>
      </c>
      <c r="AE170" s="130" t="s">
        <v>0</v>
      </c>
      <c r="AF170" s="130" t="s">
        <v>0</v>
      </c>
      <c r="AG170" s="130" t="s">
        <v>0</v>
      </c>
      <c r="AH170" s="130" t="s">
        <v>0</v>
      </c>
      <c r="AI170" s="130" t="s">
        <v>0</v>
      </c>
      <c r="AJ170" s="130" t="s">
        <v>0</v>
      </c>
      <c r="AK170" s="137" t="s">
        <v>2724</v>
      </c>
      <c r="AL170" s="138" t="s">
        <v>2735</v>
      </c>
      <c r="AM170" s="139" t="s">
        <v>2726</v>
      </c>
      <c r="AN170" s="139"/>
      <c r="AO170" s="139" t="s">
        <v>60</v>
      </c>
      <c r="AP170" s="139"/>
      <c r="AQ170" s="145" t="s">
        <v>2744</v>
      </c>
      <c r="AR170" s="139"/>
      <c r="AS170" s="139"/>
      <c r="AT170" s="139"/>
      <c r="AU170" s="141"/>
      <c r="BC170" t="s">
        <v>0</v>
      </c>
      <c r="BD170" t="s">
        <v>937</v>
      </c>
    </row>
    <row r="171" spans="1:56" x14ac:dyDescent="0.2">
      <c r="A171" t="s">
        <v>969</v>
      </c>
      <c r="B171" t="s">
        <v>939</v>
      </c>
      <c r="C171" s="130"/>
      <c r="D171" s="130"/>
      <c r="E171" s="130" t="s">
        <v>2886</v>
      </c>
      <c r="F171" s="130"/>
      <c r="G171" s="130"/>
      <c r="H171" s="130"/>
      <c r="I171" s="130"/>
      <c r="J171" s="130"/>
      <c r="K171" s="130"/>
      <c r="L171" s="130"/>
      <c r="M171" s="130"/>
      <c r="N171" s="130"/>
      <c r="O171" s="130"/>
      <c r="P171" s="130"/>
      <c r="Q171" s="130"/>
      <c r="R171" s="130"/>
      <c r="S171" s="130"/>
      <c r="T171" s="130"/>
      <c r="U171" s="130"/>
      <c r="V171" s="130"/>
      <c r="W171" s="130"/>
      <c r="X171" s="130"/>
      <c r="Y171" s="130"/>
      <c r="Z171" s="130"/>
      <c r="AA171" s="130"/>
      <c r="AB171" s="130"/>
      <c r="AC171" s="130"/>
      <c r="AD171" s="130"/>
      <c r="AE171" s="130"/>
      <c r="AF171" s="130"/>
      <c r="AG171" s="130"/>
      <c r="AH171" s="130"/>
      <c r="AI171" s="130"/>
      <c r="AJ171" s="130"/>
      <c r="AK171" s="137" t="s">
        <v>2724</v>
      </c>
      <c r="AL171" s="138" t="s">
        <v>2735</v>
      </c>
      <c r="AM171" s="139" t="s">
        <v>2726</v>
      </c>
      <c r="AN171" s="139"/>
      <c r="AO171" s="139" t="s">
        <v>62</v>
      </c>
      <c r="AP171" s="139"/>
      <c r="AQ171" s="139" t="s">
        <v>2741</v>
      </c>
      <c r="AR171" s="139"/>
      <c r="AS171" s="139"/>
      <c r="AT171" s="139"/>
      <c r="AU171" s="141"/>
      <c r="BC171" t="s">
        <v>940</v>
      </c>
      <c r="BD171" t="s">
        <v>941</v>
      </c>
    </row>
    <row r="172" spans="1:56" x14ac:dyDescent="0.2">
      <c r="A172" t="s">
        <v>972</v>
      </c>
      <c r="B172" t="s">
        <v>943</v>
      </c>
      <c r="C172" s="130"/>
      <c r="D172" s="130"/>
      <c r="E172" s="130" t="s">
        <v>2886</v>
      </c>
      <c r="F172" s="130"/>
      <c r="G172" s="130"/>
      <c r="H172" s="130"/>
      <c r="I172" s="130"/>
      <c r="J172" s="130"/>
      <c r="K172" s="130"/>
      <c r="L172" s="130"/>
      <c r="M172" s="130"/>
      <c r="N172" s="130"/>
      <c r="O172" s="130"/>
      <c r="P172" s="130"/>
      <c r="Q172" s="130"/>
      <c r="R172" s="130"/>
      <c r="S172" s="130"/>
      <c r="T172" s="130"/>
      <c r="U172" s="130"/>
      <c r="V172" s="130"/>
      <c r="W172" s="130"/>
      <c r="X172" s="130"/>
      <c r="Y172" s="130"/>
      <c r="Z172" s="130"/>
      <c r="AA172" s="130"/>
      <c r="AB172" s="130"/>
      <c r="AC172" s="130"/>
      <c r="AD172" s="130"/>
      <c r="AE172" s="130"/>
      <c r="AF172" s="130"/>
      <c r="AG172" s="130"/>
      <c r="AH172" s="130"/>
      <c r="AI172" s="130"/>
      <c r="AJ172" s="130"/>
      <c r="AK172" s="137" t="s">
        <v>2724</v>
      </c>
      <c r="AL172" s="138" t="s">
        <v>2735</v>
      </c>
      <c r="AM172" s="139" t="s">
        <v>2726</v>
      </c>
      <c r="AN172" s="139"/>
      <c r="AO172" s="139" t="s">
        <v>62</v>
      </c>
      <c r="AP172" s="139"/>
      <c r="AQ172" s="139" t="s">
        <v>2742</v>
      </c>
      <c r="AR172" s="139"/>
      <c r="AS172" s="139"/>
      <c r="AT172" s="139"/>
      <c r="AU172" s="141"/>
      <c r="BC172" t="s">
        <v>944</v>
      </c>
      <c r="BD172" t="s">
        <v>945</v>
      </c>
    </row>
    <row r="173" spans="1:56" x14ac:dyDescent="0.2">
      <c r="A173" t="s">
        <v>976</v>
      </c>
      <c r="B173" t="s">
        <v>947</v>
      </c>
      <c r="C173" s="130"/>
      <c r="D173" s="130"/>
      <c r="E173" s="130" t="s">
        <v>2886</v>
      </c>
      <c r="F173" s="130"/>
      <c r="G173" s="130"/>
      <c r="H173" s="130"/>
      <c r="I173" s="130"/>
      <c r="J173" s="130"/>
      <c r="K173" s="130"/>
      <c r="L173" s="130"/>
      <c r="M173" s="130"/>
      <c r="N173" s="130"/>
      <c r="O173" s="130"/>
      <c r="P173" s="130"/>
      <c r="Q173" s="130"/>
      <c r="R173" s="130"/>
      <c r="S173" s="130"/>
      <c r="T173" s="130"/>
      <c r="U173" s="130"/>
      <c r="V173" s="130"/>
      <c r="W173" s="130"/>
      <c r="X173" s="130"/>
      <c r="Y173" s="130"/>
      <c r="Z173" s="130"/>
      <c r="AA173" s="130"/>
      <c r="AB173" s="130"/>
      <c r="AC173" s="130"/>
      <c r="AD173" s="130"/>
      <c r="AE173" s="130"/>
      <c r="AF173" s="130"/>
      <c r="AG173" s="130"/>
      <c r="AH173" s="130"/>
      <c r="AI173" s="130"/>
      <c r="AJ173" s="130"/>
      <c r="AK173" s="137" t="s">
        <v>2724</v>
      </c>
      <c r="AL173" s="138" t="s">
        <v>2735</v>
      </c>
      <c r="AM173" s="139" t="s">
        <v>2726</v>
      </c>
      <c r="AN173" s="139"/>
      <c r="AO173" s="139" t="s">
        <v>62</v>
      </c>
      <c r="AP173" s="139"/>
      <c r="AQ173" s="139" t="s">
        <v>2743</v>
      </c>
      <c r="AR173" s="139"/>
      <c r="AS173" s="139"/>
      <c r="AT173" s="139"/>
      <c r="AU173" s="141"/>
      <c r="BC173" t="s">
        <v>948</v>
      </c>
      <c r="BD173" t="s">
        <v>949</v>
      </c>
    </row>
    <row r="174" spans="1:56" x14ac:dyDescent="0.2">
      <c r="A174" t="s">
        <v>979</v>
      </c>
      <c r="B174" t="s">
        <v>951</v>
      </c>
      <c r="C174" s="130"/>
      <c r="D174" s="130"/>
      <c r="E174" s="130" t="s">
        <v>2886</v>
      </c>
      <c r="F174" s="130"/>
      <c r="G174" s="130"/>
      <c r="H174" s="130"/>
      <c r="I174" s="130"/>
      <c r="J174" s="130"/>
      <c r="K174" s="130"/>
      <c r="L174" s="130"/>
      <c r="M174" s="130"/>
      <c r="N174" s="130"/>
      <c r="O174" s="130"/>
      <c r="P174" s="130"/>
      <c r="Q174" s="130"/>
      <c r="R174" s="130"/>
      <c r="S174" s="130"/>
      <c r="T174" s="130"/>
      <c r="U174" s="130"/>
      <c r="V174" s="130"/>
      <c r="W174" s="130"/>
      <c r="X174" s="130"/>
      <c r="Y174" s="130"/>
      <c r="Z174" s="130"/>
      <c r="AA174" s="130"/>
      <c r="AB174" s="130"/>
      <c r="AC174" s="130"/>
      <c r="AD174" s="130"/>
      <c r="AE174" s="130"/>
      <c r="AF174" s="130"/>
      <c r="AG174" s="130"/>
      <c r="AH174" s="130"/>
      <c r="AI174" s="130"/>
      <c r="AJ174" s="130"/>
      <c r="AK174" s="137" t="s">
        <v>2724</v>
      </c>
      <c r="AL174" s="138" t="s">
        <v>2735</v>
      </c>
      <c r="AM174" s="139" t="s">
        <v>2726</v>
      </c>
      <c r="AN174" s="139"/>
      <c r="AO174" s="139" t="s">
        <v>62</v>
      </c>
      <c r="AP174" s="139"/>
      <c r="AQ174" s="139" t="s">
        <v>2744</v>
      </c>
      <c r="AR174" s="139"/>
      <c r="AS174" s="139"/>
      <c r="AT174" s="139"/>
      <c r="AU174" s="141"/>
      <c r="BC174" t="s">
        <v>952</v>
      </c>
      <c r="BD174" t="s">
        <v>953</v>
      </c>
    </row>
    <row r="175" spans="1:56" x14ac:dyDescent="0.2">
      <c r="A175" t="s">
        <v>983</v>
      </c>
      <c r="B175" t="s">
        <v>955</v>
      </c>
      <c r="C175" s="130"/>
      <c r="D175" s="130"/>
      <c r="E175" s="130" t="s">
        <v>2886</v>
      </c>
      <c r="F175" s="130"/>
      <c r="G175" s="130"/>
      <c r="H175" s="130"/>
      <c r="I175" s="130"/>
      <c r="J175" s="130"/>
      <c r="K175" s="130"/>
      <c r="L175" s="130"/>
      <c r="M175" s="130"/>
      <c r="N175" s="130"/>
      <c r="O175" s="130"/>
      <c r="P175" s="130"/>
      <c r="Q175" s="130"/>
      <c r="R175" s="130"/>
      <c r="S175" s="130"/>
      <c r="T175" s="130"/>
      <c r="U175" s="130"/>
      <c r="V175" s="130"/>
      <c r="W175" s="130"/>
      <c r="X175" s="130"/>
      <c r="Y175" s="130"/>
      <c r="Z175" s="130"/>
      <c r="AA175" s="130"/>
      <c r="AB175" s="130"/>
      <c r="AC175" s="130"/>
      <c r="AD175" s="130"/>
      <c r="AE175" s="130"/>
      <c r="AF175" s="130"/>
      <c r="AG175" s="130"/>
      <c r="AH175" s="130"/>
      <c r="AI175" s="130"/>
      <c r="AJ175" s="130"/>
      <c r="AK175" s="137" t="s">
        <v>2724</v>
      </c>
      <c r="AL175" s="138" t="s">
        <v>2735</v>
      </c>
      <c r="AM175" s="139" t="s">
        <v>2726</v>
      </c>
      <c r="AN175" s="145" t="s">
        <v>2736</v>
      </c>
      <c r="AO175" s="145"/>
      <c r="AP175" s="145"/>
      <c r="AQ175" s="139" t="s">
        <v>2741</v>
      </c>
      <c r="AR175" s="139"/>
      <c r="AS175" s="139"/>
      <c r="AT175" s="139"/>
      <c r="AU175" s="141"/>
      <c r="BC175" t="s">
        <v>723</v>
      </c>
      <c r="BD175" t="s">
        <v>956</v>
      </c>
    </row>
    <row r="176" spans="1:56" x14ac:dyDescent="0.2">
      <c r="A176" t="s">
        <v>987</v>
      </c>
      <c r="B176" t="s">
        <v>958</v>
      </c>
      <c r="C176" s="130">
        <v>159391358459.91937</v>
      </c>
      <c r="D176" s="130">
        <v>12</v>
      </c>
      <c r="E176" s="130" t="s">
        <v>2885</v>
      </c>
      <c r="F176" s="130" t="s">
        <v>0</v>
      </c>
      <c r="G176" s="130" t="s">
        <v>0</v>
      </c>
      <c r="H176" s="130">
        <v>2</v>
      </c>
      <c r="I176" s="130">
        <v>5</v>
      </c>
      <c r="J176" s="130">
        <v>6</v>
      </c>
      <c r="K176" s="130">
        <v>9</v>
      </c>
      <c r="L176" s="130" t="s">
        <v>0</v>
      </c>
      <c r="M176" s="130" t="s">
        <v>0</v>
      </c>
      <c r="N176" s="130">
        <v>8</v>
      </c>
      <c r="O176" s="130" t="s">
        <v>0</v>
      </c>
      <c r="P176" s="130" t="s">
        <v>0</v>
      </c>
      <c r="Q176" s="130">
        <v>1</v>
      </c>
      <c r="R176" s="130">
        <v>3</v>
      </c>
      <c r="S176" s="130" t="s">
        <v>0</v>
      </c>
      <c r="T176" s="130" t="s">
        <v>0</v>
      </c>
      <c r="U176" s="130">
        <v>7</v>
      </c>
      <c r="V176" s="130">
        <v>10</v>
      </c>
      <c r="W176" s="130" t="s">
        <v>0</v>
      </c>
      <c r="X176" s="130">
        <v>12</v>
      </c>
      <c r="Y176" s="130" t="s">
        <v>0</v>
      </c>
      <c r="Z176" s="130">
        <v>4</v>
      </c>
      <c r="AA176" s="130">
        <v>11</v>
      </c>
      <c r="AB176" s="130" t="s">
        <v>0</v>
      </c>
      <c r="AC176" s="130" t="s">
        <v>0</v>
      </c>
      <c r="AD176" s="130" t="s">
        <v>0</v>
      </c>
      <c r="AE176" s="130" t="s">
        <v>0</v>
      </c>
      <c r="AF176" s="130" t="s">
        <v>0</v>
      </c>
      <c r="AG176" s="130" t="s">
        <v>0</v>
      </c>
      <c r="AH176" s="130" t="s">
        <v>0</v>
      </c>
      <c r="AI176" s="130" t="s">
        <v>0</v>
      </c>
      <c r="AJ176" s="130" t="s">
        <v>0</v>
      </c>
      <c r="AK176" s="137" t="s">
        <v>2724</v>
      </c>
      <c r="AL176" s="138" t="s">
        <v>2735</v>
      </c>
      <c r="AM176" s="139" t="s">
        <v>2726</v>
      </c>
      <c r="AN176" s="145" t="s">
        <v>2736</v>
      </c>
      <c r="AO176" s="145"/>
      <c r="AP176" s="145"/>
      <c r="AQ176" s="139" t="s">
        <v>2742</v>
      </c>
      <c r="AR176" s="139"/>
      <c r="AS176" s="139"/>
      <c r="AT176" s="139"/>
      <c r="AU176" s="141"/>
      <c r="BC176" t="s">
        <v>723</v>
      </c>
      <c r="BD176" t="s">
        <v>959</v>
      </c>
    </row>
    <row r="177" spans="1:56" x14ac:dyDescent="0.2">
      <c r="A177" t="s">
        <v>990</v>
      </c>
      <c r="B177" t="s">
        <v>961</v>
      </c>
      <c r="C177" s="130">
        <v>121997240558.8808</v>
      </c>
      <c r="D177" s="130">
        <v>11</v>
      </c>
      <c r="E177" s="130" t="s">
        <v>2885</v>
      </c>
      <c r="F177" s="130" t="s">
        <v>0</v>
      </c>
      <c r="G177" s="130" t="s">
        <v>0</v>
      </c>
      <c r="H177" s="130">
        <v>2</v>
      </c>
      <c r="I177" s="130">
        <v>6</v>
      </c>
      <c r="J177" s="130" t="s">
        <v>0</v>
      </c>
      <c r="K177" s="130">
        <v>8</v>
      </c>
      <c r="L177" s="130" t="s">
        <v>0</v>
      </c>
      <c r="M177" s="130" t="s">
        <v>0</v>
      </c>
      <c r="N177" s="130">
        <v>4</v>
      </c>
      <c r="O177" s="130" t="s">
        <v>0</v>
      </c>
      <c r="P177" s="130" t="s">
        <v>0</v>
      </c>
      <c r="Q177" s="130">
        <v>1</v>
      </c>
      <c r="R177" s="130">
        <v>3</v>
      </c>
      <c r="S177" s="130" t="s">
        <v>0</v>
      </c>
      <c r="T177" s="130" t="s">
        <v>0</v>
      </c>
      <c r="U177" s="130">
        <v>7</v>
      </c>
      <c r="V177" s="130">
        <v>10</v>
      </c>
      <c r="W177" s="130" t="s">
        <v>0</v>
      </c>
      <c r="X177" s="130">
        <v>9</v>
      </c>
      <c r="Y177" s="130" t="s">
        <v>0</v>
      </c>
      <c r="Z177" s="130">
        <v>5</v>
      </c>
      <c r="AA177" s="130">
        <v>11</v>
      </c>
      <c r="AB177" s="130" t="s">
        <v>0</v>
      </c>
      <c r="AC177" s="130" t="s">
        <v>0</v>
      </c>
      <c r="AD177" s="130" t="s">
        <v>0</v>
      </c>
      <c r="AE177" s="130" t="s">
        <v>0</v>
      </c>
      <c r="AF177" s="130" t="s">
        <v>0</v>
      </c>
      <c r="AG177" s="130" t="s">
        <v>0</v>
      </c>
      <c r="AH177" s="130" t="s">
        <v>0</v>
      </c>
      <c r="AI177" s="130" t="s">
        <v>0</v>
      </c>
      <c r="AJ177" s="130" t="s">
        <v>0</v>
      </c>
      <c r="AK177" s="137" t="s">
        <v>2724</v>
      </c>
      <c r="AL177" s="138" t="s">
        <v>2735</v>
      </c>
      <c r="AM177" s="139" t="s">
        <v>2726</v>
      </c>
      <c r="AN177" s="145" t="s">
        <v>2736</v>
      </c>
      <c r="AO177" s="145"/>
      <c r="AP177" s="145"/>
      <c r="AQ177" s="139" t="s">
        <v>2743</v>
      </c>
      <c r="AR177" s="139"/>
      <c r="AS177" s="139"/>
      <c r="AT177" s="139"/>
      <c r="AU177" s="141"/>
      <c r="BC177" t="s">
        <v>723</v>
      </c>
      <c r="BD177" t="s">
        <v>962</v>
      </c>
    </row>
    <row r="178" spans="1:56" x14ac:dyDescent="0.2">
      <c r="A178" t="s">
        <v>993</v>
      </c>
      <c r="B178" t="s">
        <v>964</v>
      </c>
      <c r="C178" s="130">
        <v>22327615500.04163</v>
      </c>
      <c r="D178" s="130">
        <v>8</v>
      </c>
      <c r="E178" s="130" t="s">
        <v>2885</v>
      </c>
      <c r="F178" s="130">
        <v>1</v>
      </c>
      <c r="G178" s="130" t="s">
        <v>0</v>
      </c>
      <c r="H178" s="130">
        <v>3</v>
      </c>
      <c r="I178" s="130" t="s">
        <v>0</v>
      </c>
      <c r="J178" s="130" t="s">
        <v>0</v>
      </c>
      <c r="K178" s="130">
        <v>6</v>
      </c>
      <c r="L178" s="130" t="s">
        <v>0</v>
      </c>
      <c r="M178" s="130" t="s">
        <v>0</v>
      </c>
      <c r="N178" s="130">
        <v>4</v>
      </c>
      <c r="O178" s="130" t="s">
        <v>0</v>
      </c>
      <c r="P178" s="130" t="s">
        <v>0</v>
      </c>
      <c r="Q178" s="130">
        <v>2</v>
      </c>
      <c r="R178" s="130" t="s">
        <v>0</v>
      </c>
      <c r="S178" s="130" t="s">
        <v>0</v>
      </c>
      <c r="T178" s="130" t="s">
        <v>0</v>
      </c>
      <c r="U178" s="130">
        <v>5</v>
      </c>
      <c r="V178" s="130" t="s">
        <v>0</v>
      </c>
      <c r="W178" s="130" t="s">
        <v>0</v>
      </c>
      <c r="X178" s="130">
        <v>7</v>
      </c>
      <c r="Y178" s="130" t="s">
        <v>0</v>
      </c>
      <c r="Z178" s="130">
        <v>8</v>
      </c>
      <c r="AA178" s="130" t="s">
        <v>0</v>
      </c>
      <c r="AB178" s="130" t="s">
        <v>0</v>
      </c>
      <c r="AC178" s="130" t="s">
        <v>0</v>
      </c>
      <c r="AD178" s="130" t="s">
        <v>0</v>
      </c>
      <c r="AE178" s="130" t="s">
        <v>0</v>
      </c>
      <c r="AF178" s="130" t="s">
        <v>0</v>
      </c>
      <c r="AG178" s="130" t="s">
        <v>0</v>
      </c>
      <c r="AH178" s="130" t="s">
        <v>0</v>
      </c>
      <c r="AI178" s="130" t="s">
        <v>0</v>
      </c>
      <c r="AJ178" s="130" t="s">
        <v>0</v>
      </c>
      <c r="AK178" s="137" t="s">
        <v>2724</v>
      </c>
      <c r="AL178" s="138" t="s">
        <v>2735</v>
      </c>
      <c r="AM178" s="139" t="s">
        <v>2726</v>
      </c>
      <c r="AN178" s="145" t="s">
        <v>2736</v>
      </c>
      <c r="AO178" s="145"/>
      <c r="AP178" s="145"/>
      <c r="AQ178" s="139" t="s">
        <v>2744</v>
      </c>
      <c r="AR178" s="139"/>
      <c r="AS178" s="139"/>
      <c r="AT178" s="139"/>
      <c r="AU178" s="141"/>
      <c r="BC178" t="s">
        <v>723</v>
      </c>
      <c r="BD178" t="s">
        <v>965</v>
      </c>
    </row>
    <row r="179" spans="1:56" x14ac:dyDescent="0.2">
      <c r="A179" t="s">
        <v>997</v>
      </c>
      <c r="B179" t="s">
        <v>967</v>
      </c>
      <c r="C179" s="130"/>
      <c r="D179" s="130"/>
      <c r="E179" s="130" t="s">
        <v>2886</v>
      </c>
      <c r="F179" s="130"/>
      <c r="G179" s="130"/>
      <c r="H179" s="130"/>
      <c r="I179" s="130"/>
      <c r="J179" s="130"/>
      <c r="K179" s="130"/>
      <c r="L179" s="130"/>
      <c r="M179" s="130"/>
      <c r="N179" s="130"/>
      <c r="O179" s="130"/>
      <c r="P179" s="130"/>
      <c r="Q179" s="130"/>
      <c r="R179" s="130"/>
      <c r="S179" s="130"/>
      <c r="T179" s="130"/>
      <c r="U179" s="130"/>
      <c r="V179" s="130"/>
      <c r="W179" s="130"/>
      <c r="X179" s="130"/>
      <c r="Y179" s="130"/>
      <c r="Z179" s="130"/>
      <c r="AA179" s="130"/>
      <c r="AB179" s="130"/>
      <c r="AC179" s="130"/>
      <c r="AD179" s="130"/>
      <c r="AE179" s="130"/>
      <c r="AF179" s="130"/>
      <c r="AG179" s="130"/>
      <c r="AH179" s="130"/>
      <c r="AI179" s="130"/>
      <c r="AJ179" s="130"/>
      <c r="AK179" s="137" t="s">
        <v>2724</v>
      </c>
      <c r="AL179" s="138" t="s">
        <v>2735</v>
      </c>
      <c r="AM179" s="139" t="s">
        <v>2726</v>
      </c>
      <c r="AN179" s="145" t="s">
        <v>384</v>
      </c>
      <c r="AO179" s="145"/>
      <c r="AP179" s="145"/>
      <c r="AQ179" s="139" t="s">
        <v>2741</v>
      </c>
      <c r="AR179" s="139"/>
      <c r="AS179" s="139"/>
      <c r="AT179" s="139"/>
      <c r="AU179" s="141"/>
      <c r="BC179" t="s">
        <v>723</v>
      </c>
      <c r="BD179" t="s">
        <v>968</v>
      </c>
    </row>
    <row r="180" spans="1:56" x14ac:dyDescent="0.2">
      <c r="A180" t="s">
        <v>1001</v>
      </c>
      <c r="B180" t="s">
        <v>970</v>
      </c>
      <c r="C180" s="130">
        <v>64445431591.227333</v>
      </c>
      <c r="D180" s="130">
        <v>10</v>
      </c>
      <c r="E180" s="130" t="s">
        <v>2885</v>
      </c>
      <c r="F180" s="130" t="s">
        <v>0</v>
      </c>
      <c r="G180" s="130" t="s">
        <v>0</v>
      </c>
      <c r="H180" s="130">
        <v>3</v>
      </c>
      <c r="I180" s="130">
        <v>6</v>
      </c>
      <c r="J180" s="130" t="s">
        <v>0</v>
      </c>
      <c r="K180" s="130">
        <v>9</v>
      </c>
      <c r="L180" s="130" t="s">
        <v>0</v>
      </c>
      <c r="M180" s="130" t="s">
        <v>0</v>
      </c>
      <c r="N180" s="130">
        <v>5</v>
      </c>
      <c r="O180" s="130" t="s">
        <v>0</v>
      </c>
      <c r="P180" s="130" t="s">
        <v>0</v>
      </c>
      <c r="Q180" s="130">
        <v>1</v>
      </c>
      <c r="R180" s="130">
        <v>2</v>
      </c>
      <c r="S180" s="130" t="s">
        <v>0</v>
      </c>
      <c r="T180" s="130" t="s">
        <v>0</v>
      </c>
      <c r="U180" s="130">
        <v>7</v>
      </c>
      <c r="V180" s="130">
        <v>10</v>
      </c>
      <c r="W180" s="130" t="s">
        <v>0</v>
      </c>
      <c r="X180" s="130" t="s">
        <v>0</v>
      </c>
      <c r="Y180" s="130" t="s">
        <v>0</v>
      </c>
      <c r="Z180" s="130">
        <v>4</v>
      </c>
      <c r="AA180" s="130">
        <v>8</v>
      </c>
      <c r="AB180" s="130" t="s">
        <v>0</v>
      </c>
      <c r="AC180" s="130" t="s">
        <v>0</v>
      </c>
      <c r="AD180" s="130" t="s">
        <v>0</v>
      </c>
      <c r="AE180" s="130" t="s">
        <v>0</v>
      </c>
      <c r="AF180" s="130" t="s">
        <v>0</v>
      </c>
      <c r="AG180" s="130" t="s">
        <v>0</v>
      </c>
      <c r="AH180" s="130" t="s">
        <v>0</v>
      </c>
      <c r="AI180" s="130" t="s">
        <v>0</v>
      </c>
      <c r="AJ180" s="130" t="s">
        <v>0</v>
      </c>
      <c r="AK180" s="137" t="s">
        <v>2724</v>
      </c>
      <c r="AL180" s="138" t="s">
        <v>2735</v>
      </c>
      <c r="AM180" s="139" t="s">
        <v>2726</v>
      </c>
      <c r="AN180" s="145" t="s">
        <v>384</v>
      </c>
      <c r="AO180" s="145"/>
      <c r="AP180" s="145"/>
      <c r="AQ180" s="139" t="s">
        <v>2742</v>
      </c>
      <c r="AR180" s="139"/>
      <c r="AS180" s="139"/>
      <c r="AT180" s="139"/>
      <c r="AU180" s="141"/>
      <c r="BC180" t="s">
        <v>723</v>
      </c>
      <c r="BD180" t="s">
        <v>971</v>
      </c>
    </row>
    <row r="181" spans="1:56" x14ac:dyDescent="0.2">
      <c r="A181" t="s">
        <v>1004</v>
      </c>
      <c r="B181" t="s">
        <v>973</v>
      </c>
      <c r="C181" s="130">
        <v>4826499979.5983086</v>
      </c>
      <c r="D181" s="130">
        <v>10</v>
      </c>
      <c r="E181" s="130" t="s">
        <v>2885</v>
      </c>
      <c r="F181" s="130" t="s">
        <v>0</v>
      </c>
      <c r="G181" s="130" t="s">
        <v>0</v>
      </c>
      <c r="H181" s="130">
        <v>5</v>
      </c>
      <c r="I181" s="130">
        <v>6</v>
      </c>
      <c r="J181" s="130" t="s">
        <v>0</v>
      </c>
      <c r="K181" s="130">
        <v>9</v>
      </c>
      <c r="L181" s="130" t="s">
        <v>0</v>
      </c>
      <c r="M181" s="130" t="s">
        <v>0</v>
      </c>
      <c r="N181" s="130">
        <v>3</v>
      </c>
      <c r="O181" s="130" t="s">
        <v>0</v>
      </c>
      <c r="P181" s="130" t="s">
        <v>0</v>
      </c>
      <c r="Q181" s="130">
        <v>1</v>
      </c>
      <c r="R181" s="130">
        <v>4</v>
      </c>
      <c r="S181" s="130" t="s">
        <v>0</v>
      </c>
      <c r="T181" s="130" t="s">
        <v>0</v>
      </c>
      <c r="U181" s="130">
        <v>2</v>
      </c>
      <c r="V181" s="130">
        <v>8</v>
      </c>
      <c r="W181" s="130" t="s">
        <v>0</v>
      </c>
      <c r="X181" s="130" t="s">
        <v>0</v>
      </c>
      <c r="Y181" s="130" t="s">
        <v>0</v>
      </c>
      <c r="Z181" s="130">
        <v>7</v>
      </c>
      <c r="AA181" s="130">
        <v>10</v>
      </c>
      <c r="AB181" s="130" t="s">
        <v>0</v>
      </c>
      <c r="AC181" s="130" t="s">
        <v>0</v>
      </c>
      <c r="AD181" s="130" t="s">
        <v>0</v>
      </c>
      <c r="AE181" s="130" t="s">
        <v>0</v>
      </c>
      <c r="AF181" s="130" t="s">
        <v>0</v>
      </c>
      <c r="AG181" s="130" t="s">
        <v>0</v>
      </c>
      <c r="AH181" s="130" t="s">
        <v>0</v>
      </c>
      <c r="AI181" s="130" t="s">
        <v>0</v>
      </c>
      <c r="AJ181" s="130" t="s">
        <v>0</v>
      </c>
      <c r="AK181" s="137" t="s">
        <v>2724</v>
      </c>
      <c r="AL181" s="138" t="s">
        <v>2735</v>
      </c>
      <c r="AM181" s="139" t="s">
        <v>2726</v>
      </c>
      <c r="AN181" s="145" t="s">
        <v>384</v>
      </c>
      <c r="AO181" s="145"/>
      <c r="AP181" s="145"/>
      <c r="AQ181" s="139" t="s">
        <v>2743</v>
      </c>
      <c r="AR181" s="139"/>
      <c r="AS181" s="139"/>
      <c r="AT181" s="139"/>
      <c r="AU181" s="141"/>
      <c r="BC181" t="s">
        <v>974</v>
      </c>
      <c r="BD181" t="s">
        <v>975</v>
      </c>
    </row>
    <row r="182" spans="1:56" x14ac:dyDescent="0.2">
      <c r="A182" t="s">
        <v>1008</v>
      </c>
      <c r="B182" t="s">
        <v>977</v>
      </c>
      <c r="C182" s="130"/>
      <c r="D182" s="130"/>
      <c r="E182" s="130" t="s">
        <v>2886</v>
      </c>
      <c r="F182" s="130"/>
      <c r="G182" s="130"/>
      <c r="H182" s="130"/>
      <c r="I182" s="130"/>
      <c r="J182" s="130"/>
      <c r="K182" s="130"/>
      <c r="L182" s="130"/>
      <c r="M182" s="130"/>
      <c r="N182" s="130"/>
      <c r="O182" s="130"/>
      <c r="P182" s="130"/>
      <c r="Q182" s="130"/>
      <c r="R182" s="130"/>
      <c r="S182" s="130"/>
      <c r="T182" s="130"/>
      <c r="U182" s="130"/>
      <c r="V182" s="130"/>
      <c r="W182" s="130"/>
      <c r="X182" s="130"/>
      <c r="Y182" s="130"/>
      <c r="Z182" s="130"/>
      <c r="AA182" s="130"/>
      <c r="AB182" s="130"/>
      <c r="AC182" s="130"/>
      <c r="AD182" s="130"/>
      <c r="AE182" s="130"/>
      <c r="AF182" s="130"/>
      <c r="AG182" s="130"/>
      <c r="AH182" s="130"/>
      <c r="AI182" s="130"/>
      <c r="AJ182" s="130"/>
      <c r="AK182" s="137" t="s">
        <v>2724</v>
      </c>
      <c r="AL182" s="138" t="s">
        <v>2735</v>
      </c>
      <c r="AM182" s="139" t="s">
        <v>2726</v>
      </c>
      <c r="AN182" s="145" t="s">
        <v>384</v>
      </c>
      <c r="AO182" s="145"/>
      <c r="AP182" s="145"/>
      <c r="AQ182" s="139" t="s">
        <v>2744</v>
      </c>
      <c r="AR182" s="139"/>
      <c r="AS182" s="139"/>
      <c r="AT182" s="139"/>
      <c r="AU182" s="141"/>
      <c r="BC182" t="s">
        <v>974</v>
      </c>
      <c r="BD182" t="s">
        <v>978</v>
      </c>
    </row>
    <row r="183" spans="1:56" x14ac:dyDescent="0.2">
      <c r="A183" s="132" t="s">
        <v>1011</v>
      </c>
      <c r="B183" t="s">
        <v>980</v>
      </c>
      <c r="C183" s="130"/>
      <c r="D183" s="130"/>
      <c r="E183" s="130" t="s">
        <v>2886</v>
      </c>
      <c r="F183" s="130"/>
      <c r="G183" s="130"/>
      <c r="H183" s="130"/>
      <c r="I183" s="130"/>
      <c r="J183" s="130"/>
      <c r="K183" s="130"/>
      <c r="L183" s="130"/>
      <c r="M183" s="130"/>
      <c r="N183" s="130"/>
      <c r="O183" s="130"/>
      <c r="P183" s="130"/>
      <c r="Q183" s="130"/>
      <c r="R183" s="130"/>
      <c r="S183" s="130"/>
      <c r="T183" s="130"/>
      <c r="U183" s="130"/>
      <c r="V183" s="130"/>
      <c r="W183" s="130"/>
      <c r="X183" s="130"/>
      <c r="Y183" s="130"/>
      <c r="Z183" s="130"/>
      <c r="AA183" s="130"/>
      <c r="AB183" s="130"/>
      <c r="AC183" s="130"/>
      <c r="AD183" s="130"/>
      <c r="AE183" s="130"/>
      <c r="AF183" s="130"/>
      <c r="AG183" s="130"/>
      <c r="AH183" s="130"/>
      <c r="AI183" s="130"/>
      <c r="AJ183" s="130"/>
      <c r="AK183" s="137" t="s">
        <v>2724</v>
      </c>
      <c r="AL183" s="138" t="s">
        <v>2725</v>
      </c>
      <c r="AM183" s="139" t="s">
        <v>2726</v>
      </c>
      <c r="AN183" s="139"/>
      <c r="AO183" s="139" t="s">
        <v>60</v>
      </c>
      <c r="AP183" s="139"/>
      <c r="AQ183" s="139" t="s">
        <v>2741</v>
      </c>
      <c r="AR183" s="139"/>
      <c r="AS183" s="139"/>
      <c r="AT183" s="139"/>
      <c r="AU183" s="141"/>
      <c r="BC183" t="s">
        <v>981</v>
      </c>
      <c r="BD183" t="s">
        <v>982</v>
      </c>
    </row>
    <row r="184" spans="1:56" x14ac:dyDescent="0.2">
      <c r="A184" s="132" t="s">
        <v>1014</v>
      </c>
      <c r="B184" t="s">
        <v>984</v>
      </c>
      <c r="C184" s="130">
        <v>131832181541.56</v>
      </c>
      <c r="D184" s="130">
        <v>12</v>
      </c>
      <c r="E184" s="130" t="s">
        <v>2885</v>
      </c>
      <c r="F184" s="130" t="s">
        <v>0</v>
      </c>
      <c r="G184" s="130" t="s">
        <v>0</v>
      </c>
      <c r="H184" s="130">
        <v>3</v>
      </c>
      <c r="I184" s="130">
        <v>5</v>
      </c>
      <c r="J184" s="130">
        <v>6</v>
      </c>
      <c r="K184" s="130">
        <v>9</v>
      </c>
      <c r="L184" s="130">
        <v>7</v>
      </c>
      <c r="M184" s="130" t="s">
        <v>0</v>
      </c>
      <c r="N184" s="130" t="s">
        <v>0</v>
      </c>
      <c r="O184" s="130" t="s">
        <v>0</v>
      </c>
      <c r="P184" s="130" t="s">
        <v>0</v>
      </c>
      <c r="Q184" s="130">
        <v>1</v>
      </c>
      <c r="R184" s="130">
        <v>2</v>
      </c>
      <c r="S184" s="130" t="s">
        <v>0</v>
      </c>
      <c r="T184" s="130" t="s">
        <v>0</v>
      </c>
      <c r="U184" s="130">
        <v>8</v>
      </c>
      <c r="V184" s="130">
        <v>11</v>
      </c>
      <c r="W184" s="130" t="s">
        <v>0</v>
      </c>
      <c r="X184" s="130">
        <v>12</v>
      </c>
      <c r="Y184" s="130" t="s">
        <v>0</v>
      </c>
      <c r="Z184" s="130">
        <v>4</v>
      </c>
      <c r="AA184" s="130">
        <v>10</v>
      </c>
      <c r="AB184" s="130" t="s">
        <v>0</v>
      </c>
      <c r="AC184" s="130" t="s">
        <v>0</v>
      </c>
      <c r="AD184" s="130" t="s">
        <v>0</v>
      </c>
      <c r="AE184" s="130" t="s">
        <v>0</v>
      </c>
      <c r="AF184" s="130" t="s">
        <v>0</v>
      </c>
      <c r="AG184" s="130" t="s">
        <v>0</v>
      </c>
      <c r="AH184" s="130" t="s">
        <v>0</v>
      </c>
      <c r="AI184" s="130" t="s">
        <v>0</v>
      </c>
      <c r="AJ184" s="130" t="s">
        <v>0</v>
      </c>
      <c r="AK184" s="137" t="s">
        <v>2724</v>
      </c>
      <c r="AL184" s="138" t="s">
        <v>2725</v>
      </c>
      <c r="AM184" s="139" t="s">
        <v>2726</v>
      </c>
      <c r="AN184" s="139"/>
      <c r="AO184" s="139" t="s">
        <v>60</v>
      </c>
      <c r="AP184" s="139"/>
      <c r="AQ184" s="139" t="s">
        <v>2742</v>
      </c>
      <c r="AR184" s="139"/>
      <c r="AS184" s="139"/>
      <c r="AT184" s="139"/>
      <c r="AU184" s="141"/>
      <c r="BC184" t="s">
        <v>985</v>
      </c>
      <c r="BD184" t="s">
        <v>986</v>
      </c>
    </row>
    <row r="185" spans="1:56" x14ac:dyDescent="0.2">
      <c r="A185" s="132" t="s">
        <v>1017</v>
      </c>
      <c r="B185" t="s">
        <v>988</v>
      </c>
      <c r="C185" s="130">
        <v>60640172785.176056</v>
      </c>
      <c r="D185" s="130">
        <v>12</v>
      </c>
      <c r="E185" s="130" t="s">
        <v>2885</v>
      </c>
      <c r="F185" s="130" t="s">
        <v>0</v>
      </c>
      <c r="G185" s="130" t="s">
        <v>0</v>
      </c>
      <c r="H185" s="130">
        <v>2</v>
      </c>
      <c r="I185" s="130">
        <v>4</v>
      </c>
      <c r="J185" s="130" t="s">
        <v>0</v>
      </c>
      <c r="K185" s="130">
        <v>8</v>
      </c>
      <c r="L185" s="130">
        <v>7</v>
      </c>
      <c r="M185" s="130" t="s">
        <v>0</v>
      </c>
      <c r="N185" s="130">
        <v>12</v>
      </c>
      <c r="O185" s="130" t="s">
        <v>0</v>
      </c>
      <c r="P185" s="130" t="s">
        <v>0</v>
      </c>
      <c r="Q185" s="130">
        <v>1</v>
      </c>
      <c r="R185" s="130">
        <v>3</v>
      </c>
      <c r="S185" s="130" t="s">
        <v>0</v>
      </c>
      <c r="T185" s="130" t="s">
        <v>0</v>
      </c>
      <c r="U185" s="130">
        <v>6</v>
      </c>
      <c r="V185" s="130">
        <v>11</v>
      </c>
      <c r="W185" s="130" t="s">
        <v>0</v>
      </c>
      <c r="X185" s="130">
        <v>9</v>
      </c>
      <c r="Y185" s="130" t="s">
        <v>0</v>
      </c>
      <c r="Z185" s="130">
        <v>5</v>
      </c>
      <c r="AA185" s="130">
        <v>10</v>
      </c>
      <c r="AB185" s="130" t="s">
        <v>0</v>
      </c>
      <c r="AC185" s="130" t="s">
        <v>0</v>
      </c>
      <c r="AD185" s="130" t="s">
        <v>0</v>
      </c>
      <c r="AE185" s="130" t="s">
        <v>0</v>
      </c>
      <c r="AF185" s="130" t="s">
        <v>0</v>
      </c>
      <c r="AG185" s="130" t="s">
        <v>0</v>
      </c>
      <c r="AH185" s="130" t="s">
        <v>0</v>
      </c>
      <c r="AI185" s="130" t="s">
        <v>0</v>
      </c>
      <c r="AJ185" s="130" t="s">
        <v>0</v>
      </c>
      <c r="AK185" s="137" t="s">
        <v>2724</v>
      </c>
      <c r="AL185" s="138" t="s">
        <v>2725</v>
      </c>
      <c r="AM185" s="139" t="s">
        <v>2726</v>
      </c>
      <c r="AN185" s="139"/>
      <c r="AO185" s="139" t="s">
        <v>60</v>
      </c>
      <c r="AP185" s="139"/>
      <c r="AQ185" s="139" t="s">
        <v>2743</v>
      </c>
      <c r="AR185" s="139"/>
      <c r="AS185" s="139"/>
      <c r="AT185" s="139"/>
      <c r="AU185" s="141"/>
      <c r="BC185" t="s">
        <v>0</v>
      </c>
      <c r="BD185" t="s">
        <v>989</v>
      </c>
    </row>
    <row r="186" spans="1:56" x14ac:dyDescent="0.2">
      <c r="A186" s="132" t="s">
        <v>1020</v>
      </c>
      <c r="B186" t="s">
        <v>991</v>
      </c>
      <c r="C186" s="130">
        <v>1247189526.7</v>
      </c>
      <c r="D186" s="130">
        <v>5</v>
      </c>
      <c r="E186" s="130" t="s">
        <v>2885</v>
      </c>
      <c r="F186" s="130" t="s">
        <v>0</v>
      </c>
      <c r="G186" s="130" t="s">
        <v>0</v>
      </c>
      <c r="H186" s="130">
        <v>3</v>
      </c>
      <c r="I186" s="130" t="s">
        <v>0</v>
      </c>
      <c r="J186" s="130" t="s">
        <v>0</v>
      </c>
      <c r="K186" s="130">
        <v>4</v>
      </c>
      <c r="L186" s="130">
        <v>1</v>
      </c>
      <c r="M186" s="130" t="s">
        <v>0</v>
      </c>
      <c r="N186" s="130" t="s">
        <v>0</v>
      </c>
      <c r="O186" s="130" t="s">
        <v>0</v>
      </c>
      <c r="P186" s="130" t="s">
        <v>0</v>
      </c>
      <c r="Q186" s="130" t="s">
        <v>0</v>
      </c>
      <c r="R186" s="130" t="s">
        <v>0</v>
      </c>
      <c r="S186" s="130" t="s">
        <v>0</v>
      </c>
      <c r="T186" s="130" t="s">
        <v>0</v>
      </c>
      <c r="U186" s="130">
        <v>2</v>
      </c>
      <c r="V186" s="130" t="s">
        <v>0</v>
      </c>
      <c r="W186" s="130" t="s">
        <v>0</v>
      </c>
      <c r="X186" s="130">
        <v>5</v>
      </c>
      <c r="Y186" s="130" t="s">
        <v>0</v>
      </c>
      <c r="Z186" s="130" t="s">
        <v>0</v>
      </c>
      <c r="AA186" s="130" t="s">
        <v>0</v>
      </c>
      <c r="AB186" s="130" t="s">
        <v>0</v>
      </c>
      <c r="AC186" s="130" t="s">
        <v>0</v>
      </c>
      <c r="AD186" s="130" t="s">
        <v>0</v>
      </c>
      <c r="AE186" s="130" t="s">
        <v>0</v>
      </c>
      <c r="AF186" s="130" t="s">
        <v>0</v>
      </c>
      <c r="AG186" s="130" t="s">
        <v>0</v>
      </c>
      <c r="AH186" s="130" t="s">
        <v>0</v>
      </c>
      <c r="AI186" s="130" t="s">
        <v>0</v>
      </c>
      <c r="AJ186" s="130" t="s">
        <v>0</v>
      </c>
      <c r="AK186" s="137" t="s">
        <v>2724</v>
      </c>
      <c r="AL186" s="138" t="s">
        <v>2725</v>
      </c>
      <c r="AM186" s="139" t="s">
        <v>2726</v>
      </c>
      <c r="AN186" s="139"/>
      <c r="AO186" s="139" t="s">
        <v>60</v>
      </c>
      <c r="AP186" s="139"/>
      <c r="AQ186" s="145" t="s">
        <v>2744</v>
      </c>
      <c r="AR186" s="139"/>
      <c r="AS186" s="139"/>
      <c r="AT186" s="139"/>
      <c r="AU186" s="141"/>
      <c r="BC186" t="s">
        <v>0</v>
      </c>
      <c r="BD186" t="s">
        <v>992</v>
      </c>
    </row>
    <row r="187" spans="1:56" x14ac:dyDescent="0.2">
      <c r="A187" s="132" t="s">
        <v>1024</v>
      </c>
      <c r="B187" t="s">
        <v>994</v>
      </c>
      <c r="C187" s="130"/>
      <c r="D187" s="130"/>
      <c r="E187" s="130" t="s">
        <v>2886</v>
      </c>
      <c r="F187" s="130"/>
      <c r="G187" s="130"/>
      <c r="H187" s="130"/>
      <c r="I187" s="130"/>
      <c r="J187" s="130"/>
      <c r="K187" s="130"/>
      <c r="L187" s="130"/>
      <c r="M187" s="130"/>
      <c r="N187" s="130"/>
      <c r="O187" s="130"/>
      <c r="P187" s="130"/>
      <c r="Q187" s="130"/>
      <c r="R187" s="130"/>
      <c r="S187" s="130"/>
      <c r="T187" s="130"/>
      <c r="U187" s="130"/>
      <c r="V187" s="130"/>
      <c r="W187" s="130"/>
      <c r="X187" s="130"/>
      <c r="Y187" s="130"/>
      <c r="Z187" s="130"/>
      <c r="AA187" s="130"/>
      <c r="AB187" s="130"/>
      <c r="AC187" s="130"/>
      <c r="AD187" s="130"/>
      <c r="AE187" s="130"/>
      <c r="AF187" s="130"/>
      <c r="AG187" s="130"/>
      <c r="AH187" s="130"/>
      <c r="AI187" s="130"/>
      <c r="AJ187" s="130"/>
      <c r="AK187" s="137" t="s">
        <v>2724</v>
      </c>
      <c r="AL187" s="138" t="s">
        <v>2725</v>
      </c>
      <c r="AM187" s="139" t="s">
        <v>2726</v>
      </c>
      <c r="AN187" s="139"/>
      <c r="AO187" s="139" t="s">
        <v>62</v>
      </c>
      <c r="AP187" s="139"/>
      <c r="AQ187" s="139" t="s">
        <v>2741</v>
      </c>
      <c r="AR187" s="139"/>
      <c r="AS187" s="139"/>
      <c r="AT187" s="139"/>
      <c r="AU187" s="141"/>
      <c r="BC187" t="s">
        <v>995</v>
      </c>
      <c r="BD187" t="s">
        <v>996</v>
      </c>
    </row>
    <row r="188" spans="1:56" x14ac:dyDescent="0.2">
      <c r="A188" s="132" t="s">
        <v>1028</v>
      </c>
      <c r="B188" t="s">
        <v>998</v>
      </c>
      <c r="C188" s="130"/>
      <c r="D188" s="130"/>
      <c r="E188" s="130" t="s">
        <v>2886</v>
      </c>
      <c r="F188" s="130"/>
      <c r="G188" s="130"/>
      <c r="H188" s="130"/>
      <c r="I188" s="130"/>
      <c r="J188" s="130"/>
      <c r="K188" s="130"/>
      <c r="L188" s="130"/>
      <c r="M188" s="130"/>
      <c r="N188" s="130"/>
      <c r="O188" s="130"/>
      <c r="P188" s="130"/>
      <c r="Q188" s="130"/>
      <c r="R188" s="130"/>
      <c r="S188" s="130"/>
      <c r="T188" s="130"/>
      <c r="U188" s="130"/>
      <c r="V188" s="130"/>
      <c r="W188" s="130"/>
      <c r="X188" s="130"/>
      <c r="Y188" s="130"/>
      <c r="Z188" s="130"/>
      <c r="AA188" s="130"/>
      <c r="AB188" s="130"/>
      <c r="AC188" s="130"/>
      <c r="AD188" s="130"/>
      <c r="AE188" s="130"/>
      <c r="AF188" s="130"/>
      <c r="AG188" s="130"/>
      <c r="AH188" s="130"/>
      <c r="AI188" s="130"/>
      <c r="AJ188" s="130"/>
      <c r="AK188" s="137" t="s">
        <v>2724</v>
      </c>
      <c r="AL188" s="138" t="s">
        <v>2725</v>
      </c>
      <c r="AM188" s="139" t="s">
        <v>2726</v>
      </c>
      <c r="AN188" s="139"/>
      <c r="AO188" s="139" t="s">
        <v>62</v>
      </c>
      <c r="AP188" s="139"/>
      <c r="AQ188" s="139" t="s">
        <v>2742</v>
      </c>
      <c r="AR188" s="139"/>
      <c r="AS188" s="139"/>
      <c r="AT188" s="139"/>
      <c r="AU188" s="141"/>
      <c r="BC188" t="s">
        <v>999</v>
      </c>
      <c r="BD188" t="s">
        <v>1000</v>
      </c>
    </row>
    <row r="189" spans="1:56" x14ac:dyDescent="0.2">
      <c r="A189" s="132" t="s">
        <v>1032</v>
      </c>
      <c r="B189" t="s">
        <v>1002</v>
      </c>
      <c r="C189" s="130"/>
      <c r="D189" s="130"/>
      <c r="E189" s="130" t="s">
        <v>2886</v>
      </c>
      <c r="F189" s="130"/>
      <c r="G189" s="130"/>
      <c r="H189" s="130"/>
      <c r="I189" s="130"/>
      <c r="J189" s="130"/>
      <c r="K189" s="130"/>
      <c r="L189" s="130"/>
      <c r="M189" s="130"/>
      <c r="N189" s="130"/>
      <c r="O189" s="130"/>
      <c r="P189" s="130"/>
      <c r="Q189" s="130"/>
      <c r="R189" s="130"/>
      <c r="S189" s="130"/>
      <c r="T189" s="130"/>
      <c r="U189" s="130"/>
      <c r="V189" s="130"/>
      <c r="W189" s="130"/>
      <c r="X189" s="130"/>
      <c r="Y189" s="130"/>
      <c r="Z189" s="130"/>
      <c r="AA189" s="130"/>
      <c r="AB189" s="130"/>
      <c r="AC189" s="130"/>
      <c r="AD189" s="130"/>
      <c r="AE189" s="130"/>
      <c r="AF189" s="130"/>
      <c r="AG189" s="130"/>
      <c r="AH189" s="130"/>
      <c r="AI189" s="130"/>
      <c r="AJ189" s="130"/>
      <c r="AK189" s="137" t="s">
        <v>2724</v>
      </c>
      <c r="AL189" s="138" t="s">
        <v>2725</v>
      </c>
      <c r="AM189" s="139" t="s">
        <v>2726</v>
      </c>
      <c r="AN189" s="139"/>
      <c r="AO189" s="139" t="s">
        <v>62</v>
      </c>
      <c r="AP189" s="139"/>
      <c r="AQ189" s="139" t="s">
        <v>2743</v>
      </c>
      <c r="AR189" s="139"/>
      <c r="AS189" s="139"/>
      <c r="AT189" s="139"/>
      <c r="AU189" s="141"/>
      <c r="BC189" t="s">
        <v>0</v>
      </c>
      <c r="BD189" t="s">
        <v>1003</v>
      </c>
    </row>
    <row r="190" spans="1:56" x14ac:dyDescent="0.2">
      <c r="A190" s="132" t="s">
        <v>1035</v>
      </c>
      <c r="B190" t="s">
        <v>1005</v>
      </c>
      <c r="C190" s="130"/>
      <c r="D190" s="130"/>
      <c r="E190" s="130" t="s">
        <v>2886</v>
      </c>
      <c r="F190" s="130"/>
      <c r="G190" s="130"/>
      <c r="H190" s="130"/>
      <c r="I190" s="130"/>
      <c r="J190" s="130"/>
      <c r="K190" s="130"/>
      <c r="L190" s="130"/>
      <c r="M190" s="130"/>
      <c r="N190" s="130"/>
      <c r="O190" s="130"/>
      <c r="P190" s="130"/>
      <c r="Q190" s="130"/>
      <c r="R190" s="130"/>
      <c r="S190" s="130"/>
      <c r="T190" s="130"/>
      <c r="U190" s="130"/>
      <c r="V190" s="130"/>
      <c r="W190" s="130"/>
      <c r="X190" s="130"/>
      <c r="Y190" s="130"/>
      <c r="Z190" s="130"/>
      <c r="AA190" s="130"/>
      <c r="AB190" s="130"/>
      <c r="AC190" s="130"/>
      <c r="AD190" s="130"/>
      <c r="AE190" s="130"/>
      <c r="AF190" s="130"/>
      <c r="AG190" s="130"/>
      <c r="AH190" s="130"/>
      <c r="AI190" s="130"/>
      <c r="AJ190" s="130"/>
      <c r="AK190" s="137" t="s">
        <v>2724</v>
      </c>
      <c r="AL190" s="138" t="s">
        <v>2725</v>
      </c>
      <c r="AM190" s="139" t="s">
        <v>2726</v>
      </c>
      <c r="AN190" s="139"/>
      <c r="AO190" s="139" t="s">
        <v>62</v>
      </c>
      <c r="AP190" s="139"/>
      <c r="AQ190" s="139" t="s">
        <v>2744</v>
      </c>
      <c r="AR190" s="139"/>
      <c r="AS190" s="139"/>
      <c r="AT190" s="139"/>
      <c r="AU190" s="141"/>
      <c r="BC190" t="s">
        <v>1006</v>
      </c>
      <c r="BD190" t="s">
        <v>1007</v>
      </c>
    </row>
    <row r="191" spans="1:56" x14ac:dyDescent="0.2">
      <c r="A191" s="128" t="s">
        <v>1039</v>
      </c>
      <c r="B191" t="s">
        <v>1009</v>
      </c>
      <c r="C191" s="130"/>
      <c r="D191" s="130"/>
      <c r="E191" s="130" t="s">
        <v>2886</v>
      </c>
      <c r="F191" s="130"/>
      <c r="G191" s="130"/>
      <c r="H191" s="130"/>
      <c r="I191" s="130"/>
      <c r="J191" s="130"/>
      <c r="K191" s="130"/>
      <c r="L191" s="130"/>
      <c r="M191" s="130"/>
      <c r="N191" s="130"/>
      <c r="O191" s="130"/>
      <c r="P191" s="130"/>
      <c r="Q191" s="130"/>
      <c r="R191" s="130"/>
      <c r="S191" s="130"/>
      <c r="T191" s="130"/>
      <c r="U191" s="130"/>
      <c r="V191" s="130"/>
      <c r="W191" s="130"/>
      <c r="X191" s="130"/>
      <c r="Y191" s="130"/>
      <c r="Z191" s="130"/>
      <c r="AA191" s="130"/>
      <c r="AB191" s="130"/>
      <c r="AC191" s="130"/>
      <c r="AD191" s="130"/>
      <c r="AE191" s="130"/>
      <c r="AF191" s="130"/>
      <c r="AG191" s="130"/>
      <c r="AH191" s="130"/>
      <c r="AI191" s="130"/>
      <c r="AJ191" s="130"/>
      <c r="AK191" s="137" t="s">
        <v>2724</v>
      </c>
      <c r="AL191" s="138" t="s">
        <v>2725</v>
      </c>
      <c r="AM191" s="139" t="s">
        <v>2726</v>
      </c>
      <c r="AN191" s="145" t="s">
        <v>2736</v>
      </c>
      <c r="AO191" s="145"/>
      <c r="AP191" s="145"/>
      <c r="AQ191" s="139" t="s">
        <v>2741</v>
      </c>
      <c r="AR191" s="139"/>
      <c r="AS191" s="139"/>
      <c r="AT191" s="139"/>
      <c r="AU191" s="141"/>
      <c r="BC191" t="s">
        <v>723</v>
      </c>
      <c r="BD191" t="s">
        <v>1010</v>
      </c>
    </row>
    <row r="192" spans="1:56" x14ac:dyDescent="0.2">
      <c r="A192" s="128" t="s">
        <v>1043</v>
      </c>
      <c r="B192" t="s">
        <v>1012</v>
      </c>
      <c r="C192" s="130">
        <v>95261158223.520004</v>
      </c>
      <c r="D192" s="130">
        <v>12</v>
      </c>
      <c r="E192" s="130" t="s">
        <v>2885</v>
      </c>
      <c r="F192" s="130" t="s">
        <v>0</v>
      </c>
      <c r="G192" s="130" t="s">
        <v>0</v>
      </c>
      <c r="H192" s="130">
        <v>2</v>
      </c>
      <c r="I192" s="130">
        <v>5</v>
      </c>
      <c r="J192" s="130">
        <v>6</v>
      </c>
      <c r="K192" s="130">
        <v>9</v>
      </c>
      <c r="L192" s="130" t="s">
        <v>0</v>
      </c>
      <c r="M192" s="130" t="s">
        <v>0</v>
      </c>
      <c r="N192" s="130">
        <v>8</v>
      </c>
      <c r="O192" s="130" t="s">
        <v>0</v>
      </c>
      <c r="P192" s="130" t="s">
        <v>0</v>
      </c>
      <c r="Q192" s="130">
        <v>1</v>
      </c>
      <c r="R192" s="130">
        <v>3</v>
      </c>
      <c r="S192" s="130" t="s">
        <v>0</v>
      </c>
      <c r="T192" s="130" t="s">
        <v>0</v>
      </c>
      <c r="U192" s="130">
        <v>7</v>
      </c>
      <c r="V192" s="130">
        <v>10</v>
      </c>
      <c r="W192" s="130" t="s">
        <v>0</v>
      </c>
      <c r="X192" s="130">
        <v>12</v>
      </c>
      <c r="Y192" s="130" t="s">
        <v>0</v>
      </c>
      <c r="Z192" s="130">
        <v>4</v>
      </c>
      <c r="AA192" s="130">
        <v>11</v>
      </c>
      <c r="AB192" s="130" t="s">
        <v>0</v>
      </c>
      <c r="AC192" s="130" t="s">
        <v>0</v>
      </c>
      <c r="AD192" s="130" t="s">
        <v>0</v>
      </c>
      <c r="AE192" s="130" t="s">
        <v>0</v>
      </c>
      <c r="AF192" s="130" t="s">
        <v>0</v>
      </c>
      <c r="AG192" s="130" t="s">
        <v>0</v>
      </c>
      <c r="AH192" s="130" t="s">
        <v>0</v>
      </c>
      <c r="AI192" s="130" t="s">
        <v>0</v>
      </c>
      <c r="AJ192" s="130" t="s">
        <v>0</v>
      </c>
      <c r="AK192" s="137" t="s">
        <v>2724</v>
      </c>
      <c r="AL192" s="138" t="s">
        <v>2725</v>
      </c>
      <c r="AM192" s="139" t="s">
        <v>2726</v>
      </c>
      <c r="AN192" s="145" t="s">
        <v>2736</v>
      </c>
      <c r="AO192" s="145"/>
      <c r="AP192" s="145"/>
      <c r="AQ192" s="139" t="s">
        <v>2742</v>
      </c>
      <c r="AR192" s="139"/>
      <c r="AS192" s="139"/>
      <c r="AT192" s="139"/>
      <c r="AU192" s="141"/>
      <c r="BC192" t="s">
        <v>723</v>
      </c>
      <c r="BD192" t="s">
        <v>1013</v>
      </c>
    </row>
    <row r="193" spans="1:56" x14ac:dyDescent="0.2">
      <c r="A193" s="128" t="s">
        <v>1046</v>
      </c>
      <c r="B193" t="s">
        <v>1015</v>
      </c>
      <c r="C193" s="130">
        <v>65536484245.301262</v>
      </c>
      <c r="D193" s="130">
        <v>11</v>
      </c>
      <c r="E193" s="130" t="s">
        <v>2885</v>
      </c>
      <c r="F193" s="130" t="s">
        <v>0</v>
      </c>
      <c r="G193" s="130" t="s">
        <v>0</v>
      </c>
      <c r="H193" s="130">
        <v>2</v>
      </c>
      <c r="I193" s="130">
        <v>5</v>
      </c>
      <c r="J193" s="130" t="s">
        <v>0</v>
      </c>
      <c r="K193" s="130">
        <v>8</v>
      </c>
      <c r="L193" s="130" t="s">
        <v>0</v>
      </c>
      <c r="M193" s="130" t="s">
        <v>0</v>
      </c>
      <c r="N193" s="130">
        <v>4</v>
      </c>
      <c r="O193" s="130" t="s">
        <v>0</v>
      </c>
      <c r="P193" s="130" t="s">
        <v>0</v>
      </c>
      <c r="Q193" s="130">
        <v>1</v>
      </c>
      <c r="R193" s="130">
        <v>3</v>
      </c>
      <c r="S193" s="130" t="s">
        <v>0</v>
      </c>
      <c r="T193" s="130" t="s">
        <v>0</v>
      </c>
      <c r="U193" s="130">
        <v>7</v>
      </c>
      <c r="V193" s="130">
        <v>11</v>
      </c>
      <c r="W193" s="130" t="s">
        <v>0</v>
      </c>
      <c r="X193" s="130">
        <v>9</v>
      </c>
      <c r="Y193" s="130" t="s">
        <v>0</v>
      </c>
      <c r="Z193" s="130">
        <v>6</v>
      </c>
      <c r="AA193" s="130">
        <v>10</v>
      </c>
      <c r="AB193" s="130" t="s">
        <v>0</v>
      </c>
      <c r="AC193" s="130" t="s">
        <v>0</v>
      </c>
      <c r="AD193" s="130" t="s">
        <v>0</v>
      </c>
      <c r="AE193" s="130" t="s">
        <v>0</v>
      </c>
      <c r="AF193" s="130" t="s">
        <v>0</v>
      </c>
      <c r="AG193" s="130" t="s">
        <v>0</v>
      </c>
      <c r="AH193" s="130" t="s">
        <v>0</v>
      </c>
      <c r="AI193" s="130" t="s">
        <v>0</v>
      </c>
      <c r="AJ193" s="130" t="s">
        <v>0</v>
      </c>
      <c r="AK193" s="137" t="s">
        <v>2724</v>
      </c>
      <c r="AL193" s="138" t="s">
        <v>2725</v>
      </c>
      <c r="AM193" s="139" t="s">
        <v>2726</v>
      </c>
      <c r="AN193" s="145" t="s">
        <v>2736</v>
      </c>
      <c r="AO193" s="145"/>
      <c r="AP193" s="145"/>
      <c r="AQ193" s="139" t="s">
        <v>2743</v>
      </c>
      <c r="AR193" s="139"/>
      <c r="AS193" s="139"/>
      <c r="AT193" s="139"/>
      <c r="AU193" s="141"/>
      <c r="BC193" t="s">
        <v>723</v>
      </c>
      <c r="BD193" t="s">
        <v>1016</v>
      </c>
    </row>
    <row r="194" spans="1:56" x14ac:dyDescent="0.2">
      <c r="A194" s="128" t="s">
        <v>1049</v>
      </c>
      <c r="B194" t="s">
        <v>1018</v>
      </c>
      <c r="C194" s="130">
        <v>19035349078.760002</v>
      </c>
      <c r="D194" s="130">
        <v>8</v>
      </c>
      <c r="E194" s="130" t="s">
        <v>2885</v>
      </c>
      <c r="F194" s="130">
        <v>1</v>
      </c>
      <c r="G194" s="130" t="s">
        <v>0</v>
      </c>
      <c r="H194" s="130">
        <v>3</v>
      </c>
      <c r="I194" s="130" t="s">
        <v>0</v>
      </c>
      <c r="J194" s="130" t="s">
        <v>0</v>
      </c>
      <c r="K194" s="130">
        <v>6</v>
      </c>
      <c r="L194" s="130" t="s">
        <v>0</v>
      </c>
      <c r="M194" s="130" t="s">
        <v>0</v>
      </c>
      <c r="N194" s="130">
        <v>4</v>
      </c>
      <c r="O194" s="130" t="s">
        <v>0</v>
      </c>
      <c r="P194" s="130" t="s">
        <v>0</v>
      </c>
      <c r="Q194" s="130">
        <v>2</v>
      </c>
      <c r="R194" s="130" t="s">
        <v>0</v>
      </c>
      <c r="S194" s="130" t="s">
        <v>0</v>
      </c>
      <c r="T194" s="130" t="s">
        <v>0</v>
      </c>
      <c r="U194" s="130">
        <v>5</v>
      </c>
      <c r="V194" s="130" t="s">
        <v>0</v>
      </c>
      <c r="W194" s="130" t="s">
        <v>0</v>
      </c>
      <c r="X194" s="130">
        <v>7</v>
      </c>
      <c r="Y194" s="130" t="s">
        <v>0</v>
      </c>
      <c r="Z194" s="130">
        <v>8</v>
      </c>
      <c r="AA194" s="130" t="s">
        <v>0</v>
      </c>
      <c r="AB194" s="130" t="s">
        <v>0</v>
      </c>
      <c r="AC194" s="130" t="s">
        <v>0</v>
      </c>
      <c r="AD194" s="130" t="s">
        <v>0</v>
      </c>
      <c r="AE194" s="130" t="s">
        <v>0</v>
      </c>
      <c r="AF194" s="130" t="s">
        <v>0</v>
      </c>
      <c r="AG194" s="130" t="s">
        <v>0</v>
      </c>
      <c r="AH194" s="130" t="s">
        <v>0</v>
      </c>
      <c r="AI194" s="130" t="s">
        <v>0</v>
      </c>
      <c r="AJ194" s="130" t="s">
        <v>0</v>
      </c>
      <c r="AK194" s="137" t="s">
        <v>2724</v>
      </c>
      <c r="AL194" s="138" t="s">
        <v>2725</v>
      </c>
      <c r="AM194" s="139" t="s">
        <v>2726</v>
      </c>
      <c r="AN194" s="145" t="s">
        <v>2736</v>
      </c>
      <c r="AO194" s="145"/>
      <c r="AP194" s="145"/>
      <c r="AQ194" s="139" t="s">
        <v>2744</v>
      </c>
      <c r="AR194" s="139"/>
      <c r="AS194" s="139"/>
      <c r="AT194" s="139"/>
      <c r="AU194" s="141"/>
      <c r="BC194" t="s">
        <v>723</v>
      </c>
      <c r="BD194" t="s">
        <v>1019</v>
      </c>
    </row>
    <row r="195" spans="1:56" x14ac:dyDescent="0.2">
      <c r="A195" s="128" t="s">
        <v>1053</v>
      </c>
      <c r="B195" t="s">
        <v>1021</v>
      </c>
      <c r="C195" s="130"/>
      <c r="D195" s="130"/>
      <c r="E195" s="130" t="s">
        <v>2886</v>
      </c>
      <c r="F195" s="130"/>
      <c r="G195" s="130"/>
      <c r="H195" s="130"/>
      <c r="I195" s="130"/>
      <c r="J195" s="130"/>
      <c r="K195" s="130"/>
      <c r="L195" s="130"/>
      <c r="M195" s="130"/>
      <c r="N195" s="130"/>
      <c r="O195" s="130"/>
      <c r="P195" s="130"/>
      <c r="Q195" s="130"/>
      <c r="R195" s="130"/>
      <c r="S195" s="130"/>
      <c r="T195" s="130"/>
      <c r="U195" s="130"/>
      <c r="V195" s="130"/>
      <c r="W195" s="130"/>
      <c r="X195" s="130"/>
      <c r="Y195" s="130"/>
      <c r="Z195" s="130"/>
      <c r="AA195" s="130"/>
      <c r="AB195" s="130"/>
      <c r="AC195" s="130"/>
      <c r="AD195" s="130"/>
      <c r="AE195" s="130"/>
      <c r="AF195" s="130"/>
      <c r="AG195" s="130"/>
      <c r="AH195" s="130"/>
      <c r="AI195" s="130"/>
      <c r="AJ195" s="130"/>
      <c r="AK195" s="137" t="s">
        <v>2724</v>
      </c>
      <c r="AL195" s="138" t="s">
        <v>2725</v>
      </c>
      <c r="AM195" s="139" t="s">
        <v>2726</v>
      </c>
      <c r="AN195" s="145" t="s">
        <v>384</v>
      </c>
      <c r="AO195" s="145"/>
      <c r="AP195" s="145"/>
      <c r="AQ195" s="139" t="s">
        <v>2741</v>
      </c>
      <c r="AR195" s="139"/>
      <c r="AS195" s="139"/>
      <c r="AT195" s="139"/>
      <c r="AU195" s="141"/>
      <c r="BC195" t="s">
        <v>1022</v>
      </c>
      <c r="BD195" t="s">
        <v>1023</v>
      </c>
    </row>
    <row r="196" spans="1:56" x14ac:dyDescent="0.2">
      <c r="A196" s="128" t="s">
        <v>1057</v>
      </c>
      <c r="B196" t="s">
        <v>1025</v>
      </c>
      <c r="C196" s="130">
        <v>43298511695.290001</v>
      </c>
      <c r="D196" s="130">
        <v>10</v>
      </c>
      <c r="E196" s="130" t="s">
        <v>2885</v>
      </c>
      <c r="F196" s="130" t="s">
        <v>0</v>
      </c>
      <c r="G196" s="130" t="s">
        <v>0</v>
      </c>
      <c r="H196" s="130">
        <v>3</v>
      </c>
      <c r="I196" s="130">
        <v>6</v>
      </c>
      <c r="J196" s="130" t="s">
        <v>0</v>
      </c>
      <c r="K196" s="130">
        <v>9</v>
      </c>
      <c r="L196" s="130" t="s">
        <v>0</v>
      </c>
      <c r="M196" s="130" t="s">
        <v>0</v>
      </c>
      <c r="N196" s="130">
        <v>5</v>
      </c>
      <c r="O196" s="130" t="s">
        <v>0</v>
      </c>
      <c r="P196" s="130" t="s">
        <v>0</v>
      </c>
      <c r="Q196" s="130">
        <v>1</v>
      </c>
      <c r="R196" s="130">
        <v>2</v>
      </c>
      <c r="S196" s="130" t="s">
        <v>0</v>
      </c>
      <c r="T196" s="130" t="s">
        <v>0</v>
      </c>
      <c r="U196" s="130">
        <v>7</v>
      </c>
      <c r="V196" s="130">
        <v>10</v>
      </c>
      <c r="W196" s="130" t="s">
        <v>0</v>
      </c>
      <c r="X196" s="130" t="s">
        <v>0</v>
      </c>
      <c r="Y196" s="130" t="s">
        <v>0</v>
      </c>
      <c r="Z196" s="130">
        <v>4</v>
      </c>
      <c r="AA196" s="130">
        <v>8</v>
      </c>
      <c r="AB196" s="130" t="s">
        <v>0</v>
      </c>
      <c r="AC196" s="130" t="s">
        <v>0</v>
      </c>
      <c r="AD196" s="130" t="s">
        <v>0</v>
      </c>
      <c r="AE196" s="130" t="s">
        <v>0</v>
      </c>
      <c r="AF196" s="130" t="s">
        <v>0</v>
      </c>
      <c r="AG196" s="130" t="s">
        <v>0</v>
      </c>
      <c r="AH196" s="130" t="s">
        <v>0</v>
      </c>
      <c r="AI196" s="130" t="s">
        <v>0</v>
      </c>
      <c r="AJ196" s="130" t="s">
        <v>0</v>
      </c>
      <c r="AK196" s="137" t="s">
        <v>2724</v>
      </c>
      <c r="AL196" s="138" t="s">
        <v>2725</v>
      </c>
      <c r="AM196" s="139" t="s">
        <v>2726</v>
      </c>
      <c r="AN196" s="145" t="s">
        <v>384</v>
      </c>
      <c r="AO196" s="145"/>
      <c r="AP196" s="145"/>
      <c r="AQ196" s="139" t="s">
        <v>2742</v>
      </c>
      <c r="AR196" s="139"/>
      <c r="AS196" s="139"/>
      <c r="AT196" s="139"/>
      <c r="AU196" s="141"/>
      <c r="BC196" t="s">
        <v>1026</v>
      </c>
      <c r="BD196" t="s">
        <v>1027</v>
      </c>
    </row>
    <row r="197" spans="1:56" x14ac:dyDescent="0.2">
      <c r="A197" s="128" t="s">
        <v>1060</v>
      </c>
      <c r="B197" t="s">
        <v>1029</v>
      </c>
      <c r="C197" s="130">
        <v>2854508869.9899998</v>
      </c>
      <c r="D197" s="130">
        <v>10</v>
      </c>
      <c r="E197" s="130" t="s">
        <v>2885</v>
      </c>
      <c r="F197" s="130" t="s">
        <v>0</v>
      </c>
      <c r="G197" s="130" t="s">
        <v>0</v>
      </c>
      <c r="H197" s="130">
        <v>6</v>
      </c>
      <c r="I197" s="130">
        <v>4</v>
      </c>
      <c r="J197" s="130" t="s">
        <v>0</v>
      </c>
      <c r="K197" s="130">
        <v>9</v>
      </c>
      <c r="L197" s="130" t="s">
        <v>0</v>
      </c>
      <c r="M197" s="130" t="s">
        <v>0</v>
      </c>
      <c r="N197" s="130">
        <v>3</v>
      </c>
      <c r="O197" s="130" t="s">
        <v>0</v>
      </c>
      <c r="P197" s="130" t="s">
        <v>0</v>
      </c>
      <c r="Q197" s="130">
        <v>1</v>
      </c>
      <c r="R197" s="130">
        <v>5</v>
      </c>
      <c r="S197" s="130" t="s">
        <v>0</v>
      </c>
      <c r="T197" s="130" t="s">
        <v>0</v>
      </c>
      <c r="U197" s="130">
        <v>2</v>
      </c>
      <c r="V197" s="130">
        <v>8</v>
      </c>
      <c r="W197" s="130" t="s">
        <v>0</v>
      </c>
      <c r="X197" s="130" t="s">
        <v>0</v>
      </c>
      <c r="Y197" s="130" t="s">
        <v>0</v>
      </c>
      <c r="Z197" s="130">
        <v>7</v>
      </c>
      <c r="AA197" s="130">
        <v>10</v>
      </c>
      <c r="AB197" s="130" t="s">
        <v>0</v>
      </c>
      <c r="AC197" s="130" t="s">
        <v>0</v>
      </c>
      <c r="AD197" s="130" t="s">
        <v>0</v>
      </c>
      <c r="AE197" s="130" t="s">
        <v>0</v>
      </c>
      <c r="AF197" s="130" t="s">
        <v>0</v>
      </c>
      <c r="AG197" s="130" t="s">
        <v>0</v>
      </c>
      <c r="AH197" s="130" t="s">
        <v>0</v>
      </c>
      <c r="AI197" s="130" t="s">
        <v>0</v>
      </c>
      <c r="AJ197" s="130" t="s">
        <v>0</v>
      </c>
      <c r="AK197" s="137" t="s">
        <v>2724</v>
      </c>
      <c r="AL197" s="138" t="s">
        <v>2725</v>
      </c>
      <c r="AM197" s="139" t="s">
        <v>2726</v>
      </c>
      <c r="AN197" s="145" t="s">
        <v>384</v>
      </c>
      <c r="AO197" s="145"/>
      <c r="AP197" s="145"/>
      <c r="AQ197" s="139" t="s">
        <v>2743</v>
      </c>
      <c r="AR197" s="139"/>
      <c r="AS197" s="139"/>
      <c r="AT197" s="139"/>
      <c r="AU197" s="141"/>
      <c r="BC197" t="s">
        <v>1030</v>
      </c>
      <c r="BD197" t="s">
        <v>1031</v>
      </c>
    </row>
    <row r="198" spans="1:56" x14ac:dyDescent="0.2">
      <c r="A198" s="128" t="s">
        <v>1064</v>
      </c>
      <c r="B198" t="s">
        <v>1033</v>
      </c>
      <c r="C198" s="130"/>
      <c r="D198" s="130"/>
      <c r="E198" s="130" t="s">
        <v>2886</v>
      </c>
      <c r="F198" s="130"/>
      <c r="G198" s="130"/>
      <c r="H198" s="130"/>
      <c r="I198" s="130"/>
      <c r="J198" s="130"/>
      <c r="K198" s="130"/>
      <c r="L198" s="130"/>
      <c r="M198" s="130"/>
      <c r="N198" s="130"/>
      <c r="O198" s="130"/>
      <c r="P198" s="130"/>
      <c r="Q198" s="130"/>
      <c r="R198" s="130"/>
      <c r="S198" s="130"/>
      <c r="T198" s="130"/>
      <c r="U198" s="130"/>
      <c r="V198" s="130"/>
      <c r="W198" s="130"/>
      <c r="X198" s="130"/>
      <c r="Y198" s="130"/>
      <c r="Z198" s="130"/>
      <c r="AA198" s="130"/>
      <c r="AB198" s="130"/>
      <c r="AC198" s="130"/>
      <c r="AD198" s="130"/>
      <c r="AE198" s="130"/>
      <c r="AF198" s="130"/>
      <c r="AG198" s="130"/>
      <c r="AH198" s="130"/>
      <c r="AI198" s="130"/>
      <c r="AJ198" s="130"/>
      <c r="AK198" s="137" t="s">
        <v>2724</v>
      </c>
      <c r="AL198" s="138" t="s">
        <v>2725</v>
      </c>
      <c r="AM198" s="139" t="s">
        <v>2726</v>
      </c>
      <c r="AN198" s="145" t="s">
        <v>384</v>
      </c>
      <c r="AO198" s="145"/>
      <c r="AP198" s="145"/>
      <c r="AQ198" s="139" t="s">
        <v>2744</v>
      </c>
      <c r="AR198" s="139"/>
      <c r="AS198" s="139"/>
      <c r="AT198" s="139"/>
      <c r="AU198" s="141"/>
      <c r="BC198" t="s">
        <v>1022</v>
      </c>
      <c r="BD198" t="s">
        <v>1034</v>
      </c>
    </row>
    <row r="199" spans="1:56" x14ac:dyDescent="0.2">
      <c r="A199" t="s">
        <v>1067</v>
      </c>
      <c r="B199" t="s">
        <v>1036</v>
      </c>
      <c r="C199" s="130"/>
      <c r="D199" s="130"/>
      <c r="E199" s="130" t="s">
        <v>2886</v>
      </c>
      <c r="F199" s="130"/>
      <c r="G199" s="130"/>
      <c r="H199" s="130"/>
      <c r="I199" s="130"/>
      <c r="J199" s="130"/>
      <c r="K199" s="130"/>
      <c r="L199" s="130"/>
      <c r="M199" s="130"/>
      <c r="N199" s="130"/>
      <c r="O199" s="130"/>
      <c r="P199" s="130"/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0"/>
      <c r="AB199" s="130"/>
      <c r="AC199" s="130"/>
      <c r="AD199" s="130"/>
      <c r="AE199" s="130"/>
      <c r="AF199" s="130"/>
      <c r="AG199" s="130"/>
      <c r="AH199" s="130"/>
      <c r="AI199" s="130"/>
      <c r="AJ199" s="130"/>
      <c r="AK199" s="137" t="s">
        <v>2724</v>
      </c>
      <c r="AL199" s="139" t="s">
        <v>2746</v>
      </c>
      <c r="AM199" s="139" t="s">
        <v>2726</v>
      </c>
      <c r="AN199" s="139"/>
      <c r="AO199" s="139" t="s">
        <v>60</v>
      </c>
      <c r="AP199" s="139"/>
      <c r="AQ199" s="139" t="s">
        <v>2741</v>
      </c>
      <c r="AR199" s="139"/>
      <c r="AS199" s="139"/>
      <c r="AT199" s="139"/>
      <c r="AU199" s="141"/>
      <c r="BC199" t="s">
        <v>1037</v>
      </c>
      <c r="BD199" t="s">
        <v>1038</v>
      </c>
    </row>
    <row r="200" spans="1:56" x14ac:dyDescent="0.2">
      <c r="A200" t="s">
        <v>1070</v>
      </c>
      <c r="B200" t="s">
        <v>1040</v>
      </c>
      <c r="C200" s="130">
        <v>38511</v>
      </c>
      <c r="D200" s="130">
        <v>12</v>
      </c>
      <c r="E200" s="130" t="s">
        <v>2885</v>
      </c>
      <c r="F200" s="130" t="s">
        <v>0</v>
      </c>
      <c r="G200" s="130" t="s">
        <v>0</v>
      </c>
      <c r="H200" s="130">
        <v>2</v>
      </c>
      <c r="I200" s="130">
        <v>6</v>
      </c>
      <c r="J200" s="130">
        <v>5</v>
      </c>
      <c r="K200" s="130">
        <v>10</v>
      </c>
      <c r="L200" s="130">
        <v>7</v>
      </c>
      <c r="M200" s="130" t="s">
        <v>0</v>
      </c>
      <c r="N200" s="130" t="s">
        <v>0</v>
      </c>
      <c r="O200" s="130" t="s">
        <v>0</v>
      </c>
      <c r="P200" s="130" t="s">
        <v>0</v>
      </c>
      <c r="Q200" s="130">
        <v>1</v>
      </c>
      <c r="R200" s="130">
        <v>3</v>
      </c>
      <c r="S200" s="130" t="s">
        <v>0</v>
      </c>
      <c r="T200" s="130" t="s">
        <v>0</v>
      </c>
      <c r="U200" s="130">
        <v>8</v>
      </c>
      <c r="V200" s="130">
        <v>10</v>
      </c>
      <c r="W200" s="130" t="s">
        <v>0</v>
      </c>
      <c r="X200" s="130">
        <v>12</v>
      </c>
      <c r="Y200" s="130" t="s">
        <v>0</v>
      </c>
      <c r="Z200" s="130">
        <v>4</v>
      </c>
      <c r="AA200" s="130">
        <v>9</v>
      </c>
      <c r="AB200" s="130" t="s">
        <v>0</v>
      </c>
      <c r="AC200" s="130" t="s">
        <v>0</v>
      </c>
      <c r="AD200" s="130" t="s">
        <v>0</v>
      </c>
      <c r="AE200" s="130" t="s">
        <v>0</v>
      </c>
      <c r="AF200" s="130" t="s">
        <v>0</v>
      </c>
      <c r="AG200" s="130" t="s">
        <v>0</v>
      </c>
      <c r="AH200" s="130" t="s">
        <v>0</v>
      </c>
      <c r="AI200" s="130" t="s">
        <v>0</v>
      </c>
      <c r="AJ200" s="130" t="s">
        <v>0</v>
      </c>
      <c r="AK200" s="137" t="s">
        <v>2724</v>
      </c>
      <c r="AL200" s="139" t="s">
        <v>2746</v>
      </c>
      <c r="AM200" s="139" t="s">
        <v>2726</v>
      </c>
      <c r="AN200" s="139"/>
      <c r="AO200" s="139" t="s">
        <v>60</v>
      </c>
      <c r="AP200" s="139"/>
      <c r="AQ200" s="139" t="s">
        <v>2742</v>
      </c>
      <c r="AR200" s="139"/>
      <c r="AS200" s="139"/>
      <c r="AT200" s="139"/>
      <c r="AU200" s="141"/>
      <c r="BC200" t="s">
        <v>1041</v>
      </c>
      <c r="BD200" t="s">
        <v>1042</v>
      </c>
    </row>
    <row r="201" spans="1:56" x14ac:dyDescent="0.2">
      <c r="A201" t="s">
        <v>1073</v>
      </c>
      <c r="B201" t="s">
        <v>1044</v>
      </c>
      <c r="C201" s="130">
        <v>10510</v>
      </c>
      <c r="D201" s="130">
        <v>12</v>
      </c>
      <c r="E201" s="130" t="s">
        <v>2885</v>
      </c>
      <c r="F201" s="130" t="s">
        <v>0</v>
      </c>
      <c r="G201" s="130" t="s">
        <v>0</v>
      </c>
      <c r="H201" s="130">
        <v>2</v>
      </c>
      <c r="I201" s="130">
        <v>5</v>
      </c>
      <c r="J201" s="130" t="s">
        <v>0</v>
      </c>
      <c r="K201" s="130">
        <v>8</v>
      </c>
      <c r="L201" s="130">
        <v>7</v>
      </c>
      <c r="M201" s="130" t="s">
        <v>0</v>
      </c>
      <c r="N201" s="130">
        <v>12</v>
      </c>
      <c r="O201" s="130" t="s">
        <v>0</v>
      </c>
      <c r="P201" s="130" t="s">
        <v>0</v>
      </c>
      <c r="Q201" s="130">
        <v>1</v>
      </c>
      <c r="R201" s="130">
        <v>3</v>
      </c>
      <c r="S201" s="130" t="s">
        <v>0</v>
      </c>
      <c r="T201" s="130" t="s">
        <v>0</v>
      </c>
      <c r="U201" s="130">
        <v>6</v>
      </c>
      <c r="V201" s="130">
        <v>10</v>
      </c>
      <c r="W201" s="130" t="s">
        <v>0</v>
      </c>
      <c r="X201" s="130">
        <v>9</v>
      </c>
      <c r="Y201" s="130" t="s">
        <v>0</v>
      </c>
      <c r="Z201" s="130">
        <v>4</v>
      </c>
      <c r="AA201" s="130">
        <v>11</v>
      </c>
      <c r="AB201" s="130" t="s">
        <v>0</v>
      </c>
      <c r="AC201" s="130" t="s">
        <v>0</v>
      </c>
      <c r="AD201" s="130" t="s">
        <v>0</v>
      </c>
      <c r="AE201" s="130" t="s">
        <v>0</v>
      </c>
      <c r="AF201" s="130" t="s">
        <v>0</v>
      </c>
      <c r="AG201" s="130" t="s">
        <v>0</v>
      </c>
      <c r="AH201" s="130" t="s">
        <v>0</v>
      </c>
      <c r="AI201" s="130" t="s">
        <v>0</v>
      </c>
      <c r="AJ201" s="130" t="s">
        <v>0</v>
      </c>
      <c r="AK201" s="137" t="s">
        <v>2724</v>
      </c>
      <c r="AL201" s="139" t="s">
        <v>2746</v>
      </c>
      <c r="AM201" s="139" t="s">
        <v>2726</v>
      </c>
      <c r="AN201" s="139"/>
      <c r="AO201" s="139" t="s">
        <v>60</v>
      </c>
      <c r="AP201" s="139"/>
      <c r="AQ201" s="139" t="s">
        <v>2743</v>
      </c>
      <c r="AR201" s="139"/>
      <c r="AS201" s="139"/>
      <c r="AT201" s="139"/>
      <c r="AU201" s="141"/>
      <c r="BC201" t="s">
        <v>0</v>
      </c>
      <c r="BD201" t="s">
        <v>1045</v>
      </c>
    </row>
    <row r="202" spans="1:56" x14ac:dyDescent="0.2">
      <c r="A202" t="s">
        <v>1077</v>
      </c>
      <c r="B202" t="s">
        <v>1047</v>
      </c>
      <c r="C202" s="130">
        <v>204</v>
      </c>
      <c r="D202" s="130">
        <v>5</v>
      </c>
      <c r="E202" s="130" t="s">
        <v>2885</v>
      </c>
      <c r="F202" s="130" t="s">
        <v>0</v>
      </c>
      <c r="G202" s="130" t="s">
        <v>0</v>
      </c>
      <c r="H202" s="130">
        <v>2</v>
      </c>
      <c r="I202" s="130" t="s">
        <v>0</v>
      </c>
      <c r="J202" s="130" t="s">
        <v>0</v>
      </c>
      <c r="K202" s="130">
        <v>4</v>
      </c>
      <c r="L202" s="130">
        <v>2</v>
      </c>
      <c r="M202" s="130" t="s">
        <v>0</v>
      </c>
      <c r="N202" s="130" t="s">
        <v>0</v>
      </c>
      <c r="O202" s="130" t="s">
        <v>0</v>
      </c>
      <c r="P202" s="130" t="s">
        <v>0</v>
      </c>
      <c r="Q202" s="130" t="s">
        <v>0</v>
      </c>
      <c r="R202" s="130" t="s">
        <v>0</v>
      </c>
      <c r="S202" s="130" t="s">
        <v>0</v>
      </c>
      <c r="T202" s="130" t="s">
        <v>0</v>
      </c>
      <c r="U202" s="130">
        <v>1</v>
      </c>
      <c r="V202" s="130" t="s">
        <v>0</v>
      </c>
      <c r="W202" s="130" t="s">
        <v>0</v>
      </c>
      <c r="X202" s="130">
        <v>5</v>
      </c>
      <c r="Y202" s="130" t="s">
        <v>0</v>
      </c>
      <c r="Z202" s="130" t="s">
        <v>0</v>
      </c>
      <c r="AA202" s="130" t="s">
        <v>0</v>
      </c>
      <c r="AB202" s="130" t="s">
        <v>0</v>
      </c>
      <c r="AC202" s="130" t="s">
        <v>0</v>
      </c>
      <c r="AD202" s="130" t="s">
        <v>0</v>
      </c>
      <c r="AE202" s="130" t="s">
        <v>0</v>
      </c>
      <c r="AF202" s="130" t="s">
        <v>0</v>
      </c>
      <c r="AG202" s="130" t="s">
        <v>0</v>
      </c>
      <c r="AH202" s="130" t="s">
        <v>0</v>
      </c>
      <c r="AI202" s="130" t="s">
        <v>0</v>
      </c>
      <c r="AJ202" s="130" t="s">
        <v>0</v>
      </c>
      <c r="AK202" s="137" t="s">
        <v>2724</v>
      </c>
      <c r="AL202" s="139" t="s">
        <v>2746</v>
      </c>
      <c r="AM202" s="139" t="s">
        <v>2726</v>
      </c>
      <c r="AN202" s="139"/>
      <c r="AO202" s="139" t="s">
        <v>60</v>
      </c>
      <c r="AP202" s="139"/>
      <c r="AQ202" s="145" t="s">
        <v>2744</v>
      </c>
      <c r="AR202" s="139"/>
      <c r="AS202" s="139"/>
      <c r="AT202" s="139"/>
      <c r="AU202" s="141"/>
      <c r="BC202" t="s">
        <v>0</v>
      </c>
      <c r="BD202" t="s">
        <v>1048</v>
      </c>
    </row>
    <row r="203" spans="1:56" x14ac:dyDescent="0.2">
      <c r="A203" t="s">
        <v>1080</v>
      </c>
      <c r="B203" t="s">
        <v>1050</v>
      </c>
      <c r="C203" s="130"/>
      <c r="D203" s="130"/>
      <c r="E203" s="130" t="s">
        <v>2886</v>
      </c>
      <c r="F203" s="130"/>
      <c r="G203" s="130"/>
      <c r="H203" s="130"/>
      <c r="I203" s="130"/>
      <c r="J203" s="130"/>
      <c r="K203" s="130"/>
      <c r="L203" s="130"/>
      <c r="M203" s="130"/>
      <c r="N203" s="130"/>
      <c r="O203" s="130"/>
      <c r="P203" s="130"/>
      <c r="Q203" s="130"/>
      <c r="R203" s="130"/>
      <c r="S203" s="130"/>
      <c r="T203" s="130"/>
      <c r="U203" s="130"/>
      <c r="V203" s="130"/>
      <c r="W203" s="130"/>
      <c r="X203" s="130"/>
      <c r="Y203" s="130"/>
      <c r="Z203" s="130"/>
      <c r="AA203" s="130"/>
      <c r="AB203" s="130"/>
      <c r="AC203" s="130"/>
      <c r="AD203" s="130"/>
      <c r="AE203" s="130"/>
      <c r="AF203" s="130"/>
      <c r="AG203" s="130"/>
      <c r="AH203" s="130"/>
      <c r="AI203" s="130"/>
      <c r="AJ203" s="130"/>
      <c r="AK203" s="137" t="s">
        <v>2724</v>
      </c>
      <c r="AL203" s="139" t="s">
        <v>2746</v>
      </c>
      <c r="AM203" s="139" t="s">
        <v>2726</v>
      </c>
      <c r="AN203" s="139"/>
      <c r="AO203" s="139" t="s">
        <v>62</v>
      </c>
      <c r="AP203" s="139"/>
      <c r="AQ203" s="139" t="s">
        <v>2741</v>
      </c>
      <c r="AR203" s="139"/>
      <c r="AS203" s="139"/>
      <c r="AT203" s="139"/>
      <c r="AU203" s="141"/>
      <c r="BC203" t="s">
        <v>1051</v>
      </c>
      <c r="BD203" t="s">
        <v>1052</v>
      </c>
    </row>
    <row r="204" spans="1:56" x14ac:dyDescent="0.2">
      <c r="A204" t="s">
        <v>1083</v>
      </c>
      <c r="B204" t="s">
        <v>1054</v>
      </c>
      <c r="C204" s="130"/>
      <c r="D204" s="130"/>
      <c r="E204" s="130" t="s">
        <v>2886</v>
      </c>
      <c r="F204" s="130"/>
      <c r="G204" s="130"/>
      <c r="H204" s="130"/>
      <c r="I204" s="130"/>
      <c r="J204" s="130"/>
      <c r="K204" s="130"/>
      <c r="L204" s="130"/>
      <c r="M204" s="130"/>
      <c r="N204" s="130"/>
      <c r="O204" s="130"/>
      <c r="P204" s="130"/>
      <c r="Q204" s="130"/>
      <c r="R204" s="130"/>
      <c r="S204" s="130"/>
      <c r="T204" s="130"/>
      <c r="U204" s="130"/>
      <c r="V204" s="130"/>
      <c r="W204" s="130"/>
      <c r="X204" s="130"/>
      <c r="Y204" s="130"/>
      <c r="Z204" s="130"/>
      <c r="AA204" s="130"/>
      <c r="AB204" s="130"/>
      <c r="AC204" s="130"/>
      <c r="AD204" s="130"/>
      <c r="AE204" s="130"/>
      <c r="AF204" s="130"/>
      <c r="AG204" s="130"/>
      <c r="AH204" s="130"/>
      <c r="AI204" s="130"/>
      <c r="AJ204" s="130"/>
      <c r="AK204" s="137" t="s">
        <v>2724</v>
      </c>
      <c r="AL204" s="139" t="s">
        <v>2746</v>
      </c>
      <c r="AM204" s="139" t="s">
        <v>2726</v>
      </c>
      <c r="AN204" s="139"/>
      <c r="AO204" s="139" t="s">
        <v>62</v>
      </c>
      <c r="AP204" s="139"/>
      <c r="AQ204" s="139" t="s">
        <v>2742</v>
      </c>
      <c r="AR204" s="139"/>
      <c r="AS204" s="139"/>
      <c r="AT204" s="139"/>
      <c r="AU204" s="141"/>
      <c r="BC204" t="s">
        <v>1055</v>
      </c>
      <c r="BD204" t="s">
        <v>1056</v>
      </c>
    </row>
    <row r="205" spans="1:56" x14ac:dyDescent="0.2">
      <c r="A205" t="s">
        <v>1086</v>
      </c>
      <c r="B205" t="s">
        <v>1058</v>
      </c>
      <c r="C205" s="130"/>
      <c r="D205" s="130"/>
      <c r="E205" s="130" t="s">
        <v>2886</v>
      </c>
      <c r="F205" s="130"/>
      <c r="G205" s="130"/>
      <c r="H205" s="130"/>
      <c r="I205" s="130"/>
      <c r="J205" s="130"/>
      <c r="K205" s="130"/>
      <c r="L205" s="130"/>
      <c r="M205" s="130"/>
      <c r="N205" s="130"/>
      <c r="O205" s="130"/>
      <c r="P205" s="130"/>
      <c r="Q205" s="130"/>
      <c r="R205" s="130"/>
      <c r="S205" s="130"/>
      <c r="T205" s="130"/>
      <c r="U205" s="130"/>
      <c r="V205" s="130"/>
      <c r="W205" s="130"/>
      <c r="X205" s="130"/>
      <c r="Y205" s="130"/>
      <c r="Z205" s="130"/>
      <c r="AA205" s="130"/>
      <c r="AB205" s="130"/>
      <c r="AC205" s="130"/>
      <c r="AD205" s="130"/>
      <c r="AE205" s="130"/>
      <c r="AF205" s="130"/>
      <c r="AG205" s="130"/>
      <c r="AH205" s="130"/>
      <c r="AI205" s="130"/>
      <c r="AJ205" s="130"/>
      <c r="AK205" s="137" t="s">
        <v>2724</v>
      </c>
      <c r="AL205" s="139" t="s">
        <v>2746</v>
      </c>
      <c r="AM205" s="139" t="s">
        <v>2726</v>
      </c>
      <c r="AN205" s="139"/>
      <c r="AO205" s="139" t="s">
        <v>62</v>
      </c>
      <c r="AP205" s="139"/>
      <c r="AQ205" s="139" t="s">
        <v>2743</v>
      </c>
      <c r="AR205" s="139"/>
      <c r="AS205" s="139"/>
      <c r="AT205" s="139"/>
      <c r="AU205" s="141"/>
      <c r="BC205" t="s">
        <v>0</v>
      </c>
      <c r="BD205" t="s">
        <v>1059</v>
      </c>
    </row>
    <row r="206" spans="1:56" x14ac:dyDescent="0.2">
      <c r="A206" t="s">
        <v>1090</v>
      </c>
      <c r="B206" t="s">
        <v>1061</v>
      </c>
      <c r="C206" s="130"/>
      <c r="D206" s="130"/>
      <c r="E206" s="130" t="s">
        <v>2886</v>
      </c>
      <c r="F206" s="130"/>
      <c r="G206" s="130"/>
      <c r="H206" s="130"/>
      <c r="I206" s="130"/>
      <c r="J206" s="130"/>
      <c r="K206" s="130"/>
      <c r="L206" s="130"/>
      <c r="M206" s="130"/>
      <c r="N206" s="130"/>
      <c r="O206" s="130"/>
      <c r="P206" s="130"/>
      <c r="Q206" s="130"/>
      <c r="R206" s="130"/>
      <c r="S206" s="130"/>
      <c r="T206" s="130"/>
      <c r="U206" s="130"/>
      <c r="V206" s="130"/>
      <c r="W206" s="130"/>
      <c r="X206" s="130"/>
      <c r="Y206" s="130"/>
      <c r="Z206" s="130"/>
      <c r="AA206" s="130"/>
      <c r="AB206" s="130"/>
      <c r="AC206" s="130"/>
      <c r="AD206" s="130"/>
      <c r="AE206" s="130"/>
      <c r="AF206" s="130"/>
      <c r="AG206" s="130"/>
      <c r="AH206" s="130"/>
      <c r="AI206" s="130"/>
      <c r="AJ206" s="130"/>
      <c r="AK206" s="137" t="s">
        <v>2724</v>
      </c>
      <c r="AL206" s="139" t="s">
        <v>2746</v>
      </c>
      <c r="AM206" s="139" t="s">
        <v>2726</v>
      </c>
      <c r="AN206" s="139"/>
      <c r="AO206" s="139" t="s">
        <v>62</v>
      </c>
      <c r="AP206" s="139"/>
      <c r="AQ206" s="139" t="s">
        <v>2744</v>
      </c>
      <c r="AR206" s="139"/>
      <c r="AS206" s="139"/>
      <c r="AT206" s="139"/>
      <c r="AU206" s="141"/>
      <c r="BC206" t="s">
        <v>1062</v>
      </c>
      <c r="BD206" t="s">
        <v>1063</v>
      </c>
    </row>
    <row r="207" spans="1:56" x14ac:dyDescent="0.2">
      <c r="A207" t="s">
        <v>1094</v>
      </c>
      <c r="B207" t="s">
        <v>1065</v>
      </c>
      <c r="C207" s="130"/>
      <c r="D207" s="130"/>
      <c r="E207" s="130" t="s">
        <v>2886</v>
      </c>
      <c r="F207" s="130"/>
      <c r="G207" s="130"/>
      <c r="H207" s="130"/>
      <c r="I207" s="130"/>
      <c r="J207" s="130"/>
      <c r="K207" s="130"/>
      <c r="L207" s="130"/>
      <c r="M207" s="130"/>
      <c r="N207" s="130"/>
      <c r="O207" s="130"/>
      <c r="P207" s="130"/>
      <c r="Q207" s="130"/>
      <c r="R207" s="130"/>
      <c r="S207" s="130"/>
      <c r="T207" s="130"/>
      <c r="U207" s="130"/>
      <c r="V207" s="130"/>
      <c r="W207" s="130"/>
      <c r="X207" s="130"/>
      <c r="Y207" s="130"/>
      <c r="Z207" s="130"/>
      <c r="AA207" s="130"/>
      <c r="AB207" s="130"/>
      <c r="AC207" s="130"/>
      <c r="AD207" s="130"/>
      <c r="AE207" s="130"/>
      <c r="AF207" s="130"/>
      <c r="AG207" s="130"/>
      <c r="AH207" s="130"/>
      <c r="AI207" s="130"/>
      <c r="AJ207" s="130"/>
      <c r="AK207" s="137" t="s">
        <v>2724</v>
      </c>
      <c r="AL207" s="139" t="s">
        <v>2746</v>
      </c>
      <c r="AM207" s="139" t="s">
        <v>2726</v>
      </c>
      <c r="AN207" s="145" t="s">
        <v>2736</v>
      </c>
      <c r="AO207" s="145"/>
      <c r="AP207" s="145"/>
      <c r="AQ207" s="139" t="s">
        <v>2741</v>
      </c>
      <c r="AR207" s="139"/>
      <c r="AS207" s="139"/>
      <c r="AT207" s="139"/>
      <c r="AU207" s="141"/>
      <c r="BC207" t="s">
        <v>723</v>
      </c>
      <c r="BD207" t="s">
        <v>1066</v>
      </c>
    </row>
    <row r="208" spans="1:56" x14ac:dyDescent="0.2">
      <c r="A208" t="s">
        <v>1097</v>
      </c>
      <c r="B208" t="s">
        <v>1068</v>
      </c>
      <c r="C208" s="130">
        <v>30744</v>
      </c>
      <c r="D208" s="130">
        <v>12</v>
      </c>
      <c r="E208" s="130" t="s">
        <v>2885</v>
      </c>
      <c r="F208" s="130" t="s">
        <v>0</v>
      </c>
      <c r="G208" s="130" t="s">
        <v>0</v>
      </c>
      <c r="H208" s="130">
        <v>2</v>
      </c>
      <c r="I208" s="130">
        <v>6</v>
      </c>
      <c r="J208" s="130">
        <v>5</v>
      </c>
      <c r="K208" s="130">
        <v>10</v>
      </c>
      <c r="L208" s="130" t="s">
        <v>0</v>
      </c>
      <c r="M208" s="130" t="s">
        <v>0</v>
      </c>
      <c r="N208" s="130">
        <v>8</v>
      </c>
      <c r="O208" s="130" t="s">
        <v>0</v>
      </c>
      <c r="P208" s="130" t="s">
        <v>0</v>
      </c>
      <c r="Q208" s="130">
        <v>1</v>
      </c>
      <c r="R208" s="130">
        <v>3</v>
      </c>
      <c r="S208" s="130" t="s">
        <v>0</v>
      </c>
      <c r="T208" s="130" t="s">
        <v>0</v>
      </c>
      <c r="U208" s="130">
        <v>7</v>
      </c>
      <c r="V208" s="130">
        <v>9</v>
      </c>
      <c r="W208" s="130" t="s">
        <v>0</v>
      </c>
      <c r="X208" s="130">
        <v>12</v>
      </c>
      <c r="Y208" s="130" t="s">
        <v>0</v>
      </c>
      <c r="Z208" s="130">
        <v>4</v>
      </c>
      <c r="AA208" s="130">
        <v>11</v>
      </c>
      <c r="AB208" s="130" t="s">
        <v>0</v>
      </c>
      <c r="AC208" s="130" t="s">
        <v>0</v>
      </c>
      <c r="AD208" s="130" t="s">
        <v>0</v>
      </c>
      <c r="AE208" s="130" t="s">
        <v>0</v>
      </c>
      <c r="AF208" s="130" t="s">
        <v>0</v>
      </c>
      <c r="AG208" s="130" t="s">
        <v>0</v>
      </c>
      <c r="AH208" s="130" t="s">
        <v>0</v>
      </c>
      <c r="AI208" s="130" t="s">
        <v>0</v>
      </c>
      <c r="AJ208" s="130" t="s">
        <v>0</v>
      </c>
      <c r="AK208" s="137" t="s">
        <v>2724</v>
      </c>
      <c r="AL208" s="139" t="s">
        <v>2746</v>
      </c>
      <c r="AM208" s="139" t="s">
        <v>2726</v>
      </c>
      <c r="AN208" s="145" t="s">
        <v>2736</v>
      </c>
      <c r="AO208" s="145"/>
      <c r="AP208" s="145"/>
      <c r="AQ208" s="139" t="s">
        <v>2742</v>
      </c>
      <c r="AR208" s="139"/>
      <c r="AS208" s="139"/>
      <c r="AT208" s="139"/>
      <c r="AU208" s="141"/>
      <c r="BC208" t="s">
        <v>723</v>
      </c>
      <c r="BD208" t="s">
        <v>1069</v>
      </c>
    </row>
    <row r="209" spans="1:56" x14ac:dyDescent="0.2">
      <c r="A209" t="s">
        <v>1100</v>
      </c>
      <c r="B209" t="s">
        <v>1071</v>
      </c>
      <c r="C209" s="130">
        <v>10985</v>
      </c>
      <c r="D209" s="130">
        <v>11</v>
      </c>
      <c r="E209" s="130" t="s">
        <v>2885</v>
      </c>
      <c r="F209" s="130" t="s">
        <v>0</v>
      </c>
      <c r="G209" s="130" t="s">
        <v>0</v>
      </c>
      <c r="H209" s="130">
        <v>2</v>
      </c>
      <c r="I209" s="130">
        <v>5</v>
      </c>
      <c r="J209" s="130" t="s">
        <v>0</v>
      </c>
      <c r="K209" s="130">
        <v>8</v>
      </c>
      <c r="L209" s="130" t="s">
        <v>0</v>
      </c>
      <c r="M209" s="130" t="s">
        <v>0</v>
      </c>
      <c r="N209" s="130">
        <v>6</v>
      </c>
      <c r="O209" s="130" t="s">
        <v>0</v>
      </c>
      <c r="P209" s="130" t="s">
        <v>0</v>
      </c>
      <c r="Q209" s="130">
        <v>1</v>
      </c>
      <c r="R209" s="130">
        <v>3</v>
      </c>
      <c r="S209" s="130" t="s">
        <v>0</v>
      </c>
      <c r="T209" s="130" t="s">
        <v>0</v>
      </c>
      <c r="U209" s="130">
        <v>7</v>
      </c>
      <c r="V209" s="130">
        <v>10</v>
      </c>
      <c r="W209" s="130" t="s">
        <v>0</v>
      </c>
      <c r="X209" s="130">
        <v>9</v>
      </c>
      <c r="Y209" s="130" t="s">
        <v>0</v>
      </c>
      <c r="Z209" s="130">
        <v>4</v>
      </c>
      <c r="AA209" s="130">
        <v>11</v>
      </c>
      <c r="AB209" s="130" t="s">
        <v>0</v>
      </c>
      <c r="AC209" s="130" t="s">
        <v>0</v>
      </c>
      <c r="AD209" s="130" t="s">
        <v>0</v>
      </c>
      <c r="AE209" s="130" t="s">
        <v>0</v>
      </c>
      <c r="AF209" s="130" t="s">
        <v>0</v>
      </c>
      <c r="AG209" s="130" t="s">
        <v>0</v>
      </c>
      <c r="AH209" s="130" t="s">
        <v>0</v>
      </c>
      <c r="AI209" s="130" t="s">
        <v>0</v>
      </c>
      <c r="AJ209" s="130" t="s">
        <v>0</v>
      </c>
      <c r="AK209" s="137" t="s">
        <v>2724</v>
      </c>
      <c r="AL209" s="139" t="s">
        <v>2746</v>
      </c>
      <c r="AM209" s="139" t="s">
        <v>2726</v>
      </c>
      <c r="AN209" s="145" t="s">
        <v>2736</v>
      </c>
      <c r="AO209" s="145"/>
      <c r="AP209" s="145"/>
      <c r="AQ209" s="139" t="s">
        <v>2743</v>
      </c>
      <c r="AR209" s="139"/>
      <c r="AS209" s="139"/>
      <c r="AT209" s="139"/>
      <c r="AU209" s="141"/>
      <c r="BC209" t="s">
        <v>723</v>
      </c>
      <c r="BD209" t="s">
        <v>1072</v>
      </c>
    </row>
    <row r="210" spans="1:56" x14ac:dyDescent="0.2">
      <c r="A210" t="s">
        <v>1103</v>
      </c>
      <c r="B210" t="s">
        <v>1074</v>
      </c>
      <c r="C210" s="130">
        <v>3517</v>
      </c>
      <c r="D210" s="130">
        <v>8</v>
      </c>
      <c r="E210" s="130" t="s">
        <v>2885</v>
      </c>
      <c r="F210" s="130">
        <v>1</v>
      </c>
      <c r="G210" s="130" t="s">
        <v>0</v>
      </c>
      <c r="H210" s="130">
        <v>5</v>
      </c>
      <c r="I210" s="130" t="s">
        <v>0</v>
      </c>
      <c r="J210" s="130" t="s">
        <v>0</v>
      </c>
      <c r="K210" s="130">
        <v>6</v>
      </c>
      <c r="L210" s="130" t="s">
        <v>0</v>
      </c>
      <c r="M210" s="130" t="s">
        <v>0</v>
      </c>
      <c r="N210" s="130">
        <v>3</v>
      </c>
      <c r="O210" s="130" t="s">
        <v>0</v>
      </c>
      <c r="P210" s="130" t="s">
        <v>0</v>
      </c>
      <c r="Q210" s="130">
        <v>2</v>
      </c>
      <c r="R210" s="130" t="s">
        <v>0</v>
      </c>
      <c r="S210" s="130" t="s">
        <v>0</v>
      </c>
      <c r="T210" s="130" t="s">
        <v>0</v>
      </c>
      <c r="U210" s="130">
        <v>4</v>
      </c>
      <c r="V210" s="130" t="s">
        <v>0</v>
      </c>
      <c r="W210" s="130" t="s">
        <v>0</v>
      </c>
      <c r="X210" s="130">
        <v>7</v>
      </c>
      <c r="Y210" s="130" t="s">
        <v>0</v>
      </c>
      <c r="Z210" s="130">
        <v>7</v>
      </c>
      <c r="AA210" s="130" t="s">
        <v>0</v>
      </c>
      <c r="AB210" s="130" t="s">
        <v>0</v>
      </c>
      <c r="AC210" s="130" t="s">
        <v>0</v>
      </c>
      <c r="AD210" s="130" t="s">
        <v>0</v>
      </c>
      <c r="AE210" s="130" t="s">
        <v>0</v>
      </c>
      <c r="AF210" s="130" t="s">
        <v>0</v>
      </c>
      <c r="AG210" s="130" t="s">
        <v>0</v>
      </c>
      <c r="AH210" s="130" t="s">
        <v>0</v>
      </c>
      <c r="AI210" s="130" t="s">
        <v>0</v>
      </c>
      <c r="AJ210" s="130" t="s">
        <v>0</v>
      </c>
      <c r="AK210" s="137" t="s">
        <v>2724</v>
      </c>
      <c r="AL210" s="139" t="s">
        <v>2746</v>
      </c>
      <c r="AM210" s="139" t="s">
        <v>2726</v>
      </c>
      <c r="AN210" s="145" t="s">
        <v>2736</v>
      </c>
      <c r="AO210" s="145"/>
      <c r="AP210" s="145"/>
      <c r="AQ210" s="139" t="s">
        <v>2744</v>
      </c>
      <c r="AR210" s="139"/>
      <c r="AS210" s="139"/>
      <c r="AT210" s="139"/>
      <c r="AU210" s="141"/>
      <c r="BC210" t="s">
        <v>1075</v>
      </c>
      <c r="BD210" t="s">
        <v>1076</v>
      </c>
    </row>
    <row r="211" spans="1:56" x14ac:dyDescent="0.2">
      <c r="A211" t="s">
        <v>1106</v>
      </c>
      <c r="B211" t="s">
        <v>1078</v>
      </c>
      <c r="C211" s="130"/>
      <c r="D211" s="130"/>
      <c r="E211" s="130" t="s">
        <v>2886</v>
      </c>
      <c r="F211" s="130"/>
      <c r="G211" s="130"/>
      <c r="H211" s="130"/>
      <c r="I211" s="130"/>
      <c r="J211" s="130"/>
      <c r="K211" s="130"/>
      <c r="L211" s="130"/>
      <c r="M211" s="130"/>
      <c r="N211" s="130"/>
      <c r="O211" s="130"/>
      <c r="P211" s="130"/>
      <c r="Q211" s="130"/>
      <c r="R211" s="130"/>
      <c r="S211" s="130"/>
      <c r="T211" s="130"/>
      <c r="U211" s="130"/>
      <c r="V211" s="130"/>
      <c r="W211" s="130"/>
      <c r="X211" s="130"/>
      <c r="Y211" s="130"/>
      <c r="Z211" s="130"/>
      <c r="AA211" s="130"/>
      <c r="AB211" s="130"/>
      <c r="AC211" s="130"/>
      <c r="AD211" s="130"/>
      <c r="AE211" s="130"/>
      <c r="AF211" s="130"/>
      <c r="AG211" s="130"/>
      <c r="AH211" s="130"/>
      <c r="AI211" s="130"/>
      <c r="AJ211" s="130"/>
      <c r="AK211" s="137" t="s">
        <v>2724</v>
      </c>
      <c r="AL211" s="139" t="s">
        <v>2746</v>
      </c>
      <c r="AM211" s="139" t="s">
        <v>2726</v>
      </c>
      <c r="AN211" s="145" t="s">
        <v>384</v>
      </c>
      <c r="AO211" s="145"/>
      <c r="AP211" s="145"/>
      <c r="AQ211" s="139" t="s">
        <v>2741</v>
      </c>
      <c r="AR211" s="139"/>
      <c r="AS211" s="139"/>
      <c r="AT211" s="139"/>
      <c r="AU211" s="141"/>
      <c r="BC211" t="s">
        <v>1022</v>
      </c>
      <c r="BD211" t="s">
        <v>1079</v>
      </c>
    </row>
    <row r="212" spans="1:56" x14ac:dyDescent="0.2">
      <c r="A212" t="s">
        <v>1109</v>
      </c>
      <c r="B212" t="s">
        <v>1081</v>
      </c>
      <c r="C212" s="130">
        <v>8994</v>
      </c>
      <c r="D212" s="130">
        <v>10</v>
      </c>
      <c r="E212" s="130" t="s">
        <v>2885</v>
      </c>
      <c r="F212" s="130" t="s">
        <v>0</v>
      </c>
      <c r="G212" s="130" t="s">
        <v>0</v>
      </c>
      <c r="H212" s="130">
        <v>3</v>
      </c>
      <c r="I212" s="130">
        <v>6</v>
      </c>
      <c r="J212" s="130" t="s">
        <v>0</v>
      </c>
      <c r="K212" s="130">
        <v>9</v>
      </c>
      <c r="L212" s="130" t="s">
        <v>0</v>
      </c>
      <c r="M212" s="130" t="s">
        <v>0</v>
      </c>
      <c r="N212" s="130">
        <v>5</v>
      </c>
      <c r="O212" s="130" t="s">
        <v>0</v>
      </c>
      <c r="P212" s="130" t="s">
        <v>0</v>
      </c>
      <c r="Q212" s="130">
        <v>1</v>
      </c>
      <c r="R212" s="130">
        <v>2</v>
      </c>
      <c r="S212" s="130" t="s">
        <v>0</v>
      </c>
      <c r="T212" s="130" t="s">
        <v>0</v>
      </c>
      <c r="U212" s="130">
        <v>7</v>
      </c>
      <c r="V212" s="130">
        <v>10</v>
      </c>
      <c r="W212" s="130" t="s">
        <v>0</v>
      </c>
      <c r="X212" s="130" t="s">
        <v>0</v>
      </c>
      <c r="Y212" s="130" t="s">
        <v>0</v>
      </c>
      <c r="Z212" s="130">
        <v>4</v>
      </c>
      <c r="AA212" s="130">
        <v>8</v>
      </c>
      <c r="AB212" s="130" t="s">
        <v>0</v>
      </c>
      <c r="AC212" s="130" t="s">
        <v>0</v>
      </c>
      <c r="AD212" s="130" t="s">
        <v>0</v>
      </c>
      <c r="AE212" s="130" t="s">
        <v>0</v>
      </c>
      <c r="AF212" s="130" t="s">
        <v>0</v>
      </c>
      <c r="AG212" s="130" t="s">
        <v>0</v>
      </c>
      <c r="AH212" s="130" t="s">
        <v>0</v>
      </c>
      <c r="AI212" s="130" t="s">
        <v>0</v>
      </c>
      <c r="AJ212" s="130" t="s">
        <v>0</v>
      </c>
      <c r="AK212" s="137" t="s">
        <v>2724</v>
      </c>
      <c r="AL212" s="139" t="s">
        <v>2746</v>
      </c>
      <c r="AM212" s="139" t="s">
        <v>2726</v>
      </c>
      <c r="AN212" s="145" t="s">
        <v>384</v>
      </c>
      <c r="AO212" s="145"/>
      <c r="AP212" s="145"/>
      <c r="AQ212" s="139" t="s">
        <v>2742</v>
      </c>
      <c r="AR212" s="139"/>
      <c r="AS212" s="139"/>
      <c r="AT212" s="139"/>
      <c r="AU212" s="141"/>
      <c r="BC212" t="s">
        <v>723</v>
      </c>
      <c r="BD212" t="s">
        <v>1082</v>
      </c>
    </row>
    <row r="213" spans="1:56" x14ac:dyDescent="0.2">
      <c r="A213" t="s">
        <v>1112</v>
      </c>
      <c r="B213" t="s">
        <v>1084</v>
      </c>
      <c r="C213" s="130">
        <v>617</v>
      </c>
      <c r="D213" s="130">
        <v>10</v>
      </c>
      <c r="E213" s="130" t="s">
        <v>2885</v>
      </c>
      <c r="F213" s="130" t="s">
        <v>0</v>
      </c>
      <c r="G213" s="130" t="s">
        <v>0</v>
      </c>
      <c r="H213" s="130">
        <v>6</v>
      </c>
      <c r="I213" s="130">
        <v>4</v>
      </c>
      <c r="J213" s="130" t="s">
        <v>0</v>
      </c>
      <c r="K213" s="130">
        <v>8</v>
      </c>
      <c r="L213" s="130" t="s">
        <v>0</v>
      </c>
      <c r="M213" s="130" t="s">
        <v>0</v>
      </c>
      <c r="N213" s="130">
        <v>3</v>
      </c>
      <c r="O213" s="130" t="s">
        <v>0</v>
      </c>
      <c r="P213" s="130" t="s">
        <v>0</v>
      </c>
      <c r="Q213" s="130">
        <v>1</v>
      </c>
      <c r="R213" s="130">
        <v>5</v>
      </c>
      <c r="S213" s="130" t="s">
        <v>0</v>
      </c>
      <c r="T213" s="130" t="s">
        <v>0</v>
      </c>
      <c r="U213" s="130">
        <v>2</v>
      </c>
      <c r="V213" s="130">
        <v>8</v>
      </c>
      <c r="W213" s="130" t="s">
        <v>0</v>
      </c>
      <c r="X213" s="130" t="s">
        <v>0</v>
      </c>
      <c r="Y213" s="130" t="s">
        <v>0</v>
      </c>
      <c r="Z213" s="130">
        <v>7</v>
      </c>
      <c r="AA213" s="130">
        <v>8</v>
      </c>
      <c r="AB213" s="130" t="s">
        <v>0</v>
      </c>
      <c r="AC213" s="130" t="s">
        <v>0</v>
      </c>
      <c r="AD213" s="130" t="s">
        <v>0</v>
      </c>
      <c r="AE213" s="130" t="s">
        <v>0</v>
      </c>
      <c r="AF213" s="130" t="s">
        <v>0</v>
      </c>
      <c r="AG213" s="130" t="s">
        <v>0</v>
      </c>
      <c r="AH213" s="130" t="s">
        <v>0</v>
      </c>
      <c r="AI213" s="130" t="s">
        <v>0</v>
      </c>
      <c r="AJ213" s="130" t="s">
        <v>0</v>
      </c>
      <c r="AK213" s="137" t="s">
        <v>2724</v>
      </c>
      <c r="AL213" s="139" t="s">
        <v>2746</v>
      </c>
      <c r="AM213" s="139" t="s">
        <v>2726</v>
      </c>
      <c r="AN213" s="145" t="s">
        <v>384</v>
      </c>
      <c r="AO213" s="145"/>
      <c r="AP213" s="145"/>
      <c r="AQ213" s="139" t="s">
        <v>2743</v>
      </c>
      <c r="AR213" s="139"/>
      <c r="AS213" s="139"/>
      <c r="AT213" s="139"/>
      <c r="AU213" s="141"/>
      <c r="BC213" t="s">
        <v>723</v>
      </c>
      <c r="BD213" t="s">
        <v>1085</v>
      </c>
    </row>
    <row r="214" spans="1:56" x14ac:dyDescent="0.2">
      <c r="A214" t="s">
        <v>1116</v>
      </c>
      <c r="B214" t="s">
        <v>1087</v>
      </c>
      <c r="C214" s="130"/>
      <c r="D214" s="130"/>
      <c r="E214" s="130" t="s">
        <v>2886</v>
      </c>
      <c r="F214" s="130"/>
      <c r="G214" s="130"/>
      <c r="H214" s="130"/>
      <c r="I214" s="130"/>
      <c r="J214" s="130"/>
      <c r="K214" s="130"/>
      <c r="L214" s="130"/>
      <c r="M214" s="130"/>
      <c r="N214" s="130"/>
      <c r="O214" s="130"/>
      <c r="P214" s="130"/>
      <c r="Q214" s="130"/>
      <c r="R214" s="130"/>
      <c r="S214" s="130"/>
      <c r="T214" s="130"/>
      <c r="U214" s="130"/>
      <c r="V214" s="130"/>
      <c r="W214" s="130"/>
      <c r="X214" s="130"/>
      <c r="Y214" s="130"/>
      <c r="Z214" s="130"/>
      <c r="AA214" s="130"/>
      <c r="AB214" s="130"/>
      <c r="AC214" s="130"/>
      <c r="AD214" s="130"/>
      <c r="AE214" s="130"/>
      <c r="AF214" s="130"/>
      <c r="AG214" s="130"/>
      <c r="AH214" s="130"/>
      <c r="AI214" s="130"/>
      <c r="AJ214" s="130"/>
      <c r="AK214" s="137" t="s">
        <v>2724</v>
      </c>
      <c r="AL214" s="139" t="s">
        <v>2746</v>
      </c>
      <c r="AM214" s="139" t="s">
        <v>2726</v>
      </c>
      <c r="AN214" s="145" t="s">
        <v>384</v>
      </c>
      <c r="AO214" s="145"/>
      <c r="AP214" s="145"/>
      <c r="AQ214" s="139" t="s">
        <v>2744</v>
      </c>
      <c r="AR214" s="139"/>
      <c r="AS214" s="139"/>
      <c r="AT214" s="139"/>
      <c r="AU214" s="141"/>
      <c r="BC214" t="s">
        <v>1088</v>
      </c>
      <c r="BD214" t="s">
        <v>1089</v>
      </c>
    </row>
    <row r="215" spans="1:56" x14ac:dyDescent="0.2">
      <c r="A215" s="129" t="s">
        <v>1119</v>
      </c>
      <c r="B215" t="s">
        <v>1091</v>
      </c>
      <c r="C215" s="130">
        <v>26181596118.853546</v>
      </c>
      <c r="D215" s="130">
        <v>8</v>
      </c>
      <c r="E215" s="130" t="s">
        <v>2885</v>
      </c>
      <c r="F215" s="130" t="s">
        <v>0</v>
      </c>
      <c r="G215" s="130" t="s">
        <v>0</v>
      </c>
      <c r="H215" s="130">
        <v>2</v>
      </c>
      <c r="I215" s="130">
        <v>4</v>
      </c>
      <c r="J215" s="130" t="s">
        <v>0</v>
      </c>
      <c r="K215" s="130">
        <v>6</v>
      </c>
      <c r="L215" s="130" t="s">
        <v>0</v>
      </c>
      <c r="M215" s="130" t="s">
        <v>0</v>
      </c>
      <c r="N215" s="130">
        <v>8</v>
      </c>
      <c r="O215" s="130" t="s">
        <v>0</v>
      </c>
      <c r="P215" s="130">
        <v>5</v>
      </c>
      <c r="Q215" s="130">
        <v>1</v>
      </c>
      <c r="R215" s="130">
        <v>3</v>
      </c>
      <c r="S215" s="130" t="s">
        <v>0</v>
      </c>
      <c r="T215" s="130" t="s">
        <v>0</v>
      </c>
      <c r="U215" s="130">
        <v>7</v>
      </c>
      <c r="V215" s="130" t="s">
        <v>0</v>
      </c>
      <c r="W215" s="130" t="s">
        <v>0</v>
      </c>
      <c r="X215" s="130" t="s">
        <v>0</v>
      </c>
      <c r="Y215" s="130" t="s">
        <v>0</v>
      </c>
      <c r="Z215" s="130" t="s">
        <v>0</v>
      </c>
      <c r="AA215" s="130" t="s">
        <v>0</v>
      </c>
      <c r="AB215" s="130" t="s">
        <v>0</v>
      </c>
      <c r="AC215" s="130" t="s">
        <v>0</v>
      </c>
      <c r="AD215" s="130" t="s">
        <v>0</v>
      </c>
      <c r="AE215" s="130" t="s">
        <v>0</v>
      </c>
      <c r="AF215" s="130" t="s">
        <v>0</v>
      </c>
      <c r="AG215" s="130" t="s">
        <v>0</v>
      </c>
      <c r="AH215" s="130" t="s">
        <v>0</v>
      </c>
      <c r="AI215" s="130" t="s">
        <v>0</v>
      </c>
      <c r="AJ215" s="130" t="s">
        <v>0</v>
      </c>
      <c r="AK215" s="137" t="s">
        <v>2748</v>
      </c>
      <c r="AL215" s="138" t="s">
        <v>2749</v>
      </c>
      <c r="AM215" s="139" t="s">
        <v>2726</v>
      </c>
      <c r="AN215" s="139"/>
      <c r="AO215" s="139" t="s">
        <v>60</v>
      </c>
      <c r="AP215" s="139"/>
      <c r="AQ215" s="139" t="s">
        <v>2741</v>
      </c>
      <c r="AR215" s="139"/>
      <c r="AS215" s="139"/>
      <c r="AT215" s="139"/>
      <c r="AU215" s="141"/>
      <c r="BC215" t="s">
        <v>1092</v>
      </c>
      <c r="BD215" t="s">
        <v>1093</v>
      </c>
    </row>
    <row r="216" spans="1:56" x14ac:dyDescent="0.2">
      <c r="A216" s="129" t="s">
        <v>1122</v>
      </c>
      <c r="B216" t="s">
        <v>1095</v>
      </c>
      <c r="C216" s="130">
        <v>324782042162.35028</v>
      </c>
      <c r="D216" s="130">
        <v>14</v>
      </c>
      <c r="E216" s="130" t="s">
        <v>2885</v>
      </c>
      <c r="F216" s="130" t="s">
        <v>0</v>
      </c>
      <c r="G216" s="130" t="s">
        <v>0</v>
      </c>
      <c r="H216" s="130">
        <v>3</v>
      </c>
      <c r="I216" s="130">
        <v>5</v>
      </c>
      <c r="J216" s="130">
        <v>6</v>
      </c>
      <c r="K216" s="130">
        <v>10</v>
      </c>
      <c r="L216" s="130">
        <v>7</v>
      </c>
      <c r="M216" s="130" t="s">
        <v>0</v>
      </c>
      <c r="N216" s="130" t="s">
        <v>0</v>
      </c>
      <c r="O216" s="130" t="s">
        <v>0</v>
      </c>
      <c r="P216" s="130">
        <v>9</v>
      </c>
      <c r="Q216" s="130">
        <v>1</v>
      </c>
      <c r="R216" s="130">
        <v>2</v>
      </c>
      <c r="S216" s="130" t="s">
        <v>0</v>
      </c>
      <c r="T216" s="130" t="s">
        <v>0</v>
      </c>
      <c r="U216" s="130">
        <v>8</v>
      </c>
      <c r="V216" s="130">
        <v>11</v>
      </c>
      <c r="W216" s="130" t="s">
        <v>0</v>
      </c>
      <c r="X216" s="130">
        <v>12</v>
      </c>
      <c r="Y216" s="130">
        <v>14</v>
      </c>
      <c r="Z216" s="130">
        <v>4</v>
      </c>
      <c r="AA216" s="130">
        <v>13</v>
      </c>
      <c r="AB216" s="130" t="s">
        <v>0</v>
      </c>
      <c r="AC216" s="130" t="s">
        <v>0</v>
      </c>
      <c r="AD216" s="130" t="s">
        <v>0</v>
      </c>
      <c r="AE216" s="130" t="s">
        <v>0</v>
      </c>
      <c r="AF216" s="130" t="s">
        <v>0</v>
      </c>
      <c r="AG216" s="130" t="s">
        <v>0</v>
      </c>
      <c r="AH216" s="130" t="s">
        <v>0</v>
      </c>
      <c r="AI216" s="130" t="s">
        <v>0</v>
      </c>
      <c r="AJ216" s="130" t="s">
        <v>0</v>
      </c>
      <c r="AK216" s="137" t="s">
        <v>2748</v>
      </c>
      <c r="AL216" s="138" t="s">
        <v>2749</v>
      </c>
      <c r="AM216" s="139" t="s">
        <v>2726</v>
      </c>
      <c r="AN216" s="139"/>
      <c r="AO216" s="139" t="s">
        <v>60</v>
      </c>
      <c r="AP216" s="139"/>
      <c r="AQ216" s="139" t="s">
        <v>2742</v>
      </c>
      <c r="AR216" s="139"/>
      <c r="AS216" s="139"/>
      <c r="AT216" s="139"/>
      <c r="AU216" s="141"/>
      <c r="BC216" t="s">
        <v>0</v>
      </c>
      <c r="BD216" t="s">
        <v>1096</v>
      </c>
    </row>
    <row r="217" spans="1:56" x14ac:dyDescent="0.2">
      <c r="A217" s="129" t="s">
        <v>1125</v>
      </c>
      <c r="B217" t="s">
        <v>1098</v>
      </c>
      <c r="C217" s="130">
        <v>140060029198.30591</v>
      </c>
      <c r="D217" s="130">
        <v>13</v>
      </c>
      <c r="E217" s="130" t="s">
        <v>2885</v>
      </c>
      <c r="F217" s="130" t="s">
        <v>0</v>
      </c>
      <c r="G217" s="130" t="s">
        <v>0</v>
      </c>
      <c r="H217" s="130">
        <v>2</v>
      </c>
      <c r="I217" s="130">
        <v>4</v>
      </c>
      <c r="J217" s="130" t="s">
        <v>0</v>
      </c>
      <c r="K217" s="130">
        <v>8</v>
      </c>
      <c r="L217" s="130">
        <v>7</v>
      </c>
      <c r="M217" s="130" t="s">
        <v>0</v>
      </c>
      <c r="N217" s="130">
        <v>13</v>
      </c>
      <c r="O217" s="130" t="s">
        <v>0</v>
      </c>
      <c r="P217" s="130" t="s">
        <v>0</v>
      </c>
      <c r="Q217" s="130">
        <v>1</v>
      </c>
      <c r="R217" s="130">
        <v>3</v>
      </c>
      <c r="S217" s="130" t="s">
        <v>0</v>
      </c>
      <c r="T217" s="130" t="s">
        <v>0</v>
      </c>
      <c r="U217" s="130">
        <v>6</v>
      </c>
      <c r="V217" s="130">
        <v>11</v>
      </c>
      <c r="W217" s="130" t="s">
        <v>0</v>
      </c>
      <c r="X217" s="130">
        <v>10</v>
      </c>
      <c r="Y217" s="130">
        <v>9</v>
      </c>
      <c r="Z217" s="130">
        <v>5</v>
      </c>
      <c r="AA217" s="130">
        <v>12</v>
      </c>
      <c r="AB217" s="130" t="s">
        <v>0</v>
      </c>
      <c r="AC217" s="130" t="s">
        <v>0</v>
      </c>
      <c r="AD217" s="130" t="s">
        <v>0</v>
      </c>
      <c r="AE217" s="130" t="s">
        <v>0</v>
      </c>
      <c r="AF217" s="130" t="s">
        <v>0</v>
      </c>
      <c r="AG217" s="130" t="s">
        <v>0</v>
      </c>
      <c r="AH217" s="130" t="s">
        <v>0</v>
      </c>
      <c r="AI217" s="130" t="s">
        <v>0</v>
      </c>
      <c r="AJ217" s="130" t="s">
        <v>0</v>
      </c>
      <c r="AK217" s="137" t="s">
        <v>2748</v>
      </c>
      <c r="AL217" s="138" t="s">
        <v>2749</v>
      </c>
      <c r="AM217" s="139" t="s">
        <v>2726</v>
      </c>
      <c r="AN217" s="139"/>
      <c r="AO217" s="139" t="s">
        <v>60</v>
      </c>
      <c r="AP217" s="139"/>
      <c r="AQ217" s="139" t="s">
        <v>2743</v>
      </c>
      <c r="AR217" s="139"/>
      <c r="AS217" s="139"/>
      <c r="AT217" s="139"/>
      <c r="AU217" s="141"/>
      <c r="BC217" t="s">
        <v>0</v>
      </c>
      <c r="BD217" t="s">
        <v>1099</v>
      </c>
    </row>
    <row r="218" spans="1:56" x14ac:dyDescent="0.2">
      <c r="A218" s="129" t="s">
        <v>1128</v>
      </c>
      <c r="B218" t="s">
        <v>1101</v>
      </c>
      <c r="C218" s="130">
        <v>4607867284.3080034</v>
      </c>
      <c r="D218" s="130">
        <v>6</v>
      </c>
      <c r="E218" s="130" t="s">
        <v>2885</v>
      </c>
      <c r="F218" s="130" t="s">
        <v>0</v>
      </c>
      <c r="G218" s="130" t="s">
        <v>0</v>
      </c>
      <c r="H218" s="130">
        <v>4</v>
      </c>
      <c r="I218" s="130" t="s">
        <v>0</v>
      </c>
      <c r="J218" s="130" t="s">
        <v>0</v>
      </c>
      <c r="K218" s="130">
        <v>3</v>
      </c>
      <c r="L218" s="130">
        <v>2</v>
      </c>
      <c r="M218" s="130" t="s">
        <v>0</v>
      </c>
      <c r="N218" s="130" t="s">
        <v>0</v>
      </c>
      <c r="O218" s="130" t="s">
        <v>0</v>
      </c>
      <c r="P218" s="130" t="s">
        <v>0</v>
      </c>
      <c r="Q218" s="130" t="s">
        <v>0</v>
      </c>
      <c r="R218" s="130" t="s">
        <v>0</v>
      </c>
      <c r="S218" s="130" t="s">
        <v>0</v>
      </c>
      <c r="T218" s="130" t="s">
        <v>0</v>
      </c>
      <c r="U218" s="130">
        <v>1</v>
      </c>
      <c r="V218" s="130" t="s">
        <v>0</v>
      </c>
      <c r="W218" s="130" t="s">
        <v>0</v>
      </c>
      <c r="X218" s="130">
        <v>5</v>
      </c>
      <c r="Y218" s="130" t="s">
        <v>0</v>
      </c>
      <c r="Z218" s="130">
        <v>6</v>
      </c>
      <c r="AA218" s="130" t="s">
        <v>0</v>
      </c>
      <c r="AB218" s="130" t="s">
        <v>0</v>
      </c>
      <c r="AC218" s="130" t="s">
        <v>0</v>
      </c>
      <c r="AD218" s="130" t="s">
        <v>0</v>
      </c>
      <c r="AE218" s="130" t="s">
        <v>0</v>
      </c>
      <c r="AF218" s="130" t="s">
        <v>0</v>
      </c>
      <c r="AG218" s="130" t="s">
        <v>0</v>
      </c>
      <c r="AH218" s="130" t="s">
        <v>0</v>
      </c>
      <c r="AI218" s="130" t="s">
        <v>0</v>
      </c>
      <c r="AJ218" s="130" t="s">
        <v>0</v>
      </c>
      <c r="AK218" s="137" t="s">
        <v>2748</v>
      </c>
      <c r="AL218" s="138" t="s">
        <v>2749</v>
      </c>
      <c r="AM218" s="139" t="s">
        <v>2726</v>
      </c>
      <c r="AN218" s="139"/>
      <c r="AO218" s="139" t="s">
        <v>60</v>
      </c>
      <c r="AP218" s="139"/>
      <c r="AQ218" s="145" t="s">
        <v>2744</v>
      </c>
      <c r="AR218" s="139"/>
      <c r="AS218" s="139"/>
      <c r="AT218" s="139"/>
      <c r="AU218" s="141"/>
      <c r="BC218" t="s">
        <v>0</v>
      </c>
      <c r="BD218" t="s">
        <v>1102</v>
      </c>
    </row>
    <row r="219" spans="1:56" x14ac:dyDescent="0.2">
      <c r="A219" s="129" t="s">
        <v>1132</v>
      </c>
      <c r="B219" t="s">
        <v>1104</v>
      </c>
      <c r="C219" s="130"/>
      <c r="D219" s="130"/>
      <c r="E219" s="130" t="s">
        <v>2886</v>
      </c>
      <c r="F219" s="130"/>
      <c r="G219" s="130"/>
      <c r="H219" s="130"/>
      <c r="I219" s="130"/>
      <c r="J219" s="130"/>
      <c r="K219" s="130"/>
      <c r="L219" s="130"/>
      <c r="M219" s="130"/>
      <c r="N219" s="130"/>
      <c r="O219" s="130"/>
      <c r="P219" s="130"/>
      <c r="Q219" s="130"/>
      <c r="R219" s="130"/>
      <c r="S219" s="130"/>
      <c r="T219" s="130"/>
      <c r="U219" s="130"/>
      <c r="V219" s="130"/>
      <c r="W219" s="130"/>
      <c r="X219" s="130"/>
      <c r="Y219" s="130"/>
      <c r="Z219" s="130"/>
      <c r="AA219" s="130"/>
      <c r="AB219" s="130"/>
      <c r="AC219" s="130"/>
      <c r="AD219" s="130"/>
      <c r="AE219" s="130"/>
      <c r="AF219" s="130"/>
      <c r="AG219" s="130"/>
      <c r="AH219" s="130"/>
      <c r="AI219" s="130"/>
      <c r="AJ219" s="130"/>
      <c r="AK219" s="137" t="s">
        <v>2748</v>
      </c>
      <c r="AL219" s="138" t="s">
        <v>2749</v>
      </c>
      <c r="AM219" s="139" t="s">
        <v>2726</v>
      </c>
      <c r="AN219" s="139"/>
      <c r="AO219" s="139" t="s">
        <v>62</v>
      </c>
      <c r="AP219" s="139"/>
      <c r="AQ219" s="139" t="s">
        <v>2741</v>
      </c>
      <c r="AR219" s="139"/>
      <c r="AS219" s="139"/>
      <c r="AT219" s="139"/>
      <c r="AU219" s="141"/>
      <c r="BC219" t="s">
        <v>1092</v>
      </c>
      <c r="BD219" t="s">
        <v>1105</v>
      </c>
    </row>
    <row r="220" spans="1:56" x14ac:dyDescent="0.2">
      <c r="A220" s="129" t="s">
        <v>1135</v>
      </c>
      <c r="B220" t="s">
        <v>1107</v>
      </c>
      <c r="C220" s="130"/>
      <c r="D220" s="130"/>
      <c r="E220" s="130" t="s">
        <v>2886</v>
      </c>
      <c r="F220" s="130"/>
      <c r="G220" s="130"/>
      <c r="H220" s="130"/>
      <c r="I220" s="130"/>
      <c r="J220" s="130"/>
      <c r="K220" s="130"/>
      <c r="L220" s="130"/>
      <c r="M220" s="130"/>
      <c r="N220" s="130"/>
      <c r="O220" s="130"/>
      <c r="P220" s="130"/>
      <c r="Q220" s="130"/>
      <c r="R220" s="130"/>
      <c r="S220" s="130"/>
      <c r="T220" s="130"/>
      <c r="U220" s="130"/>
      <c r="V220" s="130"/>
      <c r="W220" s="130"/>
      <c r="X220" s="130"/>
      <c r="Y220" s="130"/>
      <c r="Z220" s="130"/>
      <c r="AA220" s="130"/>
      <c r="AB220" s="130"/>
      <c r="AC220" s="130"/>
      <c r="AD220" s="130"/>
      <c r="AE220" s="130"/>
      <c r="AF220" s="130"/>
      <c r="AG220" s="130"/>
      <c r="AH220" s="130"/>
      <c r="AI220" s="130"/>
      <c r="AJ220" s="130"/>
      <c r="AK220" s="137" t="s">
        <v>2748</v>
      </c>
      <c r="AL220" s="138" t="s">
        <v>2749</v>
      </c>
      <c r="AM220" s="139" t="s">
        <v>2726</v>
      </c>
      <c r="AN220" s="139"/>
      <c r="AO220" s="139" t="s">
        <v>62</v>
      </c>
      <c r="AP220" s="139"/>
      <c r="AQ220" s="139" t="s">
        <v>2742</v>
      </c>
      <c r="AR220" s="139"/>
      <c r="AS220" s="139"/>
      <c r="AT220" s="139"/>
      <c r="AU220" s="141"/>
      <c r="BC220" t="s">
        <v>0</v>
      </c>
      <c r="BD220" t="s">
        <v>1108</v>
      </c>
    </row>
    <row r="221" spans="1:56" x14ac:dyDescent="0.2">
      <c r="A221" s="129" t="s">
        <v>1138</v>
      </c>
      <c r="B221" t="s">
        <v>1110</v>
      </c>
      <c r="C221" s="130"/>
      <c r="D221" s="130"/>
      <c r="E221" s="130" t="s">
        <v>2886</v>
      </c>
      <c r="F221" s="130"/>
      <c r="G221" s="130"/>
      <c r="H221" s="130"/>
      <c r="I221" s="130"/>
      <c r="J221" s="130"/>
      <c r="K221" s="130"/>
      <c r="L221" s="130"/>
      <c r="M221" s="130"/>
      <c r="N221" s="130"/>
      <c r="O221" s="130"/>
      <c r="P221" s="130"/>
      <c r="Q221" s="130"/>
      <c r="R221" s="130"/>
      <c r="S221" s="130"/>
      <c r="T221" s="130"/>
      <c r="U221" s="130"/>
      <c r="V221" s="130"/>
      <c r="W221" s="130"/>
      <c r="X221" s="130"/>
      <c r="Y221" s="130"/>
      <c r="Z221" s="130"/>
      <c r="AA221" s="130"/>
      <c r="AB221" s="130"/>
      <c r="AC221" s="130"/>
      <c r="AD221" s="130"/>
      <c r="AE221" s="130"/>
      <c r="AF221" s="130"/>
      <c r="AG221" s="130"/>
      <c r="AH221" s="130"/>
      <c r="AI221" s="130"/>
      <c r="AJ221" s="130"/>
      <c r="AK221" s="137" t="s">
        <v>2748</v>
      </c>
      <c r="AL221" s="138" t="s">
        <v>2749</v>
      </c>
      <c r="AM221" s="139" t="s">
        <v>2726</v>
      </c>
      <c r="AN221" s="139"/>
      <c r="AO221" s="139" t="s">
        <v>62</v>
      </c>
      <c r="AP221" s="139"/>
      <c r="AQ221" s="139" t="s">
        <v>2743</v>
      </c>
      <c r="AR221" s="139"/>
      <c r="AS221" s="139"/>
      <c r="AT221" s="139"/>
      <c r="AU221" s="141"/>
      <c r="BC221" t="s">
        <v>0</v>
      </c>
      <c r="BD221" t="s">
        <v>1111</v>
      </c>
    </row>
    <row r="222" spans="1:56" x14ac:dyDescent="0.2">
      <c r="A222" s="129" t="s">
        <v>1141</v>
      </c>
      <c r="B222" t="s">
        <v>1113</v>
      </c>
      <c r="C222" s="130"/>
      <c r="D222" s="130"/>
      <c r="E222" s="130" t="s">
        <v>2886</v>
      </c>
      <c r="F222" s="130"/>
      <c r="G222" s="130"/>
      <c r="H222" s="130"/>
      <c r="I222" s="130"/>
      <c r="J222" s="130"/>
      <c r="K222" s="130"/>
      <c r="L222" s="130"/>
      <c r="M222" s="130"/>
      <c r="N222" s="130"/>
      <c r="O222" s="130"/>
      <c r="P222" s="130"/>
      <c r="Q222" s="130"/>
      <c r="R222" s="130"/>
      <c r="S222" s="130"/>
      <c r="T222" s="130"/>
      <c r="U222" s="130"/>
      <c r="V222" s="130"/>
      <c r="W222" s="130"/>
      <c r="X222" s="130"/>
      <c r="Y222" s="130"/>
      <c r="Z222" s="130"/>
      <c r="AA222" s="130"/>
      <c r="AB222" s="130"/>
      <c r="AC222" s="130"/>
      <c r="AD222" s="130"/>
      <c r="AE222" s="130"/>
      <c r="AF222" s="130"/>
      <c r="AG222" s="130"/>
      <c r="AH222" s="130"/>
      <c r="AI222" s="130"/>
      <c r="AJ222" s="130"/>
      <c r="AK222" s="137" t="s">
        <v>2748</v>
      </c>
      <c r="AL222" s="138" t="s">
        <v>2749</v>
      </c>
      <c r="AM222" s="139" t="s">
        <v>2726</v>
      </c>
      <c r="AN222" s="139"/>
      <c r="AO222" s="139" t="s">
        <v>62</v>
      </c>
      <c r="AP222" s="139"/>
      <c r="AQ222" s="139" t="s">
        <v>2744</v>
      </c>
      <c r="AR222" s="139"/>
      <c r="AS222" s="139"/>
      <c r="AT222" s="139"/>
      <c r="AU222" s="141"/>
      <c r="BC222" t="s">
        <v>1114</v>
      </c>
      <c r="BD222" t="s">
        <v>1115</v>
      </c>
    </row>
    <row r="223" spans="1:56" x14ac:dyDescent="0.2">
      <c r="A223" s="129" t="s">
        <v>1144</v>
      </c>
      <c r="B223" t="s">
        <v>1117</v>
      </c>
      <c r="C223" s="130">
        <v>23937131551.685936</v>
      </c>
      <c r="D223" s="130">
        <v>6</v>
      </c>
      <c r="E223" s="130" t="s">
        <v>2885</v>
      </c>
      <c r="F223" s="130" t="s">
        <v>0</v>
      </c>
      <c r="G223" s="130" t="s">
        <v>0</v>
      </c>
      <c r="H223" s="130">
        <v>2</v>
      </c>
      <c r="I223" s="130">
        <v>4</v>
      </c>
      <c r="J223" s="130" t="s">
        <v>0</v>
      </c>
      <c r="K223" s="130">
        <v>5</v>
      </c>
      <c r="L223" s="130" t="s">
        <v>0</v>
      </c>
      <c r="M223" s="130" t="s">
        <v>0</v>
      </c>
      <c r="N223" s="130">
        <v>6</v>
      </c>
      <c r="O223" s="130" t="s">
        <v>0</v>
      </c>
      <c r="P223" s="130" t="s">
        <v>0</v>
      </c>
      <c r="Q223" s="130">
        <v>1</v>
      </c>
      <c r="R223" s="130">
        <v>3</v>
      </c>
      <c r="S223" s="130" t="s">
        <v>0</v>
      </c>
      <c r="T223" s="130" t="s">
        <v>0</v>
      </c>
      <c r="U223" s="130" t="s">
        <v>0</v>
      </c>
      <c r="V223" s="130" t="s">
        <v>0</v>
      </c>
      <c r="W223" s="130" t="s">
        <v>0</v>
      </c>
      <c r="X223" s="130" t="s">
        <v>0</v>
      </c>
      <c r="Y223" s="130" t="s">
        <v>0</v>
      </c>
      <c r="Z223" s="130" t="s">
        <v>0</v>
      </c>
      <c r="AA223" s="130" t="s">
        <v>0</v>
      </c>
      <c r="AB223" s="130" t="s">
        <v>0</v>
      </c>
      <c r="AC223" s="130" t="s">
        <v>0</v>
      </c>
      <c r="AD223" s="130" t="s">
        <v>0</v>
      </c>
      <c r="AE223" s="130" t="s">
        <v>0</v>
      </c>
      <c r="AF223" s="130" t="s">
        <v>0</v>
      </c>
      <c r="AG223" s="130" t="s">
        <v>0</v>
      </c>
      <c r="AH223" s="130" t="s">
        <v>0</v>
      </c>
      <c r="AI223" s="130" t="s">
        <v>0</v>
      </c>
      <c r="AJ223" s="130" t="s">
        <v>0</v>
      </c>
      <c r="AK223" s="137" t="s">
        <v>2748</v>
      </c>
      <c r="AL223" s="138" t="s">
        <v>2749</v>
      </c>
      <c r="AM223" s="139" t="s">
        <v>2726</v>
      </c>
      <c r="AN223" s="145" t="s">
        <v>2736</v>
      </c>
      <c r="AO223" s="145"/>
      <c r="AP223" s="145"/>
      <c r="AQ223" s="139" t="s">
        <v>2741</v>
      </c>
      <c r="AR223" s="139"/>
      <c r="AS223" s="139"/>
      <c r="AT223" s="139"/>
      <c r="AU223" s="141"/>
      <c r="BC223" t="s">
        <v>0</v>
      </c>
      <c r="BD223" t="s">
        <v>1118</v>
      </c>
    </row>
    <row r="224" spans="1:56" x14ac:dyDescent="0.2">
      <c r="A224" s="129" t="s">
        <v>1147</v>
      </c>
      <c r="B224" t="s">
        <v>1120</v>
      </c>
      <c r="C224" s="130">
        <v>239280575241.48813</v>
      </c>
      <c r="D224" s="130">
        <v>13</v>
      </c>
      <c r="E224" s="130" t="s">
        <v>2885</v>
      </c>
      <c r="F224" s="130" t="s">
        <v>0</v>
      </c>
      <c r="G224" s="130" t="s">
        <v>0</v>
      </c>
      <c r="H224" s="130">
        <v>2</v>
      </c>
      <c r="I224" s="130">
        <v>5</v>
      </c>
      <c r="J224" s="130">
        <v>6</v>
      </c>
      <c r="K224" s="130">
        <v>9</v>
      </c>
      <c r="L224" s="130" t="s">
        <v>0</v>
      </c>
      <c r="M224" s="130" t="s">
        <v>0</v>
      </c>
      <c r="N224" s="130">
        <v>8</v>
      </c>
      <c r="O224" s="130" t="s">
        <v>0</v>
      </c>
      <c r="P224" s="130" t="s">
        <v>0</v>
      </c>
      <c r="Q224" s="130">
        <v>1</v>
      </c>
      <c r="R224" s="130">
        <v>3</v>
      </c>
      <c r="S224" s="130" t="s">
        <v>0</v>
      </c>
      <c r="T224" s="130" t="s">
        <v>0</v>
      </c>
      <c r="U224" s="130">
        <v>7</v>
      </c>
      <c r="V224" s="130">
        <v>10</v>
      </c>
      <c r="W224" s="130" t="s">
        <v>0</v>
      </c>
      <c r="X224" s="130">
        <v>11</v>
      </c>
      <c r="Y224" s="130">
        <v>13</v>
      </c>
      <c r="Z224" s="130">
        <v>4</v>
      </c>
      <c r="AA224" s="130">
        <v>12</v>
      </c>
      <c r="AB224" s="130" t="s">
        <v>0</v>
      </c>
      <c r="AC224" s="130" t="s">
        <v>0</v>
      </c>
      <c r="AD224" s="130" t="s">
        <v>0</v>
      </c>
      <c r="AE224" s="130" t="s">
        <v>0</v>
      </c>
      <c r="AF224" s="130" t="s">
        <v>0</v>
      </c>
      <c r="AG224" s="130" t="s">
        <v>0</v>
      </c>
      <c r="AH224" s="130" t="s">
        <v>0</v>
      </c>
      <c r="AI224" s="130" t="s">
        <v>0</v>
      </c>
      <c r="AJ224" s="130" t="s">
        <v>0</v>
      </c>
      <c r="AK224" s="137" t="s">
        <v>2748</v>
      </c>
      <c r="AL224" s="138" t="s">
        <v>2749</v>
      </c>
      <c r="AM224" s="139" t="s">
        <v>2726</v>
      </c>
      <c r="AN224" s="145" t="s">
        <v>2736</v>
      </c>
      <c r="AO224" s="145"/>
      <c r="AP224" s="145"/>
      <c r="AQ224" s="139" t="s">
        <v>2742</v>
      </c>
      <c r="AR224" s="139"/>
      <c r="AS224" s="139"/>
      <c r="AT224" s="139"/>
      <c r="AU224" s="141"/>
      <c r="BC224" t="s">
        <v>0</v>
      </c>
      <c r="BD224" t="s">
        <v>1121</v>
      </c>
    </row>
    <row r="225" spans="1:56" x14ac:dyDescent="0.2">
      <c r="A225" s="129" t="s">
        <v>1150</v>
      </c>
      <c r="B225" t="s">
        <v>1123</v>
      </c>
      <c r="C225" s="130">
        <v>145857457856.48965</v>
      </c>
      <c r="D225" s="130">
        <v>12</v>
      </c>
      <c r="E225" s="130" t="s">
        <v>2885</v>
      </c>
      <c r="F225" s="130" t="s">
        <v>0</v>
      </c>
      <c r="G225" s="130" t="s">
        <v>0</v>
      </c>
      <c r="H225" s="130">
        <v>2</v>
      </c>
      <c r="I225" s="130">
        <v>5</v>
      </c>
      <c r="J225" s="130" t="s">
        <v>0</v>
      </c>
      <c r="K225" s="130">
        <v>8</v>
      </c>
      <c r="L225" s="130" t="s">
        <v>0</v>
      </c>
      <c r="M225" s="130" t="s">
        <v>0</v>
      </c>
      <c r="N225" s="130">
        <v>4</v>
      </c>
      <c r="O225" s="130" t="s">
        <v>0</v>
      </c>
      <c r="P225" s="130" t="s">
        <v>0</v>
      </c>
      <c r="Q225" s="130">
        <v>1</v>
      </c>
      <c r="R225" s="130">
        <v>3</v>
      </c>
      <c r="S225" s="130" t="s">
        <v>0</v>
      </c>
      <c r="T225" s="130" t="s">
        <v>0</v>
      </c>
      <c r="U225" s="130">
        <v>7</v>
      </c>
      <c r="V225" s="130">
        <v>11</v>
      </c>
      <c r="W225" s="130" t="s">
        <v>0</v>
      </c>
      <c r="X225" s="130">
        <v>10</v>
      </c>
      <c r="Y225" s="130">
        <v>9</v>
      </c>
      <c r="Z225" s="130">
        <v>6</v>
      </c>
      <c r="AA225" s="130">
        <v>12</v>
      </c>
      <c r="AB225" s="130" t="s">
        <v>0</v>
      </c>
      <c r="AC225" s="130" t="s">
        <v>0</v>
      </c>
      <c r="AD225" s="130" t="s">
        <v>0</v>
      </c>
      <c r="AE225" s="130" t="s">
        <v>0</v>
      </c>
      <c r="AF225" s="130" t="s">
        <v>0</v>
      </c>
      <c r="AG225" s="130" t="s">
        <v>0</v>
      </c>
      <c r="AH225" s="130" t="s">
        <v>0</v>
      </c>
      <c r="AI225" s="130" t="s">
        <v>0</v>
      </c>
      <c r="AJ225" s="130" t="s">
        <v>0</v>
      </c>
      <c r="AK225" s="137" t="s">
        <v>2748</v>
      </c>
      <c r="AL225" s="138" t="s">
        <v>2749</v>
      </c>
      <c r="AM225" s="139" t="s">
        <v>2726</v>
      </c>
      <c r="AN225" s="145" t="s">
        <v>2736</v>
      </c>
      <c r="AO225" s="145"/>
      <c r="AP225" s="145"/>
      <c r="AQ225" s="139" t="s">
        <v>2743</v>
      </c>
      <c r="AR225" s="139"/>
      <c r="AS225" s="139"/>
      <c r="AT225" s="139"/>
      <c r="AU225" s="141"/>
      <c r="BC225" t="s">
        <v>0</v>
      </c>
      <c r="BD225" t="s">
        <v>1124</v>
      </c>
    </row>
    <row r="226" spans="1:56" x14ac:dyDescent="0.2">
      <c r="A226" s="129" t="s">
        <v>1153</v>
      </c>
      <c r="B226" t="s">
        <v>1126</v>
      </c>
      <c r="C226" s="130">
        <v>67129383159.50605</v>
      </c>
      <c r="D226" s="130">
        <v>8</v>
      </c>
      <c r="E226" s="130" t="s">
        <v>2885</v>
      </c>
      <c r="F226" s="130">
        <v>1</v>
      </c>
      <c r="G226" s="130" t="s">
        <v>0</v>
      </c>
      <c r="H226" s="130">
        <v>4</v>
      </c>
      <c r="I226" s="130" t="s">
        <v>0</v>
      </c>
      <c r="J226" s="130" t="s">
        <v>0</v>
      </c>
      <c r="K226" s="130">
        <v>6</v>
      </c>
      <c r="L226" s="130" t="s">
        <v>0</v>
      </c>
      <c r="M226" s="130" t="s">
        <v>0</v>
      </c>
      <c r="N226" s="130">
        <v>5</v>
      </c>
      <c r="O226" s="130" t="s">
        <v>0</v>
      </c>
      <c r="P226" s="130" t="s">
        <v>0</v>
      </c>
      <c r="Q226" s="130">
        <v>2</v>
      </c>
      <c r="R226" s="130" t="s">
        <v>0</v>
      </c>
      <c r="S226" s="130" t="s">
        <v>0</v>
      </c>
      <c r="T226" s="130" t="s">
        <v>0</v>
      </c>
      <c r="U226" s="130">
        <v>3</v>
      </c>
      <c r="V226" s="130" t="s">
        <v>0</v>
      </c>
      <c r="W226" s="130" t="s">
        <v>0</v>
      </c>
      <c r="X226" s="130">
        <v>8</v>
      </c>
      <c r="Y226" s="130" t="s">
        <v>0</v>
      </c>
      <c r="Z226" s="130">
        <v>7</v>
      </c>
      <c r="AA226" s="130" t="s">
        <v>0</v>
      </c>
      <c r="AB226" s="130" t="s">
        <v>0</v>
      </c>
      <c r="AC226" s="130" t="s">
        <v>0</v>
      </c>
      <c r="AD226" s="130" t="s">
        <v>0</v>
      </c>
      <c r="AE226" s="130" t="s">
        <v>0</v>
      </c>
      <c r="AF226" s="130" t="s">
        <v>0</v>
      </c>
      <c r="AG226" s="130" t="s">
        <v>0</v>
      </c>
      <c r="AH226" s="130" t="s">
        <v>0</v>
      </c>
      <c r="AI226" s="130" t="s">
        <v>0</v>
      </c>
      <c r="AJ226" s="130" t="s">
        <v>0</v>
      </c>
      <c r="AK226" s="137" t="s">
        <v>2748</v>
      </c>
      <c r="AL226" s="138" t="s">
        <v>2749</v>
      </c>
      <c r="AM226" s="139" t="s">
        <v>2726</v>
      </c>
      <c r="AN226" s="145" t="s">
        <v>2736</v>
      </c>
      <c r="AO226" s="145"/>
      <c r="AP226" s="145"/>
      <c r="AQ226" s="139" t="s">
        <v>2744</v>
      </c>
      <c r="AR226" s="139"/>
      <c r="AS226" s="139"/>
      <c r="AT226" s="139"/>
      <c r="AU226" s="141"/>
      <c r="BC226" t="s">
        <v>0</v>
      </c>
      <c r="BD226" t="s">
        <v>1127</v>
      </c>
    </row>
    <row r="227" spans="1:56" x14ac:dyDescent="0.2">
      <c r="A227" s="129" t="s">
        <v>1156</v>
      </c>
      <c r="B227" t="s">
        <v>1129</v>
      </c>
      <c r="C227" s="130">
        <v>1241896856.1676128</v>
      </c>
      <c r="D227" s="130">
        <v>5</v>
      </c>
      <c r="E227" s="130" t="s">
        <v>2885</v>
      </c>
      <c r="F227" s="130" t="s">
        <v>0</v>
      </c>
      <c r="G227" s="130" t="s">
        <v>0</v>
      </c>
      <c r="H227" s="130">
        <v>4</v>
      </c>
      <c r="I227" s="130">
        <v>3</v>
      </c>
      <c r="J227" s="130" t="s">
        <v>0</v>
      </c>
      <c r="K227" s="130" t="s">
        <v>0</v>
      </c>
      <c r="L227" s="130" t="s">
        <v>0</v>
      </c>
      <c r="M227" s="130" t="s">
        <v>0</v>
      </c>
      <c r="N227" s="130" t="s">
        <v>0</v>
      </c>
      <c r="O227" s="130" t="s">
        <v>0</v>
      </c>
      <c r="P227" s="130" t="s">
        <v>0</v>
      </c>
      <c r="Q227" s="130">
        <v>1</v>
      </c>
      <c r="R227" s="130">
        <v>2</v>
      </c>
      <c r="S227" s="130" t="s">
        <v>0</v>
      </c>
      <c r="T227" s="130" t="s">
        <v>0</v>
      </c>
      <c r="U227" s="130">
        <v>5</v>
      </c>
      <c r="V227" s="130" t="s">
        <v>0</v>
      </c>
      <c r="W227" s="130" t="s">
        <v>0</v>
      </c>
      <c r="X227" s="130" t="s">
        <v>0</v>
      </c>
      <c r="Y227" s="130" t="s">
        <v>0</v>
      </c>
      <c r="Z227" s="130" t="s">
        <v>0</v>
      </c>
      <c r="AA227" s="130" t="s">
        <v>0</v>
      </c>
      <c r="AB227" s="130" t="s">
        <v>0</v>
      </c>
      <c r="AC227" s="130" t="s">
        <v>0</v>
      </c>
      <c r="AD227" s="130" t="s">
        <v>0</v>
      </c>
      <c r="AE227" s="130" t="s">
        <v>0</v>
      </c>
      <c r="AF227" s="130" t="s">
        <v>0</v>
      </c>
      <c r="AG227" s="130" t="s">
        <v>0</v>
      </c>
      <c r="AH227" s="130" t="s">
        <v>0</v>
      </c>
      <c r="AI227" s="130" t="s">
        <v>0</v>
      </c>
      <c r="AJ227" s="130" t="s">
        <v>0</v>
      </c>
      <c r="AK227" s="137" t="s">
        <v>2748</v>
      </c>
      <c r="AL227" s="138" t="s">
        <v>2749</v>
      </c>
      <c r="AM227" s="139" t="s">
        <v>2726</v>
      </c>
      <c r="AN227" s="145" t="s">
        <v>384</v>
      </c>
      <c r="AO227" s="145"/>
      <c r="AP227" s="145"/>
      <c r="AQ227" s="139" t="s">
        <v>2741</v>
      </c>
      <c r="AR227" s="139"/>
      <c r="AS227" s="139"/>
      <c r="AT227" s="139"/>
      <c r="AU227" s="141"/>
      <c r="BC227" t="s">
        <v>1130</v>
      </c>
      <c r="BD227" t="s">
        <v>1131</v>
      </c>
    </row>
    <row r="228" spans="1:56" x14ac:dyDescent="0.2">
      <c r="A228" s="129" t="s">
        <v>1159</v>
      </c>
      <c r="B228" t="s">
        <v>1133</v>
      </c>
      <c r="C228" s="130">
        <v>103441947675.52486</v>
      </c>
      <c r="D228" s="130">
        <v>11</v>
      </c>
      <c r="E228" s="130" t="s">
        <v>2885</v>
      </c>
      <c r="F228" s="130" t="s">
        <v>0</v>
      </c>
      <c r="G228" s="130" t="s">
        <v>0</v>
      </c>
      <c r="H228" s="130">
        <v>3</v>
      </c>
      <c r="I228" s="130">
        <v>5</v>
      </c>
      <c r="J228" s="130" t="s">
        <v>0</v>
      </c>
      <c r="K228" s="130">
        <v>8</v>
      </c>
      <c r="L228" s="130" t="s">
        <v>0</v>
      </c>
      <c r="M228" s="130" t="s">
        <v>0</v>
      </c>
      <c r="N228" s="130">
        <v>6</v>
      </c>
      <c r="O228" s="130" t="s">
        <v>0</v>
      </c>
      <c r="P228" s="130" t="s">
        <v>0</v>
      </c>
      <c r="Q228" s="130">
        <v>1</v>
      </c>
      <c r="R228" s="130">
        <v>2</v>
      </c>
      <c r="S228" s="130" t="s">
        <v>0</v>
      </c>
      <c r="T228" s="130" t="s">
        <v>0</v>
      </c>
      <c r="U228" s="130">
        <v>7</v>
      </c>
      <c r="V228" s="130">
        <v>11</v>
      </c>
      <c r="W228" s="130" t="s">
        <v>0</v>
      </c>
      <c r="X228" s="130">
        <v>10</v>
      </c>
      <c r="Y228" s="130" t="s">
        <v>0</v>
      </c>
      <c r="Z228" s="130">
        <v>4</v>
      </c>
      <c r="AA228" s="130">
        <v>9</v>
      </c>
      <c r="AB228" s="130" t="s">
        <v>0</v>
      </c>
      <c r="AC228" s="130" t="s">
        <v>0</v>
      </c>
      <c r="AD228" s="130" t="s">
        <v>0</v>
      </c>
      <c r="AE228" s="130" t="s">
        <v>0</v>
      </c>
      <c r="AF228" s="130" t="s">
        <v>0</v>
      </c>
      <c r="AG228" s="130" t="s">
        <v>0</v>
      </c>
      <c r="AH228" s="130" t="s">
        <v>0</v>
      </c>
      <c r="AI228" s="130" t="s">
        <v>0</v>
      </c>
      <c r="AJ228" s="130" t="s">
        <v>0</v>
      </c>
      <c r="AK228" s="137" t="s">
        <v>2748</v>
      </c>
      <c r="AL228" s="138" t="s">
        <v>2749</v>
      </c>
      <c r="AM228" s="139" t="s">
        <v>2726</v>
      </c>
      <c r="AN228" s="145" t="s">
        <v>384</v>
      </c>
      <c r="AO228" s="145"/>
      <c r="AP228" s="145"/>
      <c r="AQ228" s="139" t="s">
        <v>2742</v>
      </c>
      <c r="AR228" s="139"/>
      <c r="AS228" s="139"/>
      <c r="AT228" s="139"/>
      <c r="AU228" s="141"/>
      <c r="BC228" t="s">
        <v>0</v>
      </c>
      <c r="BD228" t="s">
        <v>1134</v>
      </c>
    </row>
    <row r="229" spans="1:56" x14ac:dyDescent="0.2">
      <c r="A229" s="129" t="s">
        <v>1162</v>
      </c>
      <c r="B229" t="s">
        <v>1136</v>
      </c>
      <c r="C229" s="130">
        <v>6950542197.9815359</v>
      </c>
      <c r="D229" s="130">
        <v>11</v>
      </c>
      <c r="E229" s="130" t="s">
        <v>2885</v>
      </c>
      <c r="F229" s="130" t="s">
        <v>0</v>
      </c>
      <c r="G229" s="130" t="s">
        <v>0</v>
      </c>
      <c r="H229" s="130">
        <v>5</v>
      </c>
      <c r="I229" s="130">
        <v>7</v>
      </c>
      <c r="J229" s="130" t="s">
        <v>0</v>
      </c>
      <c r="K229" s="130">
        <v>8</v>
      </c>
      <c r="L229" s="130" t="s">
        <v>0</v>
      </c>
      <c r="M229" s="130" t="s">
        <v>0</v>
      </c>
      <c r="N229" s="130">
        <v>3</v>
      </c>
      <c r="O229" s="130" t="s">
        <v>0</v>
      </c>
      <c r="P229" s="130" t="s">
        <v>0</v>
      </c>
      <c r="Q229" s="130">
        <v>1</v>
      </c>
      <c r="R229" s="130">
        <v>4</v>
      </c>
      <c r="S229" s="130" t="s">
        <v>0</v>
      </c>
      <c r="T229" s="130" t="s">
        <v>0</v>
      </c>
      <c r="U229" s="130">
        <v>2</v>
      </c>
      <c r="V229" s="130">
        <v>10</v>
      </c>
      <c r="W229" s="130" t="s">
        <v>0</v>
      </c>
      <c r="X229" s="130">
        <v>9</v>
      </c>
      <c r="Y229" s="130" t="s">
        <v>0</v>
      </c>
      <c r="Z229" s="130">
        <v>6</v>
      </c>
      <c r="AA229" s="130">
        <v>11</v>
      </c>
      <c r="AB229" s="130" t="s">
        <v>0</v>
      </c>
      <c r="AC229" s="130" t="s">
        <v>0</v>
      </c>
      <c r="AD229" s="130" t="s">
        <v>0</v>
      </c>
      <c r="AE229" s="130" t="s">
        <v>0</v>
      </c>
      <c r="AF229" s="130" t="s">
        <v>0</v>
      </c>
      <c r="AG229" s="130" t="s">
        <v>0</v>
      </c>
      <c r="AH229" s="130" t="s">
        <v>0</v>
      </c>
      <c r="AI229" s="130" t="s">
        <v>0</v>
      </c>
      <c r="AJ229" s="130" t="s">
        <v>0</v>
      </c>
      <c r="AK229" s="137" t="s">
        <v>2748</v>
      </c>
      <c r="AL229" s="138" t="s">
        <v>2749</v>
      </c>
      <c r="AM229" s="139" t="s">
        <v>2726</v>
      </c>
      <c r="AN229" s="145" t="s">
        <v>384</v>
      </c>
      <c r="AO229" s="145"/>
      <c r="AP229" s="145"/>
      <c r="AQ229" s="139" t="s">
        <v>2743</v>
      </c>
      <c r="AR229" s="139"/>
      <c r="AS229" s="139"/>
      <c r="AT229" s="139"/>
      <c r="AU229" s="141"/>
      <c r="BC229" t="s">
        <v>0</v>
      </c>
      <c r="BD229" t="s">
        <v>1137</v>
      </c>
    </row>
    <row r="230" spans="1:56" x14ac:dyDescent="0.2">
      <c r="A230" s="129" t="s">
        <v>1165</v>
      </c>
      <c r="B230" t="s">
        <v>1139</v>
      </c>
      <c r="C230" s="130"/>
      <c r="D230" s="130"/>
      <c r="E230" s="130" t="s">
        <v>2886</v>
      </c>
      <c r="F230" s="130"/>
      <c r="G230" s="130"/>
      <c r="H230" s="130"/>
      <c r="I230" s="130"/>
      <c r="J230" s="130"/>
      <c r="K230" s="130"/>
      <c r="L230" s="130"/>
      <c r="M230" s="130"/>
      <c r="N230" s="130"/>
      <c r="O230" s="130"/>
      <c r="P230" s="130"/>
      <c r="Q230" s="130"/>
      <c r="R230" s="130"/>
      <c r="S230" s="130"/>
      <c r="T230" s="130"/>
      <c r="U230" s="130"/>
      <c r="V230" s="130"/>
      <c r="W230" s="130"/>
      <c r="X230" s="130"/>
      <c r="Y230" s="130"/>
      <c r="Z230" s="130"/>
      <c r="AA230" s="130"/>
      <c r="AB230" s="130"/>
      <c r="AC230" s="130"/>
      <c r="AD230" s="130"/>
      <c r="AE230" s="130"/>
      <c r="AF230" s="130"/>
      <c r="AG230" s="130"/>
      <c r="AH230" s="130"/>
      <c r="AI230" s="130"/>
      <c r="AJ230" s="130"/>
      <c r="AK230" s="137" t="s">
        <v>2748</v>
      </c>
      <c r="AL230" s="138" t="s">
        <v>2749</v>
      </c>
      <c r="AM230" s="139" t="s">
        <v>2726</v>
      </c>
      <c r="AN230" s="145" t="s">
        <v>384</v>
      </c>
      <c r="AO230" s="145"/>
      <c r="AP230" s="145"/>
      <c r="AQ230" s="139" t="s">
        <v>2744</v>
      </c>
      <c r="AR230" s="139"/>
      <c r="AS230" s="139"/>
      <c r="AT230" s="139"/>
      <c r="AU230" s="141"/>
      <c r="BC230" t="s">
        <v>0</v>
      </c>
      <c r="BD230" t="s">
        <v>1140</v>
      </c>
    </row>
    <row r="231" spans="1:56" x14ac:dyDescent="0.2">
      <c r="A231" t="s">
        <v>1168</v>
      </c>
      <c r="B231" t="s">
        <v>1142</v>
      </c>
      <c r="C231" s="130">
        <v>28472</v>
      </c>
      <c r="D231" s="130">
        <v>8</v>
      </c>
      <c r="E231" s="130" t="s">
        <v>2885</v>
      </c>
      <c r="F231" s="130" t="s">
        <v>0</v>
      </c>
      <c r="G231" s="130" t="s">
        <v>0</v>
      </c>
      <c r="H231" s="130">
        <v>2</v>
      </c>
      <c r="I231" s="130">
        <v>5</v>
      </c>
      <c r="J231" s="130" t="s">
        <v>0</v>
      </c>
      <c r="K231" s="130">
        <v>6</v>
      </c>
      <c r="L231" s="130" t="s">
        <v>0</v>
      </c>
      <c r="M231" s="130" t="s">
        <v>0</v>
      </c>
      <c r="N231" s="130">
        <v>7</v>
      </c>
      <c r="O231" s="130" t="s">
        <v>0</v>
      </c>
      <c r="P231" s="130">
        <v>4</v>
      </c>
      <c r="Q231" s="130">
        <v>1</v>
      </c>
      <c r="R231" s="130">
        <v>3</v>
      </c>
      <c r="S231" s="130" t="s">
        <v>0</v>
      </c>
      <c r="T231" s="130" t="s">
        <v>0</v>
      </c>
      <c r="U231" s="130">
        <v>7</v>
      </c>
      <c r="V231" s="130" t="s">
        <v>0</v>
      </c>
      <c r="W231" s="130" t="s">
        <v>0</v>
      </c>
      <c r="X231" s="130" t="s">
        <v>0</v>
      </c>
      <c r="Y231" s="130" t="s">
        <v>0</v>
      </c>
      <c r="Z231" s="130" t="s">
        <v>0</v>
      </c>
      <c r="AA231" s="130" t="s">
        <v>0</v>
      </c>
      <c r="AB231" s="130" t="s">
        <v>0</v>
      </c>
      <c r="AC231" s="130" t="s">
        <v>0</v>
      </c>
      <c r="AD231" s="130" t="s">
        <v>0</v>
      </c>
      <c r="AE231" s="130" t="s">
        <v>0</v>
      </c>
      <c r="AF231" s="130" t="s">
        <v>0</v>
      </c>
      <c r="AG231" s="130" t="s">
        <v>0</v>
      </c>
      <c r="AH231" s="130" t="s">
        <v>0</v>
      </c>
      <c r="AI231" s="130" t="s">
        <v>0</v>
      </c>
      <c r="AJ231" s="130" t="s">
        <v>0</v>
      </c>
      <c r="AK231" s="137" t="s">
        <v>2748</v>
      </c>
      <c r="AL231" s="139" t="s">
        <v>2746</v>
      </c>
      <c r="AM231" s="139" t="s">
        <v>2726</v>
      </c>
      <c r="AN231" s="139"/>
      <c r="AO231" s="139" t="s">
        <v>60</v>
      </c>
      <c r="AP231" s="139"/>
      <c r="AQ231" s="139" t="s">
        <v>2741</v>
      </c>
      <c r="AR231" s="139"/>
      <c r="AS231" s="139"/>
      <c r="AT231" s="139"/>
      <c r="AU231" s="141"/>
      <c r="BC231" t="s">
        <v>948</v>
      </c>
      <c r="BD231" t="s">
        <v>1143</v>
      </c>
    </row>
    <row r="232" spans="1:56" x14ac:dyDescent="0.2">
      <c r="A232" t="s">
        <v>1171</v>
      </c>
      <c r="B232" t="s">
        <v>1145</v>
      </c>
      <c r="C232" s="130">
        <v>159745</v>
      </c>
      <c r="D232" s="130">
        <v>13</v>
      </c>
      <c r="E232" s="130" t="s">
        <v>2885</v>
      </c>
      <c r="F232" s="130" t="s">
        <v>0</v>
      </c>
      <c r="G232" s="130" t="s">
        <v>0</v>
      </c>
      <c r="H232" s="130">
        <v>3</v>
      </c>
      <c r="I232" s="130">
        <v>6</v>
      </c>
      <c r="J232" s="130">
        <v>5</v>
      </c>
      <c r="K232" s="130">
        <v>10</v>
      </c>
      <c r="L232" s="130">
        <v>8</v>
      </c>
      <c r="M232" s="130" t="s">
        <v>0</v>
      </c>
      <c r="N232" s="130" t="s">
        <v>0</v>
      </c>
      <c r="O232" s="130" t="s">
        <v>0</v>
      </c>
      <c r="P232" s="130">
        <v>9</v>
      </c>
      <c r="Q232" s="130">
        <v>1</v>
      </c>
      <c r="R232" s="130">
        <v>2</v>
      </c>
      <c r="S232" s="130" t="s">
        <v>0</v>
      </c>
      <c r="T232" s="130" t="s">
        <v>0</v>
      </c>
      <c r="U232" s="130">
        <v>7</v>
      </c>
      <c r="V232" s="130">
        <v>11</v>
      </c>
      <c r="W232" s="130" t="s">
        <v>0</v>
      </c>
      <c r="X232" s="130">
        <v>12</v>
      </c>
      <c r="Y232" s="130" t="s">
        <v>0</v>
      </c>
      <c r="Z232" s="130">
        <v>4</v>
      </c>
      <c r="AA232" s="130">
        <v>13</v>
      </c>
      <c r="AB232" s="130" t="s">
        <v>0</v>
      </c>
      <c r="AC232" s="130" t="s">
        <v>0</v>
      </c>
      <c r="AD232" s="130" t="s">
        <v>0</v>
      </c>
      <c r="AE232" s="130" t="s">
        <v>0</v>
      </c>
      <c r="AF232" s="130" t="s">
        <v>0</v>
      </c>
      <c r="AG232" s="130" t="s">
        <v>0</v>
      </c>
      <c r="AH232" s="130" t="s">
        <v>0</v>
      </c>
      <c r="AI232" s="130" t="s">
        <v>0</v>
      </c>
      <c r="AJ232" s="130" t="s">
        <v>0</v>
      </c>
      <c r="AK232" s="137" t="s">
        <v>2748</v>
      </c>
      <c r="AL232" s="139" t="s">
        <v>2746</v>
      </c>
      <c r="AM232" s="139" t="s">
        <v>2726</v>
      </c>
      <c r="AN232" s="139"/>
      <c r="AO232" s="139" t="s">
        <v>60</v>
      </c>
      <c r="AP232" s="139"/>
      <c r="AQ232" s="139" t="s">
        <v>2742</v>
      </c>
      <c r="AR232" s="139"/>
      <c r="AS232" s="139"/>
      <c r="AT232" s="139"/>
      <c r="AU232" s="141"/>
      <c r="BC232" t="s">
        <v>0</v>
      </c>
      <c r="BD232" t="s">
        <v>1146</v>
      </c>
    </row>
    <row r="233" spans="1:56" x14ac:dyDescent="0.2">
      <c r="A233" t="s">
        <v>1174</v>
      </c>
      <c r="B233" t="s">
        <v>1148</v>
      </c>
      <c r="C233" s="130">
        <v>35097</v>
      </c>
      <c r="D233" s="130">
        <v>12</v>
      </c>
      <c r="E233" s="130" t="s">
        <v>2885</v>
      </c>
      <c r="F233" s="130" t="s">
        <v>0</v>
      </c>
      <c r="G233" s="130" t="s">
        <v>0</v>
      </c>
      <c r="H233" s="130">
        <v>2</v>
      </c>
      <c r="I233" s="130">
        <v>5</v>
      </c>
      <c r="J233" s="130" t="s">
        <v>0</v>
      </c>
      <c r="K233" s="130">
        <v>8</v>
      </c>
      <c r="L233" s="130">
        <v>7</v>
      </c>
      <c r="M233" s="130" t="s">
        <v>0</v>
      </c>
      <c r="N233" s="130">
        <v>12</v>
      </c>
      <c r="O233" s="130" t="s">
        <v>0</v>
      </c>
      <c r="P233" s="130" t="s">
        <v>0</v>
      </c>
      <c r="Q233" s="130">
        <v>1</v>
      </c>
      <c r="R233" s="130">
        <v>3</v>
      </c>
      <c r="S233" s="130" t="s">
        <v>0</v>
      </c>
      <c r="T233" s="130" t="s">
        <v>0</v>
      </c>
      <c r="U233" s="130">
        <v>6</v>
      </c>
      <c r="V233" s="130">
        <v>10</v>
      </c>
      <c r="W233" s="130" t="s">
        <v>0</v>
      </c>
      <c r="X233" s="130">
        <v>9</v>
      </c>
      <c r="Y233" s="130" t="s">
        <v>0</v>
      </c>
      <c r="Z233" s="130">
        <v>4</v>
      </c>
      <c r="AA233" s="130">
        <v>11</v>
      </c>
      <c r="AB233" s="130" t="s">
        <v>0</v>
      </c>
      <c r="AC233" s="130" t="s">
        <v>0</v>
      </c>
      <c r="AD233" s="130" t="s">
        <v>0</v>
      </c>
      <c r="AE233" s="130" t="s">
        <v>0</v>
      </c>
      <c r="AF233" s="130" t="s">
        <v>0</v>
      </c>
      <c r="AG233" s="130" t="s">
        <v>0</v>
      </c>
      <c r="AH233" s="130" t="s">
        <v>0</v>
      </c>
      <c r="AI233" s="130" t="s">
        <v>0</v>
      </c>
      <c r="AJ233" s="130" t="s">
        <v>0</v>
      </c>
      <c r="AK233" s="137" t="s">
        <v>2748</v>
      </c>
      <c r="AL233" s="139" t="s">
        <v>2746</v>
      </c>
      <c r="AM233" s="139" t="s">
        <v>2726</v>
      </c>
      <c r="AN233" s="139"/>
      <c r="AO233" s="139" t="s">
        <v>60</v>
      </c>
      <c r="AP233" s="139"/>
      <c r="AQ233" s="139" t="s">
        <v>2743</v>
      </c>
      <c r="AR233" s="139"/>
      <c r="AS233" s="139"/>
      <c r="AT233" s="139"/>
      <c r="AU233" s="141"/>
      <c r="BC233" t="s">
        <v>0</v>
      </c>
      <c r="BD233" t="s">
        <v>1149</v>
      </c>
    </row>
    <row r="234" spans="1:56" x14ac:dyDescent="0.2">
      <c r="A234" t="s">
        <v>1177</v>
      </c>
      <c r="B234" t="s">
        <v>1151</v>
      </c>
      <c r="C234" s="130">
        <v>1153</v>
      </c>
      <c r="D234" s="130">
        <v>6</v>
      </c>
      <c r="E234" s="130" t="s">
        <v>2885</v>
      </c>
      <c r="F234" s="130" t="s">
        <v>0</v>
      </c>
      <c r="G234" s="130" t="s">
        <v>0</v>
      </c>
      <c r="H234" s="130">
        <v>4</v>
      </c>
      <c r="I234" s="130" t="s">
        <v>0</v>
      </c>
      <c r="J234" s="130" t="s">
        <v>0</v>
      </c>
      <c r="K234" s="130">
        <v>2</v>
      </c>
      <c r="L234" s="130">
        <v>3</v>
      </c>
      <c r="M234" s="130" t="s">
        <v>0</v>
      </c>
      <c r="N234" s="130" t="s">
        <v>0</v>
      </c>
      <c r="O234" s="130" t="s">
        <v>0</v>
      </c>
      <c r="P234" s="130" t="s">
        <v>0</v>
      </c>
      <c r="Q234" s="130" t="s">
        <v>0</v>
      </c>
      <c r="R234" s="130" t="s">
        <v>0</v>
      </c>
      <c r="S234" s="130" t="s">
        <v>0</v>
      </c>
      <c r="T234" s="130" t="s">
        <v>0</v>
      </c>
      <c r="U234" s="130">
        <v>1</v>
      </c>
      <c r="V234" s="130" t="s">
        <v>0</v>
      </c>
      <c r="W234" s="130" t="s">
        <v>0</v>
      </c>
      <c r="X234" s="130">
        <v>6</v>
      </c>
      <c r="Y234" s="130" t="s">
        <v>0</v>
      </c>
      <c r="Z234" s="130">
        <v>5</v>
      </c>
      <c r="AA234" s="130" t="s">
        <v>0</v>
      </c>
      <c r="AB234" s="130" t="s">
        <v>0</v>
      </c>
      <c r="AC234" s="130" t="s">
        <v>0</v>
      </c>
      <c r="AD234" s="130" t="s">
        <v>0</v>
      </c>
      <c r="AE234" s="130" t="s">
        <v>0</v>
      </c>
      <c r="AF234" s="130" t="s">
        <v>0</v>
      </c>
      <c r="AG234" s="130" t="s">
        <v>0</v>
      </c>
      <c r="AH234" s="130" t="s">
        <v>0</v>
      </c>
      <c r="AI234" s="130" t="s">
        <v>0</v>
      </c>
      <c r="AJ234" s="130" t="s">
        <v>0</v>
      </c>
      <c r="AK234" s="137" t="s">
        <v>2748</v>
      </c>
      <c r="AL234" s="139" t="s">
        <v>2746</v>
      </c>
      <c r="AM234" s="139" t="s">
        <v>2726</v>
      </c>
      <c r="AN234" s="139"/>
      <c r="AO234" s="139" t="s">
        <v>60</v>
      </c>
      <c r="AP234" s="139"/>
      <c r="AQ234" s="145" t="s">
        <v>2744</v>
      </c>
      <c r="AR234" s="139"/>
      <c r="AS234" s="139"/>
      <c r="AT234" s="139"/>
      <c r="AU234" s="141"/>
      <c r="BC234" t="s">
        <v>0</v>
      </c>
      <c r="BD234" t="s">
        <v>1152</v>
      </c>
    </row>
    <row r="235" spans="1:56" x14ac:dyDescent="0.2">
      <c r="A235" t="s">
        <v>1180</v>
      </c>
      <c r="B235" t="s">
        <v>1154</v>
      </c>
      <c r="C235" s="130"/>
      <c r="D235" s="130"/>
      <c r="E235" s="130" t="s">
        <v>2886</v>
      </c>
      <c r="F235" s="130"/>
      <c r="G235" s="130"/>
      <c r="H235" s="130"/>
      <c r="I235" s="130"/>
      <c r="J235" s="130"/>
      <c r="K235" s="130"/>
      <c r="L235" s="130"/>
      <c r="M235" s="130"/>
      <c r="N235" s="130"/>
      <c r="O235" s="130"/>
      <c r="P235" s="130"/>
      <c r="Q235" s="130"/>
      <c r="R235" s="130"/>
      <c r="S235" s="130"/>
      <c r="T235" s="130"/>
      <c r="U235" s="130"/>
      <c r="V235" s="130"/>
      <c r="W235" s="130"/>
      <c r="X235" s="130"/>
      <c r="Y235" s="130"/>
      <c r="Z235" s="130"/>
      <c r="AA235" s="130"/>
      <c r="AB235" s="130"/>
      <c r="AC235" s="130"/>
      <c r="AD235" s="130"/>
      <c r="AE235" s="130"/>
      <c r="AF235" s="130"/>
      <c r="AG235" s="130"/>
      <c r="AH235" s="130"/>
      <c r="AI235" s="130"/>
      <c r="AJ235" s="130"/>
      <c r="AK235" s="137" t="s">
        <v>2748</v>
      </c>
      <c r="AL235" s="139" t="s">
        <v>2746</v>
      </c>
      <c r="AM235" s="139" t="s">
        <v>2726</v>
      </c>
      <c r="AN235" s="139"/>
      <c r="AO235" s="139" t="s">
        <v>62</v>
      </c>
      <c r="AP235" s="139"/>
      <c r="AQ235" s="139" t="s">
        <v>2741</v>
      </c>
      <c r="AR235" s="139"/>
      <c r="AS235" s="139"/>
      <c r="AT235" s="139"/>
      <c r="AU235" s="141"/>
      <c r="BC235" t="s">
        <v>1092</v>
      </c>
      <c r="BD235" t="s">
        <v>1155</v>
      </c>
    </row>
    <row r="236" spans="1:56" x14ac:dyDescent="0.2">
      <c r="A236" t="s">
        <v>1183</v>
      </c>
      <c r="B236" t="s">
        <v>1157</v>
      </c>
      <c r="C236" s="130"/>
      <c r="D236" s="130"/>
      <c r="E236" s="130" t="s">
        <v>2886</v>
      </c>
      <c r="F236" s="130"/>
      <c r="G236" s="130"/>
      <c r="H236" s="130"/>
      <c r="I236" s="130"/>
      <c r="J236" s="130"/>
      <c r="K236" s="130"/>
      <c r="L236" s="130"/>
      <c r="M236" s="130"/>
      <c r="N236" s="130"/>
      <c r="O236" s="130"/>
      <c r="P236" s="130"/>
      <c r="Q236" s="130"/>
      <c r="R236" s="130"/>
      <c r="S236" s="130"/>
      <c r="T236" s="130"/>
      <c r="U236" s="130"/>
      <c r="V236" s="130"/>
      <c r="W236" s="130"/>
      <c r="X236" s="130"/>
      <c r="Y236" s="130"/>
      <c r="Z236" s="130"/>
      <c r="AA236" s="130"/>
      <c r="AB236" s="130"/>
      <c r="AC236" s="130"/>
      <c r="AD236" s="130"/>
      <c r="AE236" s="130"/>
      <c r="AF236" s="130"/>
      <c r="AG236" s="130"/>
      <c r="AH236" s="130"/>
      <c r="AI236" s="130"/>
      <c r="AJ236" s="130"/>
      <c r="AK236" s="137" t="s">
        <v>2748</v>
      </c>
      <c r="AL236" s="139" t="s">
        <v>2746</v>
      </c>
      <c r="AM236" s="139" t="s">
        <v>2726</v>
      </c>
      <c r="AN236" s="139"/>
      <c r="AO236" s="139" t="s">
        <v>62</v>
      </c>
      <c r="AP236" s="139"/>
      <c r="AQ236" s="139" t="s">
        <v>2742</v>
      </c>
      <c r="AR236" s="139"/>
      <c r="AS236" s="139"/>
      <c r="AT236" s="139"/>
      <c r="AU236" s="141"/>
      <c r="BC236" t="s">
        <v>0</v>
      </c>
      <c r="BD236" t="s">
        <v>1158</v>
      </c>
    </row>
    <row r="237" spans="1:56" x14ac:dyDescent="0.2">
      <c r="A237" t="s">
        <v>1186</v>
      </c>
      <c r="B237" t="s">
        <v>1160</v>
      </c>
      <c r="C237" s="130"/>
      <c r="D237" s="130"/>
      <c r="E237" s="130" t="s">
        <v>2886</v>
      </c>
      <c r="F237" s="130"/>
      <c r="G237" s="130"/>
      <c r="H237" s="130"/>
      <c r="I237" s="130"/>
      <c r="J237" s="130"/>
      <c r="K237" s="130"/>
      <c r="L237" s="130"/>
      <c r="M237" s="130"/>
      <c r="N237" s="130"/>
      <c r="O237" s="130"/>
      <c r="P237" s="130"/>
      <c r="Q237" s="130"/>
      <c r="R237" s="130"/>
      <c r="S237" s="130"/>
      <c r="T237" s="130"/>
      <c r="U237" s="130"/>
      <c r="V237" s="130"/>
      <c r="W237" s="130"/>
      <c r="X237" s="130"/>
      <c r="Y237" s="130"/>
      <c r="Z237" s="130"/>
      <c r="AA237" s="130"/>
      <c r="AB237" s="130"/>
      <c r="AC237" s="130"/>
      <c r="AD237" s="130"/>
      <c r="AE237" s="130"/>
      <c r="AF237" s="130"/>
      <c r="AG237" s="130"/>
      <c r="AH237" s="130"/>
      <c r="AI237" s="130"/>
      <c r="AJ237" s="130"/>
      <c r="AK237" s="137" t="s">
        <v>2748</v>
      </c>
      <c r="AL237" s="139" t="s">
        <v>2746</v>
      </c>
      <c r="AM237" s="139" t="s">
        <v>2726</v>
      </c>
      <c r="AN237" s="139"/>
      <c r="AO237" s="139" t="s">
        <v>62</v>
      </c>
      <c r="AP237" s="139"/>
      <c r="AQ237" s="139" t="s">
        <v>2743</v>
      </c>
      <c r="AR237" s="139"/>
      <c r="AS237" s="139"/>
      <c r="AT237" s="139"/>
      <c r="AU237" s="141"/>
      <c r="BC237" t="s">
        <v>0</v>
      </c>
      <c r="BD237" t="s">
        <v>1161</v>
      </c>
    </row>
    <row r="238" spans="1:56" x14ac:dyDescent="0.2">
      <c r="A238" t="s">
        <v>1189</v>
      </c>
      <c r="B238" t="s">
        <v>1163</v>
      </c>
      <c r="C238" s="130"/>
      <c r="D238" s="130"/>
      <c r="E238" s="130" t="s">
        <v>2886</v>
      </c>
      <c r="F238" s="130"/>
      <c r="G238" s="130"/>
      <c r="H238" s="130"/>
      <c r="I238" s="130"/>
      <c r="J238" s="130"/>
      <c r="K238" s="130"/>
      <c r="L238" s="130"/>
      <c r="M238" s="130"/>
      <c r="N238" s="130"/>
      <c r="O238" s="130"/>
      <c r="P238" s="130"/>
      <c r="Q238" s="130"/>
      <c r="R238" s="130"/>
      <c r="S238" s="130"/>
      <c r="T238" s="130"/>
      <c r="U238" s="130"/>
      <c r="V238" s="130"/>
      <c r="W238" s="130"/>
      <c r="X238" s="130"/>
      <c r="Y238" s="130"/>
      <c r="Z238" s="130"/>
      <c r="AA238" s="130"/>
      <c r="AB238" s="130"/>
      <c r="AC238" s="130"/>
      <c r="AD238" s="130"/>
      <c r="AE238" s="130"/>
      <c r="AF238" s="130"/>
      <c r="AG238" s="130"/>
      <c r="AH238" s="130"/>
      <c r="AI238" s="130"/>
      <c r="AJ238" s="130"/>
      <c r="AK238" s="137" t="s">
        <v>2748</v>
      </c>
      <c r="AL238" s="139" t="s">
        <v>2746</v>
      </c>
      <c r="AM238" s="139" t="s">
        <v>2726</v>
      </c>
      <c r="AN238" s="139"/>
      <c r="AO238" s="139" t="s">
        <v>62</v>
      </c>
      <c r="AP238" s="139"/>
      <c r="AQ238" s="139" t="s">
        <v>2744</v>
      </c>
      <c r="AR238" s="139"/>
      <c r="AS238" s="139"/>
      <c r="AT238" s="139"/>
      <c r="AU238" s="141"/>
      <c r="BC238" t="s">
        <v>1092</v>
      </c>
      <c r="BD238" t="s">
        <v>1164</v>
      </c>
    </row>
    <row r="239" spans="1:56" x14ac:dyDescent="0.2">
      <c r="A239" t="s">
        <v>1193</v>
      </c>
      <c r="B239" t="s">
        <v>1166</v>
      </c>
      <c r="C239" s="130">
        <v>26188</v>
      </c>
      <c r="D239" s="130">
        <v>6</v>
      </c>
      <c r="E239" s="130" t="s">
        <v>2885</v>
      </c>
      <c r="F239" s="130" t="s">
        <v>0</v>
      </c>
      <c r="G239" s="130" t="s">
        <v>0</v>
      </c>
      <c r="H239" s="130">
        <v>2</v>
      </c>
      <c r="I239" s="130">
        <v>4</v>
      </c>
      <c r="J239" s="130" t="s">
        <v>0</v>
      </c>
      <c r="K239" s="130">
        <v>5</v>
      </c>
      <c r="L239" s="130" t="s">
        <v>0</v>
      </c>
      <c r="M239" s="130" t="s">
        <v>0</v>
      </c>
      <c r="N239" s="130">
        <v>6</v>
      </c>
      <c r="O239" s="130" t="s">
        <v>0</v>
      </c>
      <c r="P239" s="130" t="s">
        <v>0</v>
      </c>
      <c r="Q239" s="130">
        <v>1</v>
      </c>
      <c r="R239" s="130">
        <v>3</v>
      </c>
      <c r="S239" s="130" t="s">
        <v>0</v>
      </c>
      <c r="T239" s="130" t="s">
        <v>0</v>
      </c>
      <c r="U239" s="130" t="s">
        <v>0</v>
      </c>
      <c r="V239" s="130" t="s">
        <v>0</v>
      </c>
      <c r="W239" s="130" t="s">
        <v>0</v>
      </c>
      <c r="X239" s="130" t="s">
        <v>0</v>
      </c>
      <c r="Y239" s="130" t="s">
        <v>0</v>
      </c>
      <c r="Z239" s="130" t="s">
        <v>0</v>
      </c>
      <c r="AA239" s="130" t="s">
        <v>0</v>
      </c>
      <c r="AB239" s="130" t="s">
        <v>0</v>
      </c>
      <c r="AC239" s="130" t="s">
        <v>0</v>
      </c>
      <c r="AD239" s="130" t="s">
        <v>0</v>
      </c>
      <c r="AE239" s="130" t="s">
        <v>0</v>
      </c>
      <c r="AF239" s="130" t="s">
        <v>0</v>
      </c>
      <c r="AG239" s="130" t="s">
        <v>0</v>
      </c>
      <c r="AH239" s="130" t="s">
        <v>0</v>
      </c>
      <c r="AI239" s="130" t="s">
        <v>0</v>
      </c>
      <c r="AJ239" s="130" t="s">
        <v>0</v>
      </c>
      <c r="AK239" s="137" t="s">
        <v>2748</v>
      </c>
      <c r="AL239" s="139" t="s">
        <v>2746</v>
      </c>
      <c r="AM239" s="139" t="s">
        <v>2726</v>
      </c>
      <c r="AN239" s="145" t="s">
        <v>2736</v>
      </c>
      <c r="AO239" s="145"/>
      <c r="AP239" s="145"/>
      <c r="AQ239" s="139" t="s">
        <v>2741</v>
      </c>
      <c r="AR239" s="139"/>
      <c r="AS239" s="139"/>
      <c r="AT239" s="139"/>
      <c r="AU239" s="141"/>
      <c r="BC239" t="s">
        <v>0</v>
      </c>
      <c r="BD239" t="s">
        <v>1167</v>
      </c>
    </row>
    <row r="240" spans="1:56" x14ac:dyDescent="0.2">
      <c r="A240" t="s">
        <v>1197</v>
      </c>
      <c r="B240" t="s">
        <v>1169</v>
      </c>
      <c r="C240" s="130">
        <v>124825</v>
      </c>
      <c r="D240" s="130">
        <v>12</v>
      </c>
      <c r="E240" s="130" t="s">
        <v>2885</v>
      </c>
      <c r="F240" s="130" t="s">
        <v>0</v>
      </c>
      <c r="G240" s="130" t="s">
        <v>0</v>
      </c>
      <c r="H240" s="130">
        <v>2</v>
      </c>
      <c r="I240" s="130">
        <v>6</v>
      </c>
      <c r="J240" s="130">
        <v>5</v>
      </c>
      <c r="K240" s="130">
        <v>9</v>
      </c>
      <c r="L240" s="130" t="s">
        <v>0</v>
      </c>
      <c r="M240" s="130" t="s">
        <v>0</v>
      </c>
      <c r="N240" s="130">
        <v>8</v>
      </c>
      <c r="O240" s="130" t="s">
        <v>0</v>
      </c>
      <c r="P240" s="130" t="s">
        <v>0</v>
      </c>
      <c r="Q240" s="130">
        <v>1</v>
      </c>
      <c r="R240" s="130">
        <v>3</v>
      </c>
      <c r="S240" s="130" t="s">
        <v>0</v>
      </c>
      <c r="T240" s="130" t="s">
        <v>0</v>
      </c>
      <c r="U240" s="130">
        <v>7</v>
      </c>
      <c r="V240" s="130">
        <v>10</v>
      </c>
      <c r="W240" s="130" t="s">
        <v>0</v>
      </c>
      <c r="X240" s="130">
        <v>11</v>
      </c>
      <c r="Y240" s="130" t="s">
        <v>0</v>
      </c>
      <c r="Z240" s="130">
        <v>4</v>
      </c>
      <c r="AA240" s="130">
        <v>12</v>
      </c>
      <c r="AB240" s="130" t="s">
        <v>0</v>
      </c>
      <c r="AC240" s="130" t="s">
        <v>0</v>
      </c>
      <c r="AD240" s="130" t="s">
        <v>0</v>
      </c>
      <c r="AE240" s="130" t="s">
        <v>0</v>
      </c>
      <c r="AF240" s="130" t="s">
        <v>0</v>
      </c>
      <c r="AG240" s="130" t="s">
        <v>0</v>
      </c>
      <c r="AH240" s="130" t="s">
        <v>0</v>
      </c>
      <c r="AI240" s="130" t="s">
        <v>0</v>
      </c>
      <c r="AJ240" s="130" t="s">
        <v>0</v>
      </c>
      <c r="AK240" s="137" t="s">
        <v>2748</v>
      </c>
      <c r="AL240" s="139" t="s">
        <v>2746</v>
      </c>
      <c r="AM240" s="139" t="s">
        <v>2726</v>
      </c>
      <c r="AN240" s="145" t="s">
        <v>2736</v>
      </c>
      <c r="AO240" s="145"/>
      <c r="AP240" s="145"/>
      <c r="AQ240" s="139" t="s">
        <v>2742</v>
      </c>
      <c r="AR240" s="139"/>
      <c r="AS240" s="139"/>
      <c r="AT240" s="139"/>
      <c r="AU240" s="141"/>
      <c r="BC240" t="s">
        <v>0</v>
      </c>
      <c r="BD240" t="s">
        <v>1170</v>
      </c>
    </row>
    <row r="241" spans="1:56" x14ac:dyDescent="0.2">
      <c r="A241" t="s">
        <v>1201</v>
      </c>
      <c r="B241" t="s">
        <v>1172</v>
      </c>
      <c r="C241" s="130">
        <v>35806</v>
      </c>
      <c r="D241" s="130">
        <v>12</v>
      </c>
      <c r="E241" s="130" t="s">
        <v>2885</v>
      </c>
      <c r="F241" s="130" t="s">
        <v>0</v>
      </c>
      <c r="G241" s="130" t="s">
        <v>0</v>
      </c>
      <c r="H241" s="130">
        <v>2</v>
      </c>
      <c r="I241" s="130">
        <v>5</v>
      </c>
      <c r="J241" s="130" t="s">
        <v>0</v>
      </c>
      <c r="K241" s="130">
        <v>8</v>
      </c>
      <c r="L241" s="130" t="s">
        <v>0</v>
      </c>
      <c r="M241" s="130" t="s">
        <v>0</v>
      </c>
      <c r="N241" s="130">
        <v>6</v>
      </c>
      <c r="O241" s="130" t="s">
        <v>0</v>
      </c>
      <c r="P241" s="130" t="s">
        <v>0</v>
      </c>
      <c r="Q241" s="130">
        <v>1</v>
      </c>
      <c r="R241" s="130">
        <v>3</v>
      </c>
      <c r="S241" s="130" t="s">
        <v>0</v>
      </c>
      <c r="T241" s="130" t="s">
        <v>0</v>
      </c>
      <c r="U241" s="130">
        <v>7</v>
      </c>
      <c r="V241" s="130">
        <v>11</v>
      </c>
      <c r="W241" s="130" t="s">
        <v>0</v>
      </c>
      <c r="X241" s="130">
        <v>9</v>
      </c>
      <c r="Y241" s="130">
        <v>10</v>
      </c>
      <c r="Z241" s="130">
        <v>4</v>
      </c>
      <c r="AA241" s="130">
        <v>12</v>
      </c>
      <c r="AB241" s="130" t="s">
        <v>0</v>
      </c>
      <c r="AC241" s="130" t="s">
        <v>0</v>
      </c>
      <c r="AD241" s="130" t="s">
        <v>0</v>
      </c>
      <c r="AE241" s="130" t="s">
        <v>0</v>
      </c>
      <c r="AF241" s="130" t="s">
        <v>0</v>
      </c>
      <c r="AG241" s="130" t="s">
        <v>0</v>
      </c>
      <c r="AH241" s="130" t="s">
        <v>0</v>
      </c>
      <c r="AI241" s="130" t="s">
        <v>0</v>
      </c>
      <c r="AJ241" s="130" t="s">
        <v>0</v>
      </c>
      <c r="AK241" s="137" t="s">
        <v>2748</v>
      </c>
      <c r="AL241" s="139" t="s">
        <v>2746</v>
      </c>
      <c r="AM241" s="139" t="s">
        <v>2726</v>
      </c>
      <c r="AN241" s="145" t="s">
        <v>2736</v>
      </c>
      <c r="AO241" s="145"/>
      <c r="AP241" s="145"/>
      <c r="AQ241" s="139" t="s">
        <v>2743</v>
      </c>
      <c r="AR241" s="139"/>
      <c r="AS241" s="139"/>
      <c r="AT241" s="139"/>
      <c r="AU241" s="141"/>
      <c r="BC241" t="s">
        <v>0</v>
      </c>
      <c r="BD241" t="s">
        <v>1173</v>
      </c>
    </row>
    <row r="242" spans="1:56" x14ac:dyDescent="0.2">
      <c r="A242" t="s">
        <v>1205</v>
      </c>
      <c r="B242" t="s">
        <v>1175</v>
      </c>
      <c r="C242" s="130">
        <v>17631</v>
      </c>
      <c r="D242" s="130">
        <v>9</v>
      </c>
      <c r="E242" s="130" t="s">
        <v>2885</v>
      </c>
      <c r="F242" s="130">
        <v>1</v>
      </c>
      <c r="G242" s="130" t="s">
        <v>0</v>
      </c>
      <c r="H242" s="130">
        <v>4</v>
      </c>
      <c r="I242" s="130" t="s">
        <v>0</v>
      </c>
      <c r="J242" s="130" t="s">
        <v>0</v>
      </c>
      <c r="K242" s="130">
        <v>7</v>
      </c>
      <c r="L242" s="130" t="s">
        <v>0</v>
      </c>
      <c r="M242" s="130" t="s">
        <v>0</v>
      </c>
      <c r="N242" s="130">
        <v>5</v>
      </c>
      <c r="O242" s="130" t="s">
        <v>0</v>
      </c>
      <c r="P242" s="130" t="s">
        <v>0</v>
      </c>
      <c r="Q242" s="130">
        <v>2</v>
      </c>
      <c r="R242" s="130" t="s">
        <v>0</v>
      </c>
      <c r="S242" s="130" t="s">
        <v>0</v>
      </c>
      <c r="T242" s="130" t="s">
        <v>0</v>
      </c>
      <c r="U242" s="130">
        <v>3</v>
      </c>
      <c r="V242" s="130" t="s">
        <v>0</v>
      </c>
      <c r="W242" s="130" t="s">
        <v>0</v>
      </c>
      <c r="X242" s="130">
        <v>8</v>
      </c>
      <c r="Y242" s="130">
        <v>9</v>
      </c>
      <c r="Z242" s="130">
        <v>6</v>
      </c>
      <c r="AA242" s="130" t="s">
        <v>0</v>
      </c>
      <c r="AB242" s="130" t="s">
        <v>0</v>
      </c>
      <c r="AC242" s="130" t="s">
        <v>0</v>
      </c>
      <c r="AD242" s="130" t="s">
        <v>0</v>
      </c>
      <c r="AE242" s="130" t="s">
        <v>0</v>
      </c>
      <c r="AF242" s="130" t="s">
        <v>0</v>
      </c>
      <c r="AG242" s="130" t="s">
        <v>0</v>
      </c>
      <c r="AH242" s="130" t="s">
        <v>0</v>
      </c>
      <c r="AI242" s="130" t="s">
        <v>0</v>
      </c>
      <c r="AJ242" s="130" t="s">
        <v>0</v>
      </c>
      <c r="AK242" s="137" t="s">
        <v>2748</v>
      </c>
      <c r="AL242" s="139" t="s">
        <v>2746</v>
      </c>
      <c r="AM242" s="139" t="s">
        <v>2726</v>
      </c>
      <c r="AN242" s="145" t="s">
        <v>2736</v>
      </c>
      <c r="AO242" s="145"/>
      <c r="AP242" s="145"/>
      <c r="AQ242" s="139" t="s">
        <v>2744</v>
      </c>
      <c r="AR242" s="139"/>
      <c r="AS242" s="139"/>
      <c r="AT242" s="139"/>
      <c r="AU242" s="141"/>
      <c r="BC242" t="s">
        <v>0</v>
      </c>
      <c r="BD242" t="s">
        <v>1176</v>
      </c>
    </row>
    <row r="243" spans="1:56" x14ac:dyDescent="0.2">
      <c r="A243" t="s">
        <v>1209</v>
      </c>
      <c r="B243" t="s">
        <v>1178</v>
      </c>
      <c r="C243" s="130">
        <v>918</v>
      </c>
      <c r="D243" s="130">
        <v>5</v>
      </c>
      <c r="E243" s="130" t="s">
        <v>2885</v>
      </c>
      <c r="F243" s="130" t="s">
        <v>0</v>
      </c>
      <c r="G243" s="130" t="s">
        <v>0</v>
      </c>
      <c r="H243" s="130">
        <v>4</v>
      </c>
      <c r="I243" s="130">
        <v>3</v>
      </c>
      <c r="J243" s="130" t="s">
        <v>0</v>
      </c>
      <c r="K243" s="130" t="s">
        <v>0</v>
      </c>
      <c r="L243" s="130" t="s">
        <v>0</v>
      </c>
      <c r="M243" s="130" t="s">
        <v>0</v>
      </c>
      <c r="N243" s="130" t="s">
        <v>0</v>
      </c>
      <c r="O243" s="130" t="s">
        <v>0</v>
      </c>
      <c r="P243" s="130" t="s">
        <v>0</v>
      </c>
      <c r="Q243" s="130">
        <v>1</v>
      </c>
      <c r="R243" s="130">
        <v>2</v>
      </c>
      <c r="S243" s="130" t="s">
        <v>0</v>
      </c>
      <c r="T243" s="130" t="s">
        <v>0</v>
      </c>
      <c r="U243" s="130">
        <v>5</v>
      </c>
      <c r="V243" s="130" t="s">
        <v>0</v>
      </c>
      <c r="W243" s="130" t="s">
        <v>0</v>
      </c>
      <c r="X243" s="130" t="s">
        <v>0</v>
      </c>
      <c r="Y243" s="130" t="s">
        <v>0</v>
      </c>
      <c r="Z243" s="130" t="s">
        <v>0</v>
      </c>
      <c r="AA243" s="130" t="s">
        <v>0</v>
      </c>
      <c r="AB243" s="130" t="s">
        <v>0</v>
      </c>
      <c r="AC243" s="130" t="s">
        <v>0</v>
      </c>
      <c r="AD243" s="130" t="s">
        <v>0</v>
      </c>
      <c r="AE243" s="130" t="s">
        <v>0</v>
      </c>
      <c r="AF243" s="130" t="s">
        <v>0</v>
      </c>
      <c r="AG243" s="130" t="s">
        <v>0</v>
      </c>
      <c r="AH243" s="130" t="s">
        <v>0</v>
      </c>
      <c r="AI243" s="130" t="s">
        <v>0</v>
      </c>
      <c r="AJ243" s="130" t="s">
        <v>0</v>
      </c>
      <c r="AK243" s="137" t="s">
        <v>2748</v>
      </c>
      <c r="AL243" s="139" t="s">
        <v>2746</v>
      </c>
      <c r="AM243" s="139" t="s">
        <v>2726</v>
      </c>
      <c r="AN243" s="145" t="s">
        <v>384</v>
      </c>
      <c r="AO243" s="145"/>
      <c r="AP243" s="145"/>
      <c r="AQ243" s="139" t="s">
        <v>2741</v>
      </c>
      <c r="AR243" s="139"/>
      <c r="AS243" s="139"/>
      <c r="AT243" s="139"/>
      <c r="AU243" s="141"/>
      <c r="BC243" t="s">
        <v>1022</v>
      </c>
      <c r="BD243" t="s">
        <v>1179</v>
      </c>
    </row>
    <row r="244" spans="1:56" x14ac:dyDescent="0.2">
      <c r="A244" t="s">
        <v>1213</v>
      </c>
      <c r="B244" t="s">
        <v>1181</v>
      </c>
      <c r="C244" s="130">
        <v>38902</v>
      </c>
      <c r="D244" s="130">
        <v>11</v>
      </c>
      <c r="E244" s="130" t="s">
        <v>2885</v>
      </c>
      <c r="F244" s="130" t="s">
        <v>0</v>
      </c>
      <c r="G244" s="130" t="s">
        <v>0</v>
      </c>
      <c r="H244" s="130">
        <v>3</v>
      </c>
      <c r="I244" s="130">
        <v>5</v>
      </c>
      <c r="J244" s="130" t="s">
        <v>0</v>
      </c>
      <c r="K244" s="130">
        <v>8</v>
      </c>
      <c r="L244" s="130" t="s">
        <v>0</v>
      </c>
      <c r="M244" s="130" t="s">
        <v>0</v>
      </c>
      <c r="N244" s="130">
        <v>6</v>
      </c>
      <c r="O244" s="130" t="s">
        <v>0</v>
      </c>
      <c r="P244" s="130" t="s">
        <v>0</v>
      </c>
      <c r="Q244" s="130">
        <v>1</v>
      </c>
      <c r="R244" s="130">
        <v>2</v>
      </c>
      <c r="S244" s="130" t="s">
        <v>0</v>
      </c>
      <c r="T244" s="130" t="s">
        <v>0</v>
      </c>
      <c r="U244" s="130">
        <v>7</v>
      </c>
      <c r="V244" s="130">
        <v>11</v>
      </c>
      <c r="W244" s="130" t="s">
        <v>0</v>
      </c>
      <c r="X244" s="130">
        <v>9</v>
      </c>
      <c r="Y244" s="130" t="s">
        <v>0</v>
      </c>
      <c r="Z244" s="130">
        <v>4</v>
      </c>
      <c r="AA244" s="130">
        <v>10</v>
      </c>
      <c r="AB244" s="130" t="s">
        <v>0</v>
      </c>
      <c r="AC244" s="130" t="s">
        <v>0</v>
      </c>
      <c r="AD244" s="130" t="s">
        <v>0</v>
      </c>
      <c r="AE244" s="130" t="s">
        <v>0</v>
      </c>
      <c r="AF244" s="130" t="s">
        <v>0</v>
      </c>
      <c r="AG244" s="130" t="s">
        <v>0</v>
      </c>
      <c r="AH244" s="130" t="s">
        <v>0</v>
      </c>
      <c r="AI244" s="130" t="s">
        <v>0</v>
      </c>
      <c r="AJ244" s="130" t="s">
        <v>0</v>
      </c>
      <c r="AK244" s="137" t="s">
        <v>2748</v>
      </c>
      <c r="AL244" s="139" t="s">
        <v>2746</v>
      </c>
      <c r="AM244" s="139" t="s">
        <v>2726</v>
      </c>
      <c r="AN244" s="145" t="s">
        <v>384</v>
      </c>
      <c r="AO244" s="145"/>
      <c r="AP244" s="145"/>
      <c r="AQ244" s="139" t="s">
        <v>2742</v>
      </c>
      <c r="AR244" s="139"/>
      <c r="AS244" s="139"/>
      <c r="AT244" s="139"/>
      <c r="AU244" s="141"/>
      <c r="BC244" t="s">
        <v>0</v>
      </c>
      <c r="BD244" t="s">
        <v>1182</v>
      </c>
    </row>
    <row r="245" spans="1:56" x14ac:dyDescent="0.2">
      <c r="A245" t="s">
        <v>1217</v>
      </c>
      <c r="B245" t="s">
        <v>1184</v>
      </c>
      <c r="C245" s="130">
        <v>2027</v>
      </c>
      <c r="D245" s="130">
        <v>11</v>
      </c>
      <c r="E245" s="130" t="s">
        <v>2885</v>
      </c>
      <c r="F245" s="130" t="s">
        <v>0</v>
      </c>
      <c r="G245" s="130" t="s">
        <v>0</v>
      </c>
      <c r="H245" s="130">
        <v>6</v>
      </c>
      <c r="I245" s="130">
        <v>5</v>
      </c>
      <c r="J245" s="130" t="s">
        <v>0</v>
      </c>
      <c r="K245" s="130">
        <v>8</v>
      </c>
      <c r="L245" s="130" t="s">
        <v>0</v>
      </c>
      <c r="M245" s="130" t="s">
        <v>0</v>
      </c>
      <c r="N245" s="130">
        <v>2</v>
      </c>
      <c r="O245" s="130" t="s">
        <v>0</v>
      </c>
      <c r="P245" s="130" t="s">
        <v>0</v>
      </c>
      <c r="Q245" s="130">
        <v>1</v>
      </c>
      <c r="R245" s="130">
        <v>4</v>
      </c>
      <c r="S245" s="130" t="s">
        <v>0</v>
      </c>
      <c r="T245" s="130" t="s">
        <v>0</v>
      </c>
      <c r="U245" s="130">
        <v>3</v>
      </c>
      <c r="V245" s="130">
        <v>10</v>
      </c>
      <c r="W245" s="130" t="s">
        <v>0</v>
      </c>
      <c r="X245" s="130">
        <v>9</v>
      </c>
      <c r="Y245" s="130" t="s">
        <v>0</v>
      </c>
      <c r="Z245" s="130">
        <v>7</v>
      </c>
      <c r="AA245" s="130">
        <v>10</v>
      </c>
      <c r="AB245" s="130" t="s">
        <v>0</v>
      </c>
      <c r="AC245" s="130" t="s">
        <v>0</v>
      </c>
      <c r="AD245" s="130" t="s">
        <v>0</v>
      </c>
      <c r="AE245" s="130" t="s">
        <v>0</v>
      </c>
      <c r="AF245" s="130" t="s">
        <v>0</v>
      </c>
      <c r="AG245" s="130" t="s">
        <v>0</v>
      </c>
      <c r="AH245" s="130" t="s">
        <v>0</v>
      </c>
      <c r="AI245" s="130" t="s">
        <v>0</v>
      </c>
      <c r="AJ245" s="130" t="s">
        <v>0</v>
      </c>
      <c r="AK245" s="137" t="s">
        <v>2748</v>
      </c>
      <c r="AL245" s="139" t="s">
        <v>2746</v>
      </c>
      <c r="AM245" s="139" t="s">
        <v>2726</v>
      </c>
      <c r="AN245" s="145" t="s">
        <v>384</v>
      </c>
      <c r="AO245" s="145"/>
      <c r="AP245" s="145"/>
      <c r="AQ245" s="139" t="s">
        <v>2743</v>
      </c>
      <c r="AR245" s="139"/>
      <c r="AS245" s="139"/>
      <c r="AT245" s="139"/>
      <c r="AU245" s="141"/>
      <c r="BC245" t="s">
        <v>0</v>
      </c>
      <c r="BD245" t="s">
        <v>1185</v>
      </c>
    </row>
    <row r="246" spans="1:56" x14ac:dyDescent="0.2">
      <c r="A246" t="s">
        <v>1221</v>
      </c>
      <c r="B246" t="s">
        <v>1187</v>
      </c>
      <c r="C246" s="130"/>
      <c r="D246" s="130"/>
      <c r="E246" s="130" t="s">
        <v>2886</v>
      </c>
      <c r="F246" s="130"/>
      <c r="G246" s="130"/>
      <c r="H246" s="130"/>
      <c r="I246" s="130"/>
      <c r="J246" s="130"/>
      <c r="K246" s="130"/>
      <c r="L246" s="130"/>
      <c r="M246" s="130"/>
      <c r="N246" s="130"/>
      <c r="O246" s="130"/>
      <c r="P246" s="130"/>
      <c r="Q246" s="130"/>
      <c r="R246" s="130"/>
      <c r="S246" s="130"/>
      <c r="T246" s="130"/>
      <c r="U246" s="130"/>
      <c r="V246" s="130"/>
      <c r="W246" s="130"/>
      <c r="X246" s="130"/>
      <c r="Y246" s="130"/>
      <c r="Z246" s="130"/>
      <c r="AA246" s="130"/>
      <c r="AB246" s="130"/>
      <c r="AC246" s="130"/>
      <c r="AD246" s="130"/>
      <c r="AE246" s="130"/>
      <c r="AF246" s="130"/>
      <c r="AG246" s="130"/>
      <c r="AH246" s="130"/>
      <c r="AI246" s="130"/>
      <c r="AJ246" s="130"/>
      <c r="AK246" s="137" t="s">
        <v>2748</v>
      </c>
      <c r="AL246" s="139" t="s">
        <v>2746</v>
      </c>
      <c r="AM246" s="139" t="s">
        <v>2726</v>
      </c>
      <c r="AN246" s="145" t="s">
        <v>384</v>
      </c>
      <c r="AO246" s="145"/>
      <c r="AP246" s="145"/>
      <c r="AQ246" s="139" t="s">
        <v>2744</v>
      </c>
      <c r="AR246" s="139"/>
      <c r="AS246" s="139"/>
      <c r="AT246" s="139"/>
      <c r="AU246" s="141"/>
      <c r="BC246" t="s">
        <v>723</v>
      </c>
      <c r="BD246" t="s">
        <v>1188</v>
      </c>
    </row>
    <row r="247" spans="1:56" x14ac:dyDescent="0.2">
      <c r="A247" t="s">
        <v>1224</v>
      </c>
      <c r="B247" t="s">
        <v>1190</v>
      </c>
      <c r="C247" s="130">
        <v>13942899820.769997</v>
      </c>
      <c r="D247" s="130">
        <v>11</v>
      </c>
      <c r="E247" s="130" t="s">
        <v>2885</v>
      </c>
      <c r="F247" s="130" t="s">
        <v>0</v>
      </c>
      <c r="G247" s="130" t="s">
        <v>0</v>
      </c>
      <c r="H247" s="130">
        <v>6</v>
      </c>
      <c r="I247" s="130">
        <v>3</v>
      </c>
      <c r="J247" s="130">
        <v>7</v>
      </c>
      <c r="K247" s="130">
        <v>10</v>
      </c>
      <c r="L247" s="130">
        <v>2</v>
      </c>
      <c r="M247" s="130" t="s">
        <v>0</v>
      </c>
      <c r="N247" s="130" t="s">
        <v>0</v>
      </c>
      <c r="O247" s="130" t="s">
        <v>0</v>
      </c>
      <c r="P247" s="130" t="s">
        <v>0</v>
      </c>
      <c r="Q247" s="130">
        <v>1</v>
      </c>
      <c r="R247" s="130">
        <v>5</v>
      </c>
      <c r="S247" s="130" t="s">
        <v>0</v>
      </c>
      <c r="T247" s="130" t="s">
        <v>0</v>
      </c>
      <c r="U247" s="130">
        <v>8</v>
      </c>
      <c r="V247" s="130" t="s">
        <v>0</v>
      </c>
      <c r="W247" s="130" t="s">
        <v>0</v>
      </c>
      <c r="X247" s="130">
        <v>9</v>
      </c>
      <c r="Y247" s="130" t="s">
        <v>0</v>
      </c>
      <c r="Z247" s="130">
        <v>4</v>
      </c>
      <c r="AA247" s="130">
        <v>11</v>
      </c>
      <c r="AB247" s="130" t="s">
        <v>0</v>
      </c>
      <c r="AC247" s="130" t="s">
        <v>0</v>
      </c>
      <c r="AD247" s="130" t="s">
        <v>0</v>
      </c>
      <c r="AE247" s="130" t="s">
        <v>0</v>
      </c>
      <c r="AF247" s="130" t="s">
        <v>0</v>
      </c>
      <c r="AG247" s="130" t="s">
        <v>0</v>
      </c>
      <c r="AH247" s="130" t="s">
        <v>0</v>
      </c>
      <c r="AI247" s="130" t="s">
        <v>0</v>
      </c>
      <c r="AJ247" s="130" t="s">
        <v>0</v>
      </c>
      <c r="AK247" s="137" t="s">
        <v>2724</v>
      </c>
      <c r="AL247" s="138" t="s">
        <v>2725</v>
      </c>
      <c r="AM247" s="139" t="s">
        <v>2726</v>
      </c>
      <c r="AN247" s="139"/>
      <c r="AO247" s="139" t="s">
        <v>60</v>
      </c>
      <c r="AP247" s="139"/>
      <c r="AQ247" s="139"/>
      <c r="AR247" s="139"/>
      <c r="AS247" s="139"/>
      <c r="AT247" s="139" t="s">
        <v>2751</v>
      </c>
      <c r="AU247" s="141"/>
      <c r="BC247" t="s">
        <v>1191</v>
      </c>
      <c r="BD247" t="s">
        <v>1192</v>
      </c>
    </row>
    <row r="248" spans="1:56" x14ac:dyDescent="0.2">
      <c r="A248" t="s">
        <v>1228</v>
      </c>
      <c r="B248" t="s">
        <v>1194</v>
      </c>
      <c r="C248" s="130"/>
      <c r="D248" s="130"/>
      <c r="E248" s="130" t="s">
        <v>2886</v>
      </c>
      <c r="F248" s="130"/>
      <c r="G248" s="130"/>
      <c r="H248" s="130"/>
      <c r="I248" s="130"/>
      <c r="J248" s="130"/>
      <c r="K248" s="130"/>
      <c r="L248" s="130"/>
      <c r="M248" s="130"/>
      <c r="N248" s="130"/>
      <c r="O248" s="130"/>
      <c r="P248" s="130"/>
      <c r="Q248" s="130"/>
      <c r="R248" s="130"/>
      <c r="S248" s="130"/>
      <c r="T248" s="130"/>
      <c r="U248" s="130"/>
      <c r="V248" s="130"/>
      <c r="W248" s="130"/>
      <c r="X248" s="130"/>
      <c r="Y248" s="130"/>
      <c r="Z248" s="130"/>
      <c r="AA248" s="130"/>
      <c r="AB248" s="130"/>
      <c r="AC248" s="130"/>
      <c r="AD248" s="130"/>
      <c r="AE248" s="130"/>
      <c r="AF248" s="130"/>
      <c r="AG248" s="130"/>
      <c r="AH248" s="130"/>
      <c r="AI248" s="130"/>
      <c r="AJ248" s="130"/>
      <c r="AK248" s="137" t="s">
        <v>2724</v>
      </c>
      <c r="AL248" s="138" t="s">
        <v>2725</v>
      </c>
      <c r="AM248" s="139" t="s">
        <v>2726</v>
      </c>
      <c r="AN248" s="139"/>
      <c r="AO248" s="139" t="s">
        <v>62</v>
      </c>
      <c r="AP248" s="139"/>
      <c r="AQ248" s="139"/>
      <c r="AR248" s="139"/>
      <c r="AS248" s="139"/>
      <c r="AT248" s="139" t="s">
        <v>2751</v>
      </c>
      <c r="AU248" s="141"/>
      <c r="BC248" t="s">
        <v>1195</v>
      </c>
      <c r="BD248" t="s">
        <v>1196</v>
      </c>
    </row>
    <row r="249" spans="1:56" x14ac:dyDescent="0.2">
      <c r="A249" t="s">
        <v>1231</v>
      </c>
      <c r="B249" t="s">
        <v>1198</v>
      </c>
      <c r="C249" s="130">
        <v>143058158846.76608</v>
      </c>
      <c r="D249" s="130">
        <v>14</v>
      </c>
      <c r="E249" s="130" t="s">
        <v>2885</v>
      </c>
      <c r="F249" s="130" t="s">
        <v>0</v>
      </c>
      <c r="G249" s="130" t="s">
        <v>0</v>
      </c>
      <c r="H249" s="130">
        <v>2</v>
      </c>
      <c r="I249" s="130">
        <v>5</v>
      </c>
      <c r="J249" s="130">
        <v>8</v>
      </c>
      <c r="K249" s="130">
        <v>10</v>
      </c>
      <c r="L249" s="130">
        <v>7</v>
      </c>
      <c r="M249" s="130">
        <v>9</v>
      </c>
      <c r="N249" s="130">
        <v>14</v>
      </c>
      <c r="O249" s="130" t="s">
        <v>0</v>
      </c>
      <c r="P249" s="130" t="s">
        <v>0</v>
      </c>
      <c r="Q249" s="130">
        <v>1</v>
      </c>
      <c r="R249" s="130">
        <v>3</v>
      </c>
      <c r="S249" s="130" t="s">
        <v>0</v>
      </c>
      <c r="T249" s="130" t="s">
        <v>0</v>
      </c>
      <c r="U249" s="130">
        <v>6</v>
      </c>
      <c r="V249" s="130">
        <v>12</v>
      </c>
      <c r="W249" s="130" t="s">
        <v>0</v>
      </c>
      <c r="X249" s="130">
        <v>11</v>
      </c>
      <c r="Y249" s="130" t="s">
        <v>0</v>
      </c>
      <c r="Z249" s="130">
        <v>4</v>
      </c>
      <c r="AA249" s="130">
        <v>13</v>
      </c>
      <c r="AB249" s="130" t="s">
        <v>0</v>
      </c>
      <c r="AC249" s="130" t="s">
        <v>0</v>
      </c>
      <c r="AD249" s="130" t="s">
        <v>0</v>
      </c>
      <c r="AE249" s="130" t="s">
        <v>0</v>
      </c>
      <c r="AF249" s="130" t="s">
        <v>0</v>
      </c>
      <c r="AG249" s="130" t="s">
        <v>0</v>
      </c>
      <c r="AH249" s="130" t="s">
        <v>0</v>
      </c>
      <c r="AI249" s="130" t="s">
        <v>0</v>
      </c>
      <c r="AJ249" s="130" t="s">
        <v>0</v>
      </c>
      <c r="AK249" s="137" t="s">
        <v>2724</v>
      </c>
      <c r="AL249" s="138" t="s">
        <v>2725</v>
      </c>
      <c r="AM249" s="139" t="s">
        <v>2726</v>
      </c>
      <c r="AN249" s="139"/>
      <c r="AO249" s="139" t="s">
        <v>60</v>
      </c>
      <c r="AP249" s="139"/>
      <c r="AQ249" s="139"/>
      <c r="AR249" s="139"/>
      <c r="AS249" s="139"/>
      <c r="AT249" s="139" t="s">
        <v>2752</v>
      </c>
      <c r="AU249" s="141"/>
      <c r="BC249" t="s">
        <v>1199</v>
      </c>
      <c r="BD249" t="s">
        <v>1200</v>
      </c>
    </row>
    <row r="250" spans="1:56" x14ac:dyDescent="0.2">
      <c r="A250" t="s">
        <v>1234</v>
      </c>
      <c r="B250" t="s">
        <v>1202</v>
      </c>
      <c r="C250" s="130">
        <v>40470025792.465233</v>
      </c>
      <c r="D250" s="130">
        <v>6</v>
      </c>
      <c r="E250" s="130" t="s">
        <v>2885</v>
      </c>
      <c r="F250" s="130">
        <v>2</v>
      </c>
      <c r="G250" s="130" t="s">
        <v>0</v>
      </c>
      <c r="H250" s="130" t="s">
        <v>0</v>
      </c>
      <c r="I250" s="130">
        <v>6</v>
      </c>
      <c r="J250" s="130" t="s">
        <v>0</v>
      </c>
      <c r="K250" s="130" t="s">
        <v>0</v>
      </c>
      <c r="L250" s="130" t="s">
        <v>0</v>
      </c>
      <c r="M250" s="130">
        <v>5</v>
      </c>
      <c r="N250" s="130">
        <v>4</v>
      </c>
      <c r="O250" s="130">
        <v>1</v>
      </c>
      <c r="P250" s="130" t="s">
        <v>0</v>
      </c>
      <c r="Q250" s="130">
        <v>3</v>
      </c>
      <c r="R250" s="130" t="s">
        <v>0</v>
      </c>
      <c r="S250" s="130" t="s">
        <v>0</v>
      </c>
      <c r="T250" s="130" t="s">
        <v>0</v>
      </c>
      <c r="U250" s="130" t="s">
        <v>0</v>
      </c>
      <c r="V250" s="130" t="s">
        <v>0</v>
      </c>
      <c r="W250" s="130" t="s">
        <v>0</v>
      </c>
      <c r="X250" s="130" t="s">
        <v>0</v>
      </c>
      <c r="Y250" s="130" t="s">
        <v>0</v>
      </c>
      <c r="Z250" s="130" t="s">
        <v>0</v>
      </c>
      <c r="AA250" s="130" t="s">
        <v>0</v>
      </c>
      <c r="AB250" s="130" t="s">
        <v>0</v>
      </c>
      <c r="AC250" s="130" t="s">
        <v>0</v>
      </c>
      <c r="AD250" s="130" t="s">
        <v>0</v>
      </c>
      <c r="AE250" s="130" t="s">
        <v>0</v>
      </c>
      <c r="AF250" s="130" t="s">
        <v>0</v>
      </c>
      <c r="AG250" s="130" t="s">
        <v>0</v>
      </c>
      <c r="AH250" s="130" t="s">
        <v>0</v>
      </c>
      <c r="AI250" s="130" t="s">
        <v>0</v>
      </c>
      <c r="AJ250" s="130" t="s">
        <v>0</v>
      </c>
      <c r="AK250" s="137" t="s">
        <v>2724</v>
      </c>
      <c r="AL250" s="138" t="s">
        <v>2725</v>
      </c>
      <c r="AM250" s="139" t="s">
        <v>2726</v>
      </c>
      <c r="AN250" s="139"/>
      <c r="AO250" s="139" t="s">
        <v>62</v>
      </c>
      <c r="AP250" s="139"/>
      <c r="AQ250" s="139"/>
      <c r="AR250" s="139"/>
      <c r="AS250" s="139"/>
      <c r="AT250" s="139" t="s">
        <v>2752</v>
      </c>
      <c r="AU250" s="141"/>
      <c r="BC250" t="s">
        <v>1203</v>
      </c>
      <c r="BD250" t="s">
        <v>1204</v>
      </c>
    </row>
    <row r="251" spans="1:56" x14ac:dyDescent="0.2">
      <c r="A251" t="s">
        <v>1237</v>
      </c>
      <c r="B251" t="s">
        <v>1206</v>
      </c>
      <c r="C251" s="130">
        <v>39155955532.900002</v>
      </c>
      <c r="D251" s="130">
        <v>12</v>
      </c>
      <c r="E251" s="130" t="s">
        <v>2885</v>
      </c>
      <c r="F251" s="130" t="s">
        <v>0</v>
      </c>
      <c r="G251" s="130" t="s">
        <v>0</v>
      </c>
      <c r="H251" s="130">
        <v>2</v>
      </c>
      <c r="I251" s="130">
        <v>6</v>
      </c>
      <c r="J251" s="130">
        <v>5</v>
      </c>
      <c r="K251" s="130">
        <v>10</v>
      </c>
      <c r="L251" s="130">
        <v>8</v>
      </c>
      <c r="M251" s="130">
        <v>9</v>
      </c>
      <c r="N251" s="130" t="s">
        <v>0</v>
      </c>
      <c r="O251" s="130" t="s">
        <v>0</v>
      </c>
      <c r="P251" s="130" t="s">
        <v>0</v>
      </c>
      <c r="Q251" s="130">
        <v>1</v>
      </c>
      <c r="R251" s="130">
        <v>3</v>
      </c>
      <c r="S251" s="130" t="s">
        <v>0</v>
      </c>
      <c r="T251" s="130" t="s">
        <v>0</v>
      </c>
      <c r="U251" s="130">
        <v>7</v>
      </c>
      <c r="V251" s="130" t="s">
        <v>0</v>
      </c>
      <c r="W251" s="130" t="s">
        <v>0</v>
      </c>
      <c r="X251" s="130">
        <v>12</v>
      </c>
      <c r="Y251" s="130" t="s">
        <v>0</v>
      </c>
      <c r="Z251" s="130">
        <v>4</v>
      </c>
      <c r="AA251" s="130">
        <v>11</v>
      </c>
      <c r="AB251" s="130" t="s">
        <v>0</v>
      </c>
      <c r="AC251" s="130" t="s">
        <v>0</v>
      </c>
      <c r="AD251" s="130" t="s">
        <v>0</v>
      </c>
      <c r="AE251" s="130" t="s">
        <v>0</v>
      </c>
      <c r="AF251" s="130" t="s">
        <v>0</v>
      </c>
      <c r="AG251" s="130" t="s">
        <v>0</v>
      </c>
      <c r="AH251" s="130" t="s">
        <v>0</v>
      </c>
      <c r="AI251" s="130" t="s">
        <v>0</v>
      </c>
      <c r="AJ251" s="130" t="s">
        <v>0</v>
      </c>
      <c r="AK251" s="137" t="s">
        <v>2724</v>
      </c>
      <c r="AL251" s="138" t="s">
        <v>2725</v>
      </c>
      <c r="AM251" s="139" t="s">
        <v>2726</v>
      </c>
      <c r="AN251" s="139"/>
      <c r="AO251" s="139" t="s">
        <v>60</v>
      </c>
      <c r="AP251" s="139"/>
      <c r="AQ251" s="139"/>
      <c r="AR251" s="139"/>
      <c r="AS251" s="139"/>
      <c r="AT251" s="139" t="s">
        <v>2753</v>
      </c>
      <c r="AU251" s="141"/>
      <c r="BC251" t="s">
        <v>1207</v>
      </c>
      <c r="BD251" t="s">
        <v>1208</v>
      </c>
    </row>
    <row r="252" spans="1:56" x14ac:dyDescent="0.2">
      <c r="A252" t="s">
        <v>1240</v>
      </c>
      <c r="B252" t="s">
        <v>1210</v>
      </c>
      <c r="C252" s="130">
        <v>8300913089.4599991</v>
      </c>
      <c r="D252" s="130">
        <v>5</v>
      </c>
      <c r="E252" s="130" t="s">
        <v>2885</v>
      </c>
      <c r="F252" s="130">
        <v>5</v>
      </c>
      <c r="G252" s="130" t="s">
        <v>0</v>
      </c>
      <c r="H252" s="130" t="s">
        <v>0</v>
      </c>
      <c r="I252" s="130" t="s">
        <v>0</v>
      </c>
      <c r="J252" s="130" t="s">
        <v>0</v>
      </c>
      <c r="K252" s="130" t="s">
        <v>0</v>
      </c>
      <c r="L252" s="130" t="s">
        <v>0</v>
      </c>
      <c r="M252" s="130">
        <v>4</v>
      </c>
      <c r="N252" s="130">
        <v>3</v>
      </c>
      <c r="O252" s="130">
        <v>2</v>
      </c>
      <c r="P252" s="130" t="s">
        <v>0</v>
      </c>
      <c r="Q252" s="130">
        <v>1</v>
      </c>
      <c r="R252" s="130" t="s">
        <v>0</v>
      </c>
      <c r="S252" s="130" t="s">
        <v>0</v>
      </c>
      <c r="T252" s="130" t="s">
        <v>0</v>
      </c>
      <c r="U252" s="130" t="s">
        <v>0</v>
      </c>
      <c r="V252" s="130" t="s">
        <v>0</v>
      </c>
      <c r="W252" s="130" t="s">
        <v>0</v>
      </c>
      <c r="X252" s="130" t="s">
        <v>0</v>
      </c>
      <c r="Y252" s="130" t="s">
        <v>0</v>
      </c>
      <c r="Z252" s="130" t="s">
        <v>0</v>
      </c>
      <c r="AA252" s="130" t="s">
        <v>0</v>
      </c>
      <c r="AB252" s="130" t="s">
        <v>0</v>
      </c>
      <c r="AC252" s="130" t="s">
        <v>0</v>
      </c>
      <c r="AD252" s="130" t="s">
        <v>0</v>
      </c>
      <c r="AE252" s="130" t="s">
        <v>0</v>
      </c>
      <c r="AF252" s="130" t="s">
        <v>0</v>
      </c>
      <c r="AG252" s="130" t="s">
        <v>0</v>
      </c>
      <c r="AH252" s="130" t="s">
        <v>0</v>
      </c>
      <c r="AI252" s="130" t="s">
        <v>0</v>
      </c>
      <c r="AJ252" s="130" t="s">
        <v>0</v>
      </c>
      <c r="AK252" s="137" t="s">
        <v>2724</v>
      </c>
      <c r="AL252" s="138" t="s">
        <v>2725</v>
      </c>
      <c r="AM252" s="139" t="s">
        <v>2726</v>
      </c>
      <c r="AN252" s="139"/>
      <c r="AO252" s="139" t="s">
        <v>62</v>
      </c>
      <c r="AP252" s="139"/>
      <c r="AQ252" s="139"/>
      <c r="AR252" s="139"/>
      <c r="AS252" s="139"/>
      <c r="AT252" s="139" t="s">
        <v>2753</v>
      </c>
      <c r="AU252" s="141"/>
      <c r="BC252" t="s">
        <v>1211</v>
      </c>
      <c r="BD252" t="s">
        <v>1212</v>
      </c>
    </row>
    <row r="253" spans="1:56" x14ac:dyDescent="0.2">
      <c r="A253" t="s">
        <v>1243</v>
      </c>
      <c r="B253" t="s">
        <v>1214</v>
      </c>
      <c r="C253" s="130"/>
      <c r="D253" s="130"/>
      <c r="E253" s="130" t="s">
        <v>2886</v>
      </c>
      <c r="F253" s="130"/>
      <c r="G253" s="130"/>
      <c r="H253" s="130"/>
      <c r="I253" s="130"/>
      <c r="J253" s="130"/>
      <c r="K253" s="130"/>
      <c r="L253" s="130"/>
      <c r="M253" s="130"/>
      <c r="N253" s="130"/>
      <c r="O253" s="130"/>
      <c r="P253" s="130"/>
      <c r="Q253" s="130"/>
      <c r="R253" s="130"/>
      <c r="S253" s="130"/>
      <c r="T253" s="130"/>
      <c r="U253" s="130"/>
      <c r="V253" s="130"/>
      <c r="W253" s="130"/>
      <c r="X253" s="130"/>
      <c r="Y253" s="130"/>
      <c r="Z253" s="130"/>
      <c r="AA253" s="130"/>
      <c r="AB253" s="130"/>
      <c r="AC253" s="130"/>
      <c r="AD253" s="130"/>
      <c r="AE253" s="130"/>
      <c r="AF253" s="130"/>
      <c r="AG253" s="130"/>
      <c r="AH253" s="130"/>
      <c r="AI253" s="130"/>
      <c r="AJ253" s="130"/>
      <c r="AK253" s="137" t="s">
        <v>2724</v>
      </c>
      <c r="AL253" s="138" t="s">
        <v>2725</v>
      </c>
      <c r="AM253" s="139" t="s">
        <v>2726</v>
      </c>
      <c r="AN253" s="139"/>
      <c r="AO253" s="139" t="s">
        <v>60</v>
      </c>
      <c r="AP253" s="139"/>
      <c r="AQ253" s="139"/>
      <c r="AR253" s="139"/>
      <c r="AS253" s="139"/>
      <c r="AT253" s="139" t="s">
        <v>2754</v>
      </c>
      <c r="AU253" s="141"/>
      <c r="BC253" t="s">
        <v>1215</v>
      </c>
      <c r="BD253" t="s">
        <v>1216</v>
      </c>
    </row>
    <row r="254" spans="1:56" x14ac:dyDescent="0.2">
      <c r="A254" t="s">
        <v>1246</v>
      </c>
      <c r="B254" t="s">
        <v>1218</v>
      </c>
      <c r="C254" s="130"/>
      <c r="D254" s="130"/>
      <c r="E254" s="130" t="s">
        <v>2886</v>
      </c>
      <c r="F254" s="130"/>
      <c r="G254" s="130"/>
      <c r="H254" s="130"/>
      <c r="I254" s="130"/>
      <c r="J254" s="130"/>
      <c r="K254" s="130"/>
      <c r="L254" s="130"/>
      <c r="M254" s="130"/>
      <c r="N254" s="130"/>
      <c r="O254" s="130"/>
      <c r="P254" s="130"/>
      <c r="Q254" s="130"/>
      <c r="R254" s="130"/>
      <c r="S254" s="130"/>
      <c r="T254" s="130"/>
      <c r="U254" s="130"/>
      <c r="V254" s="130"/>
      <c r="W254" s="130"/>
      <c r="X254" s="130"/>
      <c r="Y254" s="130"/>
      <c r="Z254" s="130"/>
      <c r="AA254" s="130"/>
      <c r="AB254" s="130"/>
      <c r="AC254" s="130"/>
      <c r="AD254" s="130"/>
      <c r="AE254" s="130"/>
      <c r="AF254" s="130"/>
      <c r="AG254" s="130"/>
      <c r="AH254" s="130"/>
      <c r="AI254" s="130"/>
      <c r="AJ254" s="130"/>
      <c r="AK254" s="137" t="s">
        <v>2724</v>
      </c>
      <c r="AL254" s="138" t="s">
        <v>2725</v>
      </c>
      <c r="AM254" s="139" t="s">
        <v>2726</v>
      </c>
      <c r="AN254" s="139"/>
      <c r="AO254" s="139" t="s">
        <v>62</v>
      </c>
      <c r="AP254" s="139"/>
      <c r="AQ254" s="139"/>
      <c r="AR254" s="139"/>
      <c r="AS254" s="139"/>
      <c r="AT254" s="139" t="s">
        <v>2754</v>
      </c>
      <c r="AU254" s="141"/>
      <c r="BC254" t="s">
        <v>1219</v>
      </c>
      <c r="BD254" t="s">
        <v>1220</v>
      </c>
    </row>
    <row r="255" spans="1:56" x14ac:dyDescent="0.2">
      <c r="A255" t="s">
        <v>1249</v>
      </c>
      <c r="B255" t="s">
        <v>1222</v>
      </c>
      <c r="C255" s="130">
        <v>15543777288.73</v>
      </c>
      <c r="D255" s="130">
        <v>10</v>
      </c>
      <c r="E255" s="130" t="s">
        <v>2885</v>
      </c>
      <c r="F255" s="130" t="s">
        <v>0</v>
      </c>
      <c r="G255" s="130" t="s">
        <v>0</v>
      </c>
      <c r="H255" s="130">
        <v>2</v>
      </c>
      <c r="I255" s="130">
        <v>3</v>
      </c>
      <c r="J255" s="130">
        <v>7</v>
      </c>
      <c r="K255" s="130">
        <v>10</v>
      </c>
      <c r="L255" s="130" t="s">
        <v>0</v>
      </c>
      <c r="M255" s="130" t="s">
        <v>0</v>
      </c>
      <c r="N255" s="130">
        <v>6</v>
      </c>
      <c r="O255" s="130" t="s">
        <v>0</v>
      </c>
      <c r="P255" s="130" t="s">
        <v>0</v>
      </c>
      <c r="Q255" s="130">
        <v>1</v>
      </c>
      <c r="R255" s="130">
        <v>5</v>
      </c>
      <c r="S255" s="130" t="s">
        <v>0</v>
      </c>
      <c r="T255" s="130" t="s">
        <v>0</v>
      </c>
      <c r="U255" s="130">
        <v>8</v>
      </c>
      <c r="V255" s="130" t="s">
        <v>0</v>
      </c>
      <c r="W255" s="130" t="s">
        <v>0</v>
      </c>
      <c r="X255" s="130">
        <v>9</v>
      </c>
      <c r="Y255" s="130" t="s">
        <v>0</v>
      </c>
      <c r="Z255" s="130">
        <v>4</v>
      </c>
      <c r="AA255" s="130" t="s">
        <v>0</v>
      </c>
      <c r="AB255" s="130" t="s">
        <v>0</v>
      </c>
      <c r="AC255" s="130" t="s">
        <v>0</v>
      </c>
      <c r="AD255" s="130" t="s">
        <v>0</v>
      </c>
      <c r="AE255" s="130" t="s">
        <v>0</v>
      </c>
      <c r="AF255" s="130" t="s">
        <v>0</v>
      </c>
      <c r="AG255" s="130" t="s">
        <v>0</v>
      </c>
      <c r="AH255" s="130" t="s">
        <v>0</v>
      </c>
      <c r="AI255" s="130" t="s">
        <v>0</v>
      </c>
      <c r="AJ255" s="130" t="s">
        <v>0</v>
      </c>
      <c r="AK255" s="137" t="s">
        <v>2724</v>
      </c>
      <c r="AL255" s="138" t="s">
        <v>2725</v>
      </c>
      <c r="AM255" s="139" t="s">
        <v>2726</v>
      </c>
      <c r="AN255" s="145" t="s">
        <v>2736</v>
      </c>
      <c r="AO255" s="145"/>
      <c r="AP255" s="145"/>
      <c r="AQ255" s="139"/>
      <c r="AR255" s="139"/>
      <c r="AS255" s="139"/>
      <c r="AT255" s="139" t="s">
        <v>2751</v>
      </c>
      <c r="AU255" s="141"/>
      <c r="BC255" t="s">
        <v>723</v>
      </c>
      <c r="BD255" t="s">
        <v>1223</v>
      </c>
    </row>
    <row r="256" spans="1:56" x14ac:dyDescent="0.2">
      <c r="A256" t="s">
        <v>1252</v>
      </c>
      <c r="B256" t="s">
        <v>1225</v>
      </c>
      <c r="C256" s="130">
        <v>117526877104.95129</v>
      </c>
      <c r="D256" s="130">
        <v>11</v>
      </c>
      <c r="E256" s="130" t="s">
        <v>2885</v>
      </c>
      <c r="F256" s="130" t="s">
        <v>0</v>
      </c>
      <c r="G256" s="130" t="s">
        <v>0</v>
      </c>
      <c r="H256" s="130">
        <v>2</v>
      </c>
      <c r="I256" s="130">
        <v>5</v>
      </c>
      <c r="J256" s="130">
        <v>8</v>
      </c>
      <c r="K256" s="130">
        <v>9</v>
      </c>
      <c r="L256" s="130" t="s">
        <v>0</v>
      </c>
      <c r="M256" s="130" t="s">
        <v>0</v>
      </c>
      <c r="N256" s="130">
        <v>6</v>
      </c>
      <c r="O256" s="130" t="s">
        <v>0</v>
      </c>
      <c r="P256" s="130" t="s">
        <v>0</v>
      </c>
      <c r="Q256" s="130">
        <v>1</v>
      </c>
      <c r="R256" s="130">
        <v>3</v>
      </c>
      <c r="S256" s="130" t="s">
        <v>0</v>
      </c>
      <c r="T256" s="130" t="s">
        <v>0</v>
      </c>
      <c r="U256" s="130">
        <v>7</v>
      </c>
      <c r="V256" s="130" t="s">
        <v>0</v>
      </c>
      <c r="W256" s="130" t="s">
        <v>0</v>
      </c>
      <c r="X256" s="130">
        <v>10</v>
      </c>
      <c r="Y256" s="130" t="s">
        <v>0</v>
      </c>
      <c r="Z256" s="130">
        <v>4</v>
      </c>
      <c r="AA256" s="130">
        <v>11</v>
      </c>
      <c r="AB256" s="130" t="s">
        <v>0</v>
      </c>
      <c r="AC256" s="130" t="s">
        <v>0</v>
      </c>
      <c r="AD256" s="130" t="s">
        <v>0</v>
      </c>
      <c r="AE256" s="130" t="s">
        <v>0</v>
      </c>
      <c r="AF256" s="130" t="s">
        <v>0</v>
      </c>
      <c r="AG256" s="130" t="s">
        <v>0</v>
      </c>
      <c r="AH256" s="130" t="s">
        <v>0</v>
      </c>
      <c r="AI256" s="130" t="s">
        <v>0</v>
      </c>
      <c r="AJ256" s="130" t="s">
        <v>0</v>
      </c>
      <c r="AK256" s="137" t="s">
        <v>2724</v>
      </c>
      <c r="AL256" s="138" t="s">
        <v>2725</v>
      </c>
      <c r="AM256" s="139" t="s">
        <v>2726</v>
      </c>
      <c r="AN256" s="145" t="s">
        <v>2736</v>
      </c>
      <c r="AO256" s="145"/>
      <c r="AP256" s="145"/>
      <c r="AQ256" s="139"/>
      <c r="AR256" s="139"/>
      <c r="AS256" s="139"/>
      <c r="AT256" s="139" t="s">
        <v>2752</v>
      </c>
      <c r="AU256" s="141"/>
      <c r="BC256" t="s">
        <v>1226</v>
      </c>
      <c r="BD256" t="s">
        <v>1227</v>
      </c>
    </row>
    <row r="257" spans="1:56" x14ac:dyDescent="0.2">
      <c r="A257" t="s">
        <v>1256</v>
      </c>
      <c r="B257" t="s">
        <v>1229</v>
      </c>
      <c r="C257" s="130">
        <v>35408443388.900002</v>
      </c>
      <c r="D257" s="130">
        <v>11</v>
      </c>
      <c r="E257" s="130" t="s">
        <v>2885</v>
      </c>
      <c r="F257" s="130" t="s">
        <v>0</v>
      </c>
      <c r="G257" s="130" t="s">
        <v>0</v>
      </c>
      <c r="H257" s="130">
        <v>2</v>
      </c>
      <c r="I257" s="130">
        <v>7</v>
      </c>
      <c r="J257" s="130">
        <v>5</v>
      </c>
      <c r="K257" s="130">
        <v>9</v>
      </c>
      <c r="L257" s="130" t="s">
        <v>0</v>
      </c>
      <c r="M257" s="130" t="s">
        <v>0</v>
      </c>
      <c r="N257" s="130">
        <v>6</v>
      </c>
      <c r="O257" s="130" t="s">
        <v>0</v>
      </c>
      <c r="P257" s="130" t="s">
        <v>0</v>
      </c>
      <c r="Q257" s="130">
        <v>1</v>
      </c>
      <c r="R257" s="130">
        <v>3</v>
      </c>
      <c r="S257" s="130" t="s">
        <v>0</v>
      </c>
      <c r="T257" s="130" t="s">
        <v>0</v>
      </c>
      <c r="U257" s="130">
        <v>8</v>
      </c>
      <c r="V257" s="130" t="s">
        <v>0</v>
      </c>
      <c r="W257" s="130" t="s">
        <v>0</v>
      </c>
      <c r="X257" s="130">
        <v>11</v>
      </c>
      <c r="Y257" s="130" t="s">
        <v>0</v>
      </c>
      <c r="Z257" s="130">
        <v>4</v>
      </c>
      <c r="AA257" s="130">
        <v>10</v>
      </c>
      <c r="AB257" s="130" t="s">
        <v>0</v>
      </c>
      <c r="AC257" s="130" t="s">
        <v>0</v>
      </c>
      <c r="AD257" s="130" t="s">
        <v>0</v>
      </c>
      <c r="AE257" s="130" t="s">
        <v>0</v>
      </c>
      <c r="AF257" s="130" t="s">
        <v>0</v>
      </c>
      <c r="AG257" s="130" t="s">
        <v>0</v>
      </c>
      <c r="AH257" s="130" t="s">
        <v>0</v>
      </c>
      <c r="AI257" s="130" t="s">
        <v>0</v>
      </c>
      <c r="AJ257" s="130" t="s">
        <v>0</v>
      </c>
      <c r="AK257" s="137" t="s">
        <v>2724</v>
      </c>
      <c r="AL257" s="138" t="s">
        <v>2725</v>
      </c>
      <c r="AM257" s="139" t="s">
        <v>2726</v>
      </c>
      <c r="AN257" s="145" t="s">
        <v>2736</v>
      </c>
      <c r="AO257" s="145"/>
      <c r="AP257" s="145"/>
      <c r="AQ257" s="139"/>
      <c r="AR257" s="139"/>
      <c r="AS257" s="139"/>
      <c r="AT257" s="139" t="s">
        <v>2753</v>
      </c>
      <c r="AU257" s="141"/>
      <c r="BC257" t="s">
        <v>723</v>
      </c>
      <c r="BD257" t="s">
        <v>1230</v>
      </c>
    </row>
    <row r="258" spans="1:56" x14ac:dyDescent="0.2">
      <c r="A258" t="s">
        <v>1260</v>
      </c>
      <c r="B258" t="s">
        <v>1232</v>
      </c>
      <c r="C258" s="130"/>
      <c r="D258" s="130"/>
      <c r="E258" s="130" t="s">
        <v>2886</v>
      </c>
      <c r="F258" s="130"/>
      <c r="G258" s="130"/>
      <c r="H258" s="130"/>
      <c r="I258" s="130"/>
      <c r="J258" s="130"/>
      <c r="K258" s="130"/>
      <c r="L258" s="130"/>
      <c r="M258" s="130"/>
      <c r="N258" s="130"/>
      <c r="O258" s="130"/>
      <c r="P258" s="130"/>
      <c r="Q258" s="130"/>
      <c r="R258" s="130"/>
      <c r="S258" s="130"/>
      <c r="T258" s="130"/>
      <c r="U258" s="130"/>
      <c r="V258" s="130"/>
      <c r="W258" s="130"/>
      <c r="X258" s="130"/>
      <c r="Y258" s="130"/>
      <c r="Z258" s="130"/>
      <c r="AA258" s="130"/>
      <c r="AB258" s="130"/>
      <c r="AC258" s="130"/>
      <c r="AD258" s="130"/>
      <c r="AE258" s="130"/>
      <c r="AF258" s="130"/>
      <c r="AG258" s="130"/>
      <c r="AH258" s="130"/>
      <c r="AI258" s="130"/>
      <c r="AJ258" s="130"/>
      <c r="AK258" s="137" t="s">
        <v>2724</v>
      </c>
      <c r="AL258" s="138" t="s">
        <v>2725</v>
      </c>
      <c r="AM258" s="139" t="s">
        <v>2726</v>
      </c>
      <c r="AN258" s="145" t="s">
        <v>2736</v>
      </c>
      <c r="AO258" s="145"/>
      <c r="AP258" s="145"/>
      <c r="AQ258" s="139"/>
      <c r="AR258" s="139"/>
      <c r="AS258" s="139"/>
      <c r="AT258" s="139" t="s">
        <v>2754</v>
      </c>
      <c r="AU258" s="141"/>
      <c r="BC258" t="s">
        <v>723</v>
      </c>
      <c r="BD258" t="s">
        <v>1233</v>
      </c>
    </row>
    <row r="259" spans="1:56" x14ac:dyDescent="0.2">
      <c r="A259" t="s">
        <v>1263</v>
      </c>
      <c r="B259" t="s">
        <v>1235</v>
      </c>
      <c r="C259" s="130">
        <v>852422651.03999996</v>
      </c>
      <c r="D259" s="130">
        <v>7</v>
      </c>
      <c r="E259" s="130" t="s">
        <v>2885</v>
      </c>
      <c r="F259" s="130" t="s">
        <v>0</v>
      </c>
      <c r="G259" s="130" t="s">
        <v>0</v>
      </c>
      <c r="H259" s="130">
        <v>7</v>
      </c>
      <c r="I259" s="130">
        <v>3</v>
      </c>
      <c r="J259" s="130" t="s">
        <v>0</v>
      </c>
      <c r="K259" s="130" t="s">
        <v>0</v>
      </c>
      <c r="L259" s="130" t="s">
        <v>0</v>
      </c>
      <c r="M259" s="130" t="s">
        <v>0</v>
      </c>
      <c r="N259" s="130">
        <v>5</v>
      </c>
      <c r="O259" s="130" t="s">
        <v>0</v>
      </c>
      <c r="P259" s="130" t="s">
        <v>0</v>
      </c>
      <c r="Q259" s="130">
        <v>1</v>
      </c>
      <c r="R259" s="130">
        <v>4</v>
      </c>
      <c r="S259" s="130" t="s">
        <v>0</v>
      </c>
      <c r="T259" s="130" t="s">
        <v>0</v>
      </c>
      <c r="U259" s="130">
        <v>6</v>
      </c>
      <c r="V259" s="130" t="s">
        <v>0</v>
      </c>
      <c r="W259" s="130" t="s">
        <v>0</v>
      </c>
      <c r="X259" s="130" t="s">
        <v>0</v>
      </c>
      <c r="Y259" s="130" t="s">
        <v>0</v>
      </c>
      <c r="Z259" s="130">
        <v>2</v>
      </c>
      <c r="AA259" s="130" t="s">
        <v>0</v>
      </c>
      <c r="AB259" s="130" t="s">
        <v>0</v>
      </c>
      <c r="AC259" s="130" t="s">
        <v>0</v>
      </c>
      <c r="AD259" s="130" t="s">
        <v>0</v>
      </c>
      <c r="AE259" s="130" t="s">
        <v>0</v>
      </c>
      <c r="AF259" s="130" t="s">
        <v>0</v>
      </c>
      <c r="AG259" s="130" t="s">
        <v>0</v>
      </c>
      <c r="AH259" s="130" t="s">
        <v>0</v>
      </c>
      <c r="AI259" s="130" t="s">
        <v>0</v>
      </c>
      <c r="AJ259" s="130" t="s">
        <v>0</v>
      </c>
      <c r="AK259" s="137" t="s">
        <v>2724</v>
      </c>
      <c r="AL259" s="138" t="s">
        <v>2725</v>
      </c>
      <c r="AM259" s="139" t="s">
        <v>2726</v>
      </c>
      <c r="AN259" s="145" t="s">
        <v>384</v>
      </c>
      <c r="AO259" s="145"/>
      <c r="AP259" s="145"/>
      <c r="AQ259" s="139"/>
      <c r="AR259" s="139"/>
      <c r="AS259" s="139"/>
      <c r="AT259" s="139" t="s">
        <v>2751</v>
      </c>
      <c r="AU259" s="141"/>
      <c r="BC259" t="s">
        <v>723</v>
      </c>
      <c r="BD259" t="s">
        <v>1236</v>
      </c>
    </row>
    <row r="260" spans="1:56" x14ac:dyDescent="0.2">
      <c r="A260" t="s">
        <v>1266</v>
      </c>
      <c r="B260" t="s">
        <v>1238</v>
      </c>
      <c r="C260" s="130">
        <v>36915202896.900002</v>
      </c>
      <c r="D260" s="130">
        <v>9</v>
      </c>
      <c r="E260" s="130" t="s">
        <v>2885</v>
      </c>
      <c r="F260" s="130" t="s">
        <v>0</v>
      </c>
      <c r="G260" s="130" t="s">
        <v>0</v>
      </c>
      <c r="H260" s="130">
        <v>3</v>
      </c>
      <c r="I260" s="130">
        <v>7</v>
      </c>
      <c r="J260" s="130" t="s">
        <v>0</v>
      </c>
      <c r="K260" s="130">
        <v>8</v>
      </c>
      <c r="L260" s="130" t="s">
        <v>0</v>
      </c>
      <c r="M260" s="130" t="s">
        <v>0</v>
      </c>
      <c r="N260" s="130">
        <v>6</v>
      </c>
      <c r="O260" s="130" t="s">
        <v>0</v>
      </c>
      <c r="P260" s="130" t="s">
        <v>0</v>
      </c>
      <c r="Q260" s="130">
        <v>1</v>
      </c>
      <c r="R260" s="130">
        <v>2</v>
      </c>
      <c r="S260" s="130" t="s">
        <v>0</v>
      </c>
      <c r="T260" s="130" t="s">
        <v>0</v>
      </c>
      <c r="U260" s="130">
        <v>5</v>
      </c>
      <c r="V260" s="130" t="s">
        <v>0</v>
      </c>
      <c r="W260" s="130" t="s">
        <v>0</v>
      </c>
      <c r="X260" s="130" t="s">
        <v>0</v>
      </c>
      <c r="Y260" s="130" t="s">
        <v>0</v>
      </c>
      <c r="Z260" s="130">
        <v>4</v>
      </c>
      <c r="AA260" s="130">
        <v>9</v>
      </c>
      <c r="AB260" s="130" t="s">
        <v>0</v>
      </c>
      <c r="AC260" s="130" t="s">
        <v>0</v>
      </c>
      <c r="AD260" s="130" t="s">
        <v>0</v>
      </c>
      <c r="AE260" s="130" t="s">
        <v>0</v>
      </c>
      <c r="AF260" s="130" t="s">
        <v>0</v>
      </c>
      <c r="AG260" s="130" t="s">
        <v>0</v>
      </c>
      <c r="AH260" s="130" t="s">
        <v>0</v>
      </c>
      <c r="AI260" s="130" t="s">
        <v>0</v>
      </c>
      <c r="AJ260" s="130" t="s">
        <v>0</v>
      </c>
      <c r="AK260" s="137" t="s">
        <v>2724</v>
      </c>
      <c r="AL260" s="138" t="s">
        <v>2725</v>
      </c>
      <c r="AM260" s="139" t="s">
        <v>2726</v>
      </c>
      <c r="AN260" s="145" t="s">
        <v>384</v>
      </c>
      <c r="AO260" s="145"/>
      <c r="AP260" s="145"/>
      <c r="AQ260" s="139"/>
      <c r="AR260" s="139"/>
      <c r="AS260" s="139"/>
      <c r="AT260" s="139" t="s">
        <v>2752</v>
      </c>
      <c r="AU260" s="141"/>
      <c r="BC260" t="s">
        <v>723</v>
      </c>
      <c r="BD260" t="s">
        <v>1239</v>
      </c>
    </row>
    <row r="261" spans="1:56" x14ac:dyDescent="0.2">
      <c r="A261" t="s">
        <v>1270</v>
      </c>
      <c r="B261" t="s">
        <v>1241</v>
      </c>
      <c r="C261" s="130">
        <v>8554109249.0599995</v>
      </c>
      <c r="D261" s="130">
        <v>9</v>
      </c>
      <c r="E261" s="130" t="s">
        <v>2885</v>
      </c>
      <c r="F261" s="130" t="s">
        <v>0</v>
      </c>
      <c r="G261" s="130" t="s">
        <v>0</v>
      </c>
      <c r="H261" s="130">
        <v>3</v>
      </c>
      <c r="I261" s="130">
        <v>7</v>
      </c>
      <c r="J261" s="130" t="s">
        <v>0</v>
      </c>
      <c r="K261" s="130">
        <v>8</v>
      </c>
      <c r="L261" s="130" t="s">
        <v>0</v>
      </c>
      <c r="M261" s="130" t="s">
        <v>0</v>
      </c>
      <c r="N261" s="130">
        <v>4</v>
      </c>
      <c r="O261" s="130" t="s">
        <v>0</v>
      </c>
      <c r="P261" s="130" t="s">
        <v>0</v>
      </c>
      <c r="Q261" s="130">
        <v>1</v>
      </c>
      <c r="R261" s="130">
        <v>2</v>
      </c>
      <c r="S261" s="130" t="s">
        <v>0</v>
      </c>
      <c r="T261" s="130" t="s">
        <v>0</v>
      </c>
      <c r="U261" s="130">
        <v>6</v>
      </c>
      <c r="V261" s="130" t="s">
        <v>0</v>
      </c>
      <c r="W261" s="130" t="s">
        <v>0</v>
      </c>
      <c r="X261" s="130" t="s">
        <v>0</v>
      </c>
      <c r="Y261" s="130" t="s">
        <v>0</v>
      </c>
      <c r="Z261" s="130">
        <v>5</v>
      </c>
      <c r="AA261" s="130">
        <v>9</v>
      </c>
      <c r="AB261" s="130" t="s">
        <v>0</v>
      </c>
      <c r="AC261" s="130" t="s">
        <v>0</v>
      </c>
      <c r="AD261" s="130" t="s">
        <v>0</v>
      </c>
      <c r="AE261" s="130" t="s">
        <v>0</v>
      </c>
      <c r="AF261" s="130" t="s">
        <v>0</v>
      </c>
      <c r="AG261" s="130" t="s">
        <v>0</v>
      </c>
      <c r="AH261" s="130" t="s">
        <v>0</v>
      </c>
      <c r="AI261" s="130" t="s">
        <v>0</v>
      </c>
      <c r="AJ261" s="130" t="s">
        <v>0</v>
      </c>
      <c r="AK261" s="137" t="s">
        <v>2724</v>
      </c>
      <c r="AL261" s="138" t="s">
        <v>2725</v>
      </c>
      <c r="AM261" s="139" t="s">
        <v>2726</v>
      </c>
      <c r="AN261" s="145" t="s">
        <v>384</v>
      </c>
      <c r="AO261" s="145"/>
      <c r="AP261" s="145"/>
      <c r="AQ261" s="139"/>
      <c r="AR261" s="139"/>
      <c r="AS261" s="139"/>
      <c r="AT261" s="139" t="s">
        <v>2753</v>
      </c>
      <c r="AU261" s="141"/>
      <c r="BC261" t="s">
        <v>723</v>
      </c>
      <c r="BD261" t="s">
        <v>1242</v>
      </c>
    </row>
    <row r="262" spans="1:56" x14ac:dyDescent="0.2">
      <c r="A262" t="s">
        <v>1274</v>
      </c>
      <c r="B262" t="s">
        <v>1244</v>
      </c>
      <c r="C262" s="130"/>
      <c r="D262" s="130"/>
      <c r="E262" s="130" t="s">
        <v>2886</v>
      </c>
      <c r="F262" s="130"/>
      <c r="G262" s="130"/>
      <c r="H262" s="130"/>
      <c r="I262" s="130"/>
      <c r="J262" s="130"/>
      <c r="K262" s="130"/>
      <c r="L262" s="130"/>
      <c r="M262" s="130"/>
      <c r="N262" s="130"/>
      <c r="O262" s="130"/>
      <c r="P262" s="130"/>
      <c r="Q262" s="130"/>
      <c r="R262" s="130"/>
      <c r="S262" s="130"/>
      <c r="T262" s="130"/>
      <c r="U262" s="130"/>
      <c r="V262" s="130"/>
      <c r="W262" s="130"/>
      <c r="X262" s="130"/>
      <c r="Y262" s="130"/>
      <c r="Z262" s="130"/>
      <c r="AA262" s="130"/>
      <c r="AB262" s="130"/>
      <c r="AC262" s="130"/>
      <c r="AD262" s="130"/>
      <c r="AE262" s="130"/>
      <c r="AF262" s="130"/>
      <c r="AG262" s="130"/>
      <c r="AH262" s="130"/>
      <c r="AI262" s="130"/>
      <c r="AJ262" s="130"/>
      <c r="AK262" s="137" t="s">
        <v>2724</v>
      </c>
      <c r="AL262" s="138" t="s">
        <v>2725</v>
      </c>
      <c r="AM262" s="139" t="s">
        <v>2726</v>
      </c>
      <c r="AN262" s="145" t="s">
        <v>384</v>
      </c>
      <c r="AO262" s="145"/>
      <c r="AP262" s="145"/>
      <c r="AQ262" s="139"/>
      <c r="AR262" s="139"/>
      <c r="AS262" s="139"/>
      <c r="AT262" s="139" t="s">
        <v>2754</v>
      </c>
      <c r="AU262" s="141"/>
      <c r="BC262" t="s">
        <v>723</v>
      </c>
      <c r="BD262" t="s">
        <v>1245</v>
      </c>
    </row>
    <row r="263" spans="1:56" x14ac:dyDescent="0.2">
      <c r="A263" t="s">
        <v>1276</v>
      </c>
      <c r="B263" t="s">
        <v>0</v>
      </c>
      <c r="C263" s="130"/>
      <c r="D263" s="130"/>
      <c r="E263" s="130" t="s">
        <v>2886</v>
      </c>
      <c r="F263" s="130"/>
      <c r="G263" s="130"/>
      <c r="H263" s="130"/>
      <c r="I263" s="130"/>
      <c r="J263" s="130"/>
      <c r="K263" s="130"/>
      <c r="L263" s="130"/>
      <c r="M263" s="130"/>
      <c r="N263" s="130"/>
      <c r="O263" s="130"/>
      <c r="P263" s="130"/>
      <c r="Q263" s="130"/>
      <c r="R263" s="130"/>
      <c r="S263" s="130"/>
      <c r="T263" s="130"/>
      <c r="U263" s="130"/>
      <c r="V263" s="130"/>
      <c r="W263" s="130"/>
      <c r="X263" s="130"/>
      <c r="Y263" s="130"/>
      <c r="Z263" s="130"/>
      <c r="AA263" s="130"/>
      <c r="AB263" s="130"/>
      <c r="AC263" s="130"/>
      <c r="AD263" s="130"/>
      <c r="AE263" s="130"/>
      <c r="AF263" s="130"/>
      <c r="AG263" s="130"/>
      <c r="AH263" s="130"/>
      <c r="AI263" s="130"/>
      <c r="AJ263" s="130"/>
      <c r="AK263" s="146"/>
      <c r="AL263" s="143"/>
      <c r="AM263" s="147"/>
      <c r="AN263" s="147"/>
      <c r="AO263" s="147"/>
      <c r="AP263" s="147"/>
      <c r="AQ263" s="147"/>
      <c r="AR263" s="147"/>
      <c r="AS263" s="147"/>
      <c r="AT263" s="147"/>
      <c r="AU263" s="148"/>
      <c r="BC263" t="s">
        <v>1247</v>
      </c>
      <c r="BD263" t="s">
        <v>1248</v>
      </c>
    </row>
    <row r="264" spans="1:56" x14ac:dyDescent="0.2">
      <c r="A264" t="s">
        <v>1278</v>
      </c>
      <c r="B264" t="s">
        <v>118</v>
      </c>
      <c r="C264" s="130"/>
      <c r="D264" s="130"/>
      <c r="E264" s="130" t="s">
        <v>2886</v>
      </c>
      <c r="F264" s="130"/>
      <c r="G264" s="130"/>
      <c r="H264" s="130"/>
      <c r="I264" s="130"/>
      <c r="J264" s="130"/>
      <c r="K264" s="130"/>
      <c r="L264" s="130"/>
      <c r="M264" s="130"/>
      <c r="N264" s="130"/>
      <c r="O264" s="130"/>
      <c r="P264" s="130"/>
      <c r="Q264" s="130"/>
      <c r="R264" s="130"/>
      <c r="S264" s="130"/>
      <c r="T264" s="130"/>
      <c r="U264" s="130"/>
      <c r="V264" s="130"/>
      <c r="W264" s="130"/>
      <c r="X264" s="130"/>
      <c r="Y264" s="130"/>
      <c r="Z264" s="130"/>
      <c r="AA264" s="130"/>
      <c r="AB264" s="130"/>
      <c r="AC264" s="130"/>
      <c r="AD264" s="130"/>
      <c r="AE264" s="130"/>
      <c r="AF264" s="130"/>
      <c r="AG264" s="130"/>
      <c r="AH264" s="130"/>
      <c r="AI264" s="130"/>
      <c r="AJ264" s="130"/>
      <c r="AK264" s="137" t="s">
        <v>2724</v>
      </c>
      <c r="AL264" s="138" t="s">
        <v>2735</v>
      </c>
      <c r="AM264" s="139" t="s">
        <v>2729</v>
      </c>
      <c r="AN264" s="140" t="s">
        <v>64</v>
      </c>
      <c r="AO264" s="140"/>
      <c r="AP264" s="140"/>
      <c r="AQ264" s="140" t="s">
        <v>2744</v>
      </c>
      <c r="AR264" s="139" t="s">
        <v>2737</v>
      </c>
      <c r="AS264" s="139"/>
      <c r="AT264" s="139"/>
      <c r="AU264" s="141"/>
      <c r="BC264" t="s">
        <v>1250</v>
      </c>
      <c r="BD264" t="s">
        <v>1251</v>
      </c>
    </row>
    <row r="265" spans="1:56" x14ac:dyDescent="0.2">
      <c r="A265" t="s">
        <v>1281</v>
      </c>
      <c r="B265" t="s">
        <v>1253</v>
      </c>
      <c r="C265" s="130">
        <v>18066898188.962997</v>
      </c>
      <c r="D265" s="130">
        <v>7</v>
      </c>
      <c r="E265" s="130" t="s">
        <v>2885</v>
      </c>
      <c r="F265" s="130" t="s">
        <v>0</v>
      </c>
      <c r="G265" s="130" t="s">
        <v>0</v>
      </c>
      <c r="H265" s="130">
        <v>1</v>
      </c>
      <c r="I265" s="130" t="s">
        <v>0</v>
      </c>
      <c r="J265" s="130" t="s">
        <v>0</v>
      </c>
      <c r="K265" s="130">
        <v>4</v>
      </c>
      <c r="L265" s="130" t="s">
        <v>0</v>
      </c>
      <c r="M265" s="130" t="s">
        <v>0</v>
      </c>
      <c r="N265" s="130">
        <v>3</v>
      </c>
      <c r="O265" s="130" t="s">
        <v>0</v>
      </c>
      <c r="P265" s="130" t="s">
        <v>0</v>
      </c>
      <c r="Q265" s="130">
        <v>2</v>
      </c>
      <c r="R265" s="130">
        <v>7</v>
      </c>
      <c r="S265" s="130" t="s">
        <v>0</v>
      </c>
      <c r="T265" s="130" t="s">
        <v>0</v>
      </c>
      <c r="U265" s="130">
        <v>6</v>
      </c>
      <c r="V265" s="130" t="s">
        <v>0</v>
      </c>
      <c r="W265" s="130" t="s">
        <v>0</v>
      </c>
      <c r="X265" s="130">
        <v>5</v>
      </c>
      <c r="Y265" s="130" t="s">
        <v>0</v>
      </c>
      <c r="Z265" s="130" t="s">
        <v>0</v>
      </c>
      <c r="AA265" s="130" t="s">
        <v>0</v>
      </c>
      <c r="AB265" s="130" t="s">
        <v>0</v>
      </c>
      <c r="AC265" s="130" t="s">
        <v>0</v>
      </c>
      <c r="AD265" s="130" t="s">
        <v>0</v>
      </c>
      <c r="AE265" s="130" t="s">
        <v>0</v>
      </c>
      <c r="AF265" s="130" t="s">
        <v>0</v>
      </c>
      <c r="AG265" s="130" t="s">
        <v>0</v>
      </c>
      <c r="AH265" s="130" t="s">
        <v>0</v>
      </c>
      <c r="AI265" s="130" t="s">
        <v>0</v>
      </c>
      <c r="AJ265" s="130" t="s">
        <v>0</v>
      </c>
      <c r="AK265" s="137" t="s">
        <v>2724</v>
      </c>
      <c r="AL265" s="138" t="s">
        <v>2735</v>
      </c>
      <c r="AM265" s="139" t="s">
        <v>2729</v>
      </c>
      <c r="AN265" s="140" t="s">
        <v>64</v>
      </c>
      <c r="AO265" s="140"/>
      <c r="AP265" s="140"/>
      <c r="AQ265" s="145" t="s">
        <v>2742</v>
      </c>
      <c r="AR265" s="139" t="s">
        <v>2737</v>
      </c>
      <c r="AS265" s="139"/>
      <c r="AT265" s="139"/>
      <c r="AU265" s="141"/>
      <c r="BC265" t="s">
        <v>1254</v>
      </c>
      <c r="BD265" t="s">
        <v>1255</v>
      </c>
    </row>
    <row r="266" spans="1:56" x14ac:dyDescent="0.2">
      <c r="A266" t="s">
        <v>1284</v>
      </c>
      <c r="B266" t="s">
        <v>1257</v>
      </c>
      <c r="C266" s="130">
        <v>3353206601</v>
      </c>
      <c r="D266" s="130">
        <v>8</v>
      </c>
      <c r="E266" s="130" t="s">
        <v>2885</v>
      </c>
      <c r="F266" s="130" t="s">
        <v>0</v>
      </c>
      <c r="G266" s="130" t="s">
        <v>0</v>
      </c>
      <c r="H266" s="130">
        <v>4</v>
      </c>
      <c r="I266" s="130">
        <v>7</v>
      </c>
      <c r="J266" s="130" t="s">
        <v>0</v>
      </c>
      <c r="K266" s="130" t="s">
        <v>0</v>
      </c>
      <c r="L266" s="130" t="s">
        <v>0</v>
      </c>
      <c r="M266" s="130" t="s">
        <v>0</v>
      </c>
      <c r="N266" s="130">
        <v>6</v>
      </c>
      <c r="O266" s="130" t="s">
        <v>0</v>
      </c>
      <c r="P266" s="130" t="s">
        <v>0</v>
      </c>
      <c r="Q266" s="130">
        <v>3</v>
      </c>
      <c r="R266" s="130">
        <v>8</v>
      </c>
      <c r="S266" s="130">
        <v>1</v>
      </c>
      <c r="T266" s="130" t="s">
        <v>0</v>
      </c>
      <c r="U266" s="130" t="s">
        <v>0</v>
      </c>
      <c r="V266" s="130" t="s">
        <v>0</v>
      </c>
      <c r="W266" s="130" t="s">
        <v>0</v>
      </c>
      <c r="X266" s="130">
        <v>5</v>
      </c>
      <c r="Y266" s="130" t="s">
        <v>0</v>
      </c>
      <c r="Z266" s="130">
        <v>2</v>
      </c>
      <c r="AA266" s="130" t="s">
        <v>0</v>
      </c>
      <c r="AB266" s="130" t="s">
        <v>0</v>
      </c>
      <c r="AC266" s="130" t="s">
        <v>0</v>
      </c>
      <c r="AD266" s="130" t="s">
        <v>0</v>
      </c>
      <c r="AE266" s="130" t="s">
        <v>0</v>
      </c>
      <c r="AF266" s="130" t="s">
        <v>0</v>
      </c>
      <c r="AG266" s="130" t="s">
        <v>0</v>
      </c>
      <c r="AH266" s="130" t="s">
        <v>0</v>
      </c>
      <c r="AI266" s="130" t="s">
        <v>0</v>
      </c>
      <c r="AJ266" s="130" t="s">
        <v>0</v>
      </c>
      <c r="AK266" s="137" t="s">
        <v>2724</v>
      </c>
      <c r="AL266" s="138" t="s">
        <v>2735</v>
      </c>
      <c r="AM266" s="139" t="s">
        <v>2729</v>
      </c>
      <c r="AN266" s="140" t="s">
        <v>64</v>
      </c>
      <c r="AO266" s="140"/>
      <c r="AP266" s="140"/>
      <c r="AQ266" s="145" t="s">
        <v>2743</v>
      </c>
      <c r="AR266" s="139" t="s">
        <v>2737</v>
      </c>
      <c r="AS266" s="139"/>
      <c r="AT266" s="139"/>
      <c r="AU266" s="141"/>
      <c r="BC266" t="s">
        <v>1258</v>
      </c>
      <c r="BD266" t="s">
        <v>1259</v>
      </c>
    </row>
    <row r="267" spans="1:56" x14ac:dyDescent="0.2">
      <c r="A267" t="s">
        <v>1287</v>
      </c>
      <c r="B267" t="s">
        <v>116</v>
      </c>
      <c r="C267" s="130"/>
      <c r="D267" s="130"/>
      <c r="E267" s="130" t="s">
        <v>2886</v>
      </c>
      <c r="F267" s="130"/>
      <c r="G267" s="130"/>
      <c r="H267" s="130"/>
      <c r="I267" s="130"/>
      <c r="J267" s="130"/>
      <c r="K267" s="130"/>
      <c r="L267" s="130"/>
      <c r="M267" s="130"/>
      <c r="N267" s="130"/>
      <c r="O267" s="130"/>
      <c r="P267" s="130"/>
      <c r="Q267" s="130"/>
      <c r="R267" s="130"/>
      <c r="S267" s="130"/>
      <c r="T267" s="130"/>
      <c r="U267" s="130"/>
      <c r="V267" s="130"/>
      <c r="W267" s="130"/>
      <c r="X267" s="130"/>
      <c r="Y267" s="130"/>
      <c r="Z267" s="130"/>
      <c r="AA267" s="130"/>
      <c r="AB267" s="130"/>
      <c r="AC267" s="130"/>
      <c r="AD267" s="130"/>
      <c r="AE267" s="130"/>
      <c r="AF267" s="130"/>
      <c r="AG267" s="130"/>
      <c r="AH267" s="130"/>
      <c r="AI267" s="130"/>
      <c r="AJ267" s="130"/>
      <c r="AK267" s="137" t="s">
        <v>2724</v>
      </c>
      <c r="AL267" s="138" t="s">
        <v>2735</v>
      </c>
      <c r="AM267" s="139" t="s">
        <v>2729</v>
      </c>
      <c r="AN267" s="140" t="s">
        <v>64</v>
      </c>
      <c r="AO267" s="140"/>
      <c r="AP267" s="140"/>
      <c r="AQ267" s="140" t="s">
        <v>2741</v>
      </c>
      <c r="AR267" s="139" t="s">
        <v>2737</v>
      </c>
      <c r="AS267" s="139"/>
      <c r="AT267" s="139"/>
      <c r="AU267" s="141"/>
      <c r="BC267" t="s">
        <v>1261</v>
      </c>
      <c r="BD267" t="s">
        <v>1262</v>
      </c>
    </row>
    <row r="268" spans="1:56" x14ac:dyDescent="0.2">
      <c r="A268" t="s">
        <v>1289</v>
      </c>
      <c r="B268" t="s">
        <v>115</v>
      </c>
      <c r="C268" s="130"/>
      <c r="D268" s="130"/>
      <c r="E268" s="130" t="s">
        <v>2886</v>
      </c>
      <c r="F268" s="130"/>
      <c r="G268" s="130"/>
      <c r="H268" s="130"/>
      <c r="I268" s="130"/>
      <c r="J268" s="130"/>
      <c r="K268" s="130"/>
      <c r="L268" s="130"/>
      <c r="M268" s="130"/>
      <c r="N268" s="130"/>
      <c r="O268" s="130"/>
      <c r="P268" s="130"/>
      <c r="Q268" s="130"/>
      <c r="R268" s="130"/>
      <c r="S268" s="130"/>
      <c r="T268" s="130"/>
      <c r="U268" s="130"/>
      <c r="V268" s="130"/>
      <c r="W268" s="130"/>
      <c r="X268" s="130"/>
      <c r="Y268" s="130"/>
      <c r="Z268" s="130"/>
      <c r="AA268" s="130"/>
      <c r="AB268" s="130"/>
      <c r="AC268" s="130"/>
      <c r="AD268" s="130"/>
      <c r="AE268" s="130"/>
      <c r="AF268" s="130"/>
      <c r="AG268" s="130"/>
      <c r="AH268" s="130"/>
      <c r="AI268" s="130"/>
      <c r="AJ268" s="130"/>
      <c r="AK268" s="137" t="s">
        <v>2724</v>
      </c>
      <c r="AL268" s="138" t="s">
        <v>2735</v>
      </c>
      <c r="AM268" s="139" t="s">
        <v>2729</v>
      </c>
      <c r="AN268" s="140" t="s">
        <v>64</v>
      </c>
      <c r="AO268" s="140"/>
      <c r="AP268" s="140"/>
      <c r="AQ268" s="140" t="s">
        <v>2744</v>
      </c>
      <c r="AR268" s="139" t="s">
        <v>2738</v>
      </c>
      <c r="AS268" s="139"/>
      <c r="AT268" s="139"/>
      <c r="AU268" s="141"/>
      <c r="BC268" t="s">
        <v>1264</v>
      </c>
      <c r="BD268" t="s">
        <v>1265</v>
      </c>
    </row>
    <row r="269" spans="1:56" x14ac:dyDescent="0.2">
      <c r="A269" t="s">
        <v>1293</v>
      </c>
      <c r="B269" t="s">
        <v>1267</v>
      </c>
      <c r="C269" s="130">
        <v>4329358024.2122002</v>
      </c>
      <c r="D269" s="130">
        <v>8</v>
      </c>
      <c r="E269" s="130" t="s">
        <v>2885</v>
      </c>
      <c r="F269" s="130" t="s">
        <v>0</v>
      </c>
      <c r="G269" s="130" t="s">
        <v>0</v>
      </c>
      <c r="H269" s="130">
        <v>3</v>
      </c>
      <c r="I269" s="130">
        <v>7</v>
      </c>
      <c r="J269" s="130" t="s">
        <v>0</v>
      </c>
      <c r="K269" s="130" t="s">
        <v>0</v>
      </c>
      <c r="L269" s="130">
        <v>4</v>
      </c>
      <c r="M269" s="130" t="s">
        <v>0</v>
      </c>
      <c r="N269" s="130">
        <v>5</v>
      </c>
      <c r="O269" s="130" t="s">
        <v>0</v>
      </c>
      <c r="P269" s="130" t="s">
        <v>0</v>
      </c>
      <c r="Q269" s="130">
        <v>2</v>
      </c>
      <c r="R269" s="130" t="s">
        <v>0</v>
      </c>
      <c r="S269" s="130">
        <v>6</v>
      </c>
      <c r="T269" s="130" t="s">
        <v>0</v>
      </c>
      <c r="U269" s="130" t="s">
        <v>0</v>
      </c>
      <c r="V269" s="130" t="s">
        <v>0</v>
      </c>
      <c r="W269" s="130" t="s">
        <v>0</v>
      </c>
      <c r="X269" s="130">
        <v>1</v>
      </c>
      <c r="Y269" s="130" t="s">
        <v>0</v>
      </c>
      <c r="Z269" s="130" t="s">
        <v>0</v>
      </c>
      <c r="AA269" s="130">
        <v>8</v>
      </c>
      <c r="AB269" s="130" t="s">
        <v>0</v>
      </c>
      <c r="AC269" s="130" t="s">
        <v>0</v>
      </c>
      <c r="AD269" s="130" t="s">
        <v>0</v>
      </c>
      <c r="AE269" s="130" t="s">
        <v>0</v>
      </c>
      <c r="AF269" s="130" t="s">
        <v>0</v>
      </c>
      <c r="AG269" s="130" t="s">
        <v>0</v>
      </c>
      <c r="AH269" s="130" t="s">
        <v>0</v>
      </c>
      <c r="AI269" s="130" t="s">
        <v>0</v>
      </c>
      <c r="AJ269" s="130" t="s">
        <v>0</v>
      </c>
      <c r="AK269" s="137" t="s">
        <v>2724</v>
      </c>
      <c r="AL269" s="138" t="s">
        <v>2735</v>
      </c>
      <c r="AM269" s="139" t="s">
        <v>2729</v>
      </c>
      <c r="AN269" s="140" t="s">
        <v>64</v>
      </c>
      <c r="AO269" s="140"/>
      <c r="AP269" s="140"/>
      <c r="AQ269" s="145" t="s">
        <v>2742</v>
      </c>
      <c r="AR269" s="139" t="s">
        <v>2738</v>
      </c>
      <c r="AS269" s="139"/>
      <c r="AT269" s="139"/>
      <c r="AU269" s="141"/>
      <c r="BC269" t="s">
        <v>1268</v>
      </c>
      <c r="BD269" t="s">
        <v>1269</v>
      </c>
    </row>
    <row r="270" spans="1:56" x14ac:dyDescent="0.2">
      <c r="A270" t="s">
        <v>1297</v>
      </c>
      <c r="B270" t="s">
        <v>1271</v>
      </c>
      <c r="C270" s="130">
        <v>689760459.60000002</v>
      </c>
      <c r="D270" s="130">
        <v>6</v>
      </c>
      <c r="E270" s="130" t="s">
        <v>2885</v>
      </c>
      <c r="F270" s="130" t="s">
        <v>0</v>
      </c>
      <c r="G270" s="130" t="s">
        <v>0</v>
      </c>
      <c r="H270" s="130">
        <v>3</v>
      </c>
      <c r="I270" s="130">
        <v>6</v>
      </c>
      <c r="J270" s="130" t="s">
        <v>0</v>
      </c>
      <c r="K270" s="130" t="s">
        <v>0</v>
      </c>
      <c r="L270" s="130" t="s">
        <v>0</v>
      </c>
      <c r="M270" s="130" t="s">
        <v>0</v>
      </c>
      <c r="N270" s="130">
        <v>4</v>
      </c>
      <c r="O270" s="130" t="s">
        <v>0</v>
      </c>
      <c r="P270" s="130" t="s">
        <v>0</v>
      </c>
      <c r="Q270" s="130">
        <v>1</v>
      </c>
      <c r="R270" s="130" t="s">
        <v>0</v>
      </c>
      <c r="S270" s="130" t="s">
        <v>0</v>
      </c>
      <c r="T270" s="130" t="s">
        <v>0</v>
      </c>
      <c r="U270" s="130" t="s">
        <v>0</v>
      </c>
      <c r="V270" s="130" t="s">
        <v>0</v>
      </c>
      <c r="W270" s="130" t="s">
        <v>0</v>
      </c>
      <c r="X270" s="130">
        <v>2</v>
      </c>
      <c r="Y270" s="130" t="s">
        <v>0</v>
      </c>
      <c r="Z270" s="130" t="s">
        <v>0</v>
      </c>
      <c r="AA270" s="130">
        <v>5</v>
      </c>
      <c r="AB270" s="130" t="s">
        <v>0</v>
      </c>
      <c r="AC270" s="130" t="s">
        <v>0</v>
      </c>
      <c r="AD270" s="130" t="s">
        <v>0</v>
      </c>
      <c r="AE270" s="130" t="s">
        <v>0</v>
      </c>
      <c r="AF270" s="130" t="s">
        <v>0</v>
      </c>
      <c r="AG270" s="130" t="s">
        <v>0</v>
      </c>
      <c r="AH270" s="130" t="s">
        <v>0</v>
      </c>
      <c r="AI270" s="130" t="s">
        <v>0</v>
      </c>
      <c r="AJ270" s="130" t="s">
        <v>0</v>
      </c>
      <c r="AK270" s="137" t="s">
        <v>2724</v>
      </c>
      <c r="AL270" s="138" t="s">
        <v>2735</v>
      </c>
      <c r="AM270" s="139" t="s">
        <v>2729</v>
      </c>
      <c r="AN270" s="140" t="s">
        <v>64</v>
      </c>
      <c r="AO270" s="140"/>
      <c r="AP270" s="140"/>
      <c r="AQ270" s="145" t="s">
        <v>2743</v>
      </c>
      <c r="AR270" s="139" t="s">
        <v>2738</v>
      </c>
      <c r="AS270" s="139"/>
      <c r="AT270" s="139"/>
      <c r="AU270" s="141"/>
      <c r="BC270" t="s">
        <v>1272</v>
      </c>
      <c r="BD270" t="s">
        <v>1273</v>
      </c>
    </row>
    <row r="271" spans="1:56" x14ac:dyDescent="0.2">
      <c r="A271" t="s">
        <v>1299</v>
      </c>
      <c r="B271" t="s">
        <v>113</v>
      </c>
      <c r="C271" s="130"/>
      <c r="D271" s="130"/>
      <c r="E271" s="130" t="s">
        <v>2886</v>
      </c>
      <c r="F271" s="130"/>
      <c r="G271" s="130"/>
      <c r="H271" s="130"/>
      <c r="I271" s="130"/>
      <c r="J271" s="130"/>
      <c r="K271" s="130"/>
      <c r="L271" s="130"/>
      <c r="M271" s="130"/>
      <c r="N271" s="130"/>
      <c r="O271" s="130"/>
      <c r="P271" s="130"/>
      <c r="Q271" s="130"/>
      <c r="R271" s="130"/>
      <c r="S271" s="130"/>
      <c r="T271" s="130"/>
      <c r="U271" s="130"/>
      <c r="V271" s="130"/>
      <c r="W271" s="130"/>
      <c r="X271" s="130"/>
      <c r="Y271" s="130"/>
      <c r="Z271" s="130"/>
      <c r="AA271" s="130"/>
      <c r="AB271" s="130"/>
      <c r="AC271" s="130"/>
      <c r="AD271" s="130"/>
      <c r="AE271" s="130"/>
      <c r="AF271" s="130"/>
      <c r="AG271" s="130"/>
      <c r="AH271" s="130"/>
      <c r="AI271" s="130"/>
      <c r="AJ271" s="130"/>
      <c r="AK271" s="137" t="s">
        <v>2724</v>
      </c>
      <c r="AL271" s="138" t="s">
        <v>2735</v>
      </c>
      <c r="AM271" s="139" t="s">
        <v>2729</v>
      </c>
      <c r="AN271" s="140" t="s">
        <v>64</v>
      </c>
      <c r="AO271" s="140"/>
      <c r="AP271" s="140"/>
      <c r="AQ271" s="140" t="s">
        <v>2741</v>
      </c>
      <c r="AR271" s="139" t="s">
        <v>2738</v>
      </c>
      <c r="AS271" s="139"/>
      <c r="AT271" s="139"/>
      <c r="AU271" s="141"/>
      <c r="BC271" t="s">
        <v>113</v>
      </c>
      <c r="BD271" t="s">
        <v>1275</v>
      </c>
    </row>
    <row r="272" spans="1:56" x14ac:dyDescent="0.2">
      <c r="A272" t="s">
        <v>1302</v>
      </c>
      <c r="B272" t="s">
        <v>112</v>
      </c>
      <c r="C272" s="130"/>
      <c r="D272" s="130"/>
      <c r="E272" s="130" t="s">
        <v>2886</v>
      </c>
      <c r="F272" s="130"/>
      <c r="G272" s="130"/>
      <c r="H272" s="130"/>
      <c r="I272" s="130"/>
      <c r="J272" s="130"/>
      <c r="K272" s="130"/>
      <c r="L272" s="130"/>
      <c r="M272" s="130"/>
      <c r="N272" s="130"/>
      <c r="O272" s="130"/>
      <c r="P272" s="130"/>
      <c r="Q272" s="130"/>
      <c r="R272" s="130"/>
      <c r="S272" s="130"/>
      <c r="T272" s="130"/>
      <c r="U272" s="130"/>
      <c r="V272" s="130"/>
      <c r="W272" s="130"/>
      <c r="X272" s="130"/>
      <c r="Y272" s="130"/>
      <c r="Z272" s="130"/>
      <c r="AA272" s="130"/>
      <c r="AB272" s="130"/>
      <c r="AC272" s="130"/>
      <c r="AD272" s="130"/>
      <c r="AE272" s="130"/>
      <c r="AF272" s="130"/>
      <c r="AG272" s="130"/>
      <c r="AH272" s="130"/>
      <c r="AI272" s="130"/>
      <c r="AJ272" s="130"/>
      <c r="AK272" s="137" t="s">
        <v>2724</v>
      </c>
      <c r="AL272" s="138" t="s">
        <v>2735</v>
      </c>
      <c r="AM272" s="139" t="s">
        <v>2729</v>
      </c>
      <c r="AN272" s="139" t="s">
        <v>2755</v>
      </c>
      <c r="AO272" s="139"/>
      <c r="AP272" s="139"/>
      <c r="AQ272" s="140" t="s">
        <v>2744</v>
      </c>
      <c r="AR272" s="139" t="s">
        <v>2737</v>
      </c>
      <c r="AS272" s="139"/>
      <c r="AT272" s="139"/>
      <c r="AU272" s="141"/>
      <c r="BC272" t="s">
        <v>112</v>
      </c>
      <c r="BD272" t="s">
        <v>1277</v>
      </c>
    </row>
    <row r="273" spans="1:56" x14ac:dyDescent="0.2">
      <c r="A273" t="s">
        <v>1305</v>
      </c>
      <c r="B273" t="s">
        <v>1279</v>
      </c>
      <c r="C273" s="130"/>
      <c r="D273" s="130"/>
      <c r="E273" s="130" t="s">
        <v>2886</v>
      </c>
      <c r="F273" s="130"/>
      <c r="G273" s="130"/>
      <c r="H273" s="130"/>
      <c r="I273" s="130"/>
      <c r="J273" s="130"/>
      <c r="K273" s="130"/>
      <c r="L273" s="130"/>
      <c r="M273" s="130"/>
      <c r="N273" s="130"/>
      <c r="O273" s="130"/>
      <c r="P273" s="130"/>
      <c r="Q273" s="130"/>
      <c r="R273" s="130"/>
      <c r="S273" s="130"/>
      <c r="T273" s="130"/>
      <c r="U273" s="130"/>
      <c r="V273" s="130"/>
      <c r="W273" s="130"/>
      <c r="X273" s="130"/>
      <c r="Y273" s="130"/>
      <c r="Z273" s="130"/>
      <c r="AA273" s="130"/>
      <c r="AB273" s="130"/>
      <c r="AC273" s="130"/>
      <c r="AD273" s="130"/>
      <c r="AE273" s="130"/>
      <c r="AF273" s="130"/>
      <c r="AG273" s="130"/>
      <c r="AH273" s="130"/>
      <c r="AI273" s="130"/>
      <c r="AJ273" s="130"/>
      <c r="AK273" s="137" t="s">
        <v>2724</v>
      </c>
      <c r="AL273" s="138" t="s">
        <v>2735</v>
      </c>
      <c r="AM273" s="139" t="s">
        <v>2729</v>
      </c>
      <c r="AN273" s="139" t="s">
        <v>2755</v>
      </c>
      <c r="AO273" s="139"/>
      <c r="AP273" s="139"/>
      <c r="AQ273" s="145" t="s">
        <v>2742</v>
      </c>
      <c r="AR273" s="139" t="s">
        <v>2737</v>
      </c>
      <c r="AS273" s="139"/>
      <c r="AT273" s="139"/>
      <c r="AU273" s="141"/>
      <c r="BC273" t="s">
        <v>0</v>
      </c>
      <c r="BD273" t="s">
        <v>1280</v>
      </c>
    </row>
    <row r="274" spans="1:56" x14ac:dyDescent="0.2">
      <c r="A274" t="s">
        <v>1308</v>
      </c>
      <c r="B274" t="s">
        <v>1282</v>
      </c>
      <c r="C274" s="130"/>
      <c r="D274" s="130"/>
      <c r="E274" s="130" t="s">
        <v>2886</v>
      </c>
      <c r="F274" s="130"/>
      <c r="G274" s="130"/>
      <c r="H274" s="130"/>
      <c r="I274" s="130"/>
      <c r="J274" s="130"/>
      <c r="K274" s="130"/>
      <c r="L274" s="130"/>
      <c r="M274" s="130"/>
      <c r="N274" s="130"/>
      <c r="O274" s="130"/>
      <c r="P274" s="130"/>
      <c r="Q274" s="130"/>
      <c r="R274" s="130"/>
      <c r="S274" s="130"/>
      <c r="T274" s="130"/>
      <c r="U274" s="130"/>
      <c r="V274" s="130"/>
      <c r="W274" s="130"/>
      <c r="X274" s="130"/>
      <c r="Y274" s="130"/>
      <c r="Z274" s="130"/>
      <c r="AA274" s="130"/>
      <c r="AB274" s="130"/>
      <c r="AC274" s="130"/>
      <c r="AD274" s="130"/>
      <c r="AE274" s="130"/>
      <c r="AF274" s="130"/>
      <c r="AG274" s="130"/>
      <c r="AH274" s="130"/>
      <c r="AI274" s="130"/>
      <c r="AJ274" s="130"/>
      <c r="AK274" s="137" t="s">
        <v>2724</v>
      </c>
      <c r="AL274" s="138" t="s">
        <v>2735</v>
      </c>
      <c r="AM274" s="139" t="s">
        <v>2729</v>
      </c>
      <c r="AN274" s="139" t="s">
        <v>2755</v>
      </c>
      <c r="AO274" s="139"/>
      <c r="AP274" s="139"/>
      <c r="AQ274" s="145" t="s">
        <v>2743</v>
      </c>
      <c r="AR274" s="139" t="s">
        <v>2737</v>
      </c>
      <c r="AS274" s="139"/>
      <c r="AT274" s="139"/>
      <c r="AU274" s="141"/>
      <c r="BC274" t="s">
        <v>0</v>
      </c>
      <c r="BD274" t="s">
        <v>1283</v>
      </c>
    </row>
    <row r="275" spans="1:56" x14ac:dyDescent="0.2">
      <c r="A275" t="s">
        <v>1311</v>
      </c>
      <c r="B275" t="s">
        <v>110</v>
      </c>
      <c r="C275" s="130"/>
      <c r="D275" s="130"/>
      <c r="E275" s="130" t="s">
        <v>2886</v>
      </c>
      <c r="F275" s="130"/>
      <c r="G275" s="130"/>
      <c r="H275" s="130"/>
      <c r="I275" s="130"/>
      <c r="J275" s="130"/>
      <c r="K275" s="130"/>
      <c r="L275" s="130"/>
      <c r="M275" s="130"/>
      <c r="N275" s="130"/>
      <c r="O275" s="130"/>
      <c r="P275" s="130"/>
      <c r="Q275" s="130"/>
      <c r="R275" s="130"/>
      <c r="S275" s="130"/>
      <c r="T275" s="130"/>
      <c r="U275" s="130"/>
      <c r="V275" s="130"/>
      <c r="W275" s="130"/>
      <c r="X275" s="130"/>
      <c r="Y275" s="130"/>
      <c r="Z275" s="130"/>
      <c r="AA275" s="130"/>
      <c r="AB275" s="130"/>
      <c r="AC275" s="130"/>
      <c r="AD275" s="130"/>
      <c r="AE275" s="130"/>
      <c r="AF275" s="130"/>
      <c r="AG275" s="130"/>
      <c r="AH275" s="130"/>
      <c r="AI275" s="130"/>
      <c r="AJ275" s="130"/>
      <c r="AK275" s="137" t="s">
        <v>2724</v>
      </c>
      <c r="AL275" s="138" t="s">
        <v>2735</v>
      </c>
      <c r="AM275" s="139" t="s">
        <v>2729</v>
      </c>
      <c r="AN275" s="139" t="s">
        <v>2755</v>
      </c>
      <c r="AO275" s="139"/>
      <c r="AP275" s="139"/>
      <c r="AQ275" s="140" t="s">
        <v>2741</v>
      </c>
      <c r="AR275" s="139" t="s">
        <v>2737</v>
      </c>
      <c r="AS275" s="139"/>
      <c r="AT275" s="139"/>
      <c r="AU275" s="141"/>
      <c r="BC275" t="s">
        <v>1285</v>
      </c>
      <c r="BD275" t="s">
        <v>1286</v>
      </c>
    </row>
    <row r="276" spans="1:56" x14ac:dyDescent="0.2">
      <c r="A276" t="s">
        <v>1313</v>
      </c>
      <c r="B276" t="s">
        <v>109</v>
      </c>
      <c r="C276" s="130"/>
      <c r="D276" s="130"/>
      <c r="E276" s="130" t="s">
        <v>2886</v>
      </c>
      <c r="F276" s="130"/>
      <c r="G276" s="130"/>
      <c r="H276" s="130"/>
      <c r="I276" s="130"/>
      <c r="J276" s="130"/>
      <c r="K276" s="130"/>
      <c r="L276" s="130"/>
      <c r="M276" s="130"/>
      <c r="N276" s="130"/>
      <c r="O276" s="130"/>
      <c r="P276" s="130"/>
      <c r="Q276" s="130"/>
      <c r="R276" s="130"/>
      <c r="S276" s="130"/>
      <c r="T276" s="130"/>
      <c r="U276" s="130"/>
      <c r="V276" s="130"/>
      <c r="W276" s="130"/>
      <c r="X276" s="130"/>
      <c r="Y276" s="130"/>
      <c r="Z276" s="130"/>
      <c r="AA276" s="130"/>
      <c r="AB276" s="130"/>
      <c r="AC276" s="130"/>
      <c r="AD276" s="130"/>
      <c r="AE276" s="130"/>
      <c r="AF276" s="130"/>
      <c r="AG276" s="130"/>
      <c r="AH276" s="130"/>
      <c r="AI276" s="130"/>
      <c r="AJ276" s="130"/>
      <c r="AK276" s="137" t="s">
        <v>2724</v>
      </c>
      <c r="AL276" s="138" t="s">
        <v>2735</v>
      </c>
      <c r="AM276" s="139" t="s">
        <v>2729</v>
      </c>
      <c r="AN276" s="139" t="s">
        <v>2755</v>
      </c>
      <c r="AO276" s="139"/>
      <c r="AP276" s="139"/>
      <c r="AQ276" s="140" t="s">
        <v>2744</v>
      </c>
      <c r="AR276" s="139" t="s">
        <v>2738</v>
      </c>
      <c r="AS276" s="139"/>
      <c r="AT276" s="139"/>
      <c r="AU276" s="141"/>
      <c r="BC276" t="s">
        <v>109</v>
      </c>
      <c r="BD276" t="s">
        <v>1288</v>
      </c>
    </row>
    <row r="277" spans="1:56" x14ac:dyDescent="0.2">
      <c r="A277" t="s">
        <v>1317</v>
      </c>
      <c r="B277" t="s">
        <v>1290</v>
      </c>
      <c r="C277" s="130"/>
      <c r="D277" s="130"/>
      <c r="E277" s="130" t="s">
        <v>2886</v>
      </c>
      <c r="F277" s="130"/>
      <c r="G277" s="130"/>
      <c r="H277" s="130"/>
      <c r="I277" s="130"/>
      <c r="J277" s="130"/>
      <c r="K277" s="130"/>
      <c r="L277" s="130"/>
      <c r="M277" s="130"/>
      <c r="N277" s="130"/>
      <c r="O277" s="130"/>
      <c r="P277" s="130"/>
      <c r="Q277" s="130"/>
      <c r="R277" s="130"/>
      <c r="S277" s="130"/>
      <c r="T277" s="130"/>
      <c r="U277" s="130"/>
      <c r="V277" s="130"/>
      <c r="W277" s="130"/>
      <c r="X277" s="130"/>
      <c r="Y277" s="130"/>
      <c r="Z277" s="130"/>
      <c r="AA277" s="130"/>
      <c r="AB277" s="130"/>
      <c r="AC277" s="130"/>
      <c r="AD277" s="130"/>
      <c r="AE277" s="130"/>
      <c r="AF277" s="130"/>
      <c r="AG277" s="130"/>
      <c r="AH277" s="130"/>
      <c r="AI277" s="130"/>
      <c r="AJ277" s="130"/>
      <c r="AK277" s="137" t="s">
        <v>2724</v>
      </c>
      <c r="AL277" s="138" t="s">
        <v>2735</v>
      </c>
      <c r="AM277" s="139" t="s">
        <v>2729</v>
      </c>
      <c r="AN277" s="139" t="s">
        <v>2755</v>
      </c>
      <c r="AO277" s="139"/>
      <c r="AP277" s="139"/>
      <c r="AQ277" s="145" t="s">
        <v>2742</v>
      </c>
      <c r="AR277" s="139" t="s">
        <v>2738</v>
      </c>
      <c r="AS277" s="139"/>
      <c r="AT277" s="139"/>
      <c r="AU277" s="141"/>
      <c r="BC277" t="s">
        <v>1291</v>
      </c>
      <c r="BD277" t="s">
        <v>1292</v>
      </c>
    </row>
    <row r="278" spans="1:56" x14ac:dyDescent="0.2">
      <c r="A278" t="s">
        <v>1320</v>
      </c>
      <c r="B278" t="s">
        <v>1294</v>
      </c>
      <c r="C278" s="130"/>
      <c r="D278" s="130"/>
      <c r="E278" s="130" t="s">
        <v>2886</v>
      </c>
      <c r="F278" s="130"/>
      <c r="G278" s="130"/>
      <c r="H278" s="130"/>
      <c r="I278" s="130"/>
      <c r="J278" s="130"/>
      <c r="K278" s="130"/>
      <c r="L278" s="130"/>
      <c r="M278" s="130"/>
      <c r="N278" s="130"/>
      <c r="O278" s="130"/>
      <c r="P278" s="130"/>
      <c r="Q278" s="130"/>
      <c r="R278" s="130"/>
      <c r="S278" s="130"/>
      <c r="T278" s="130"/>
      <c r="U278" s="130"/>
      <c r="V278" s="130"/>
      <c r="W278" s="130"/>
      <c r="X278" s="130"/>
      <c r="Y278" s="130"/>
      <c r="Z278" s="130"/>
      <c r="AA278" s="130"/>
      <c r="AB278" s="130"/>
      <c r="AC278" s="130"/>
      <c r="AD278" s="130"/>
      <c r="AE278" s="130"/>
      <c r="AF278" s="130"/>
      <c r="AG278" s="130"/>
      <c r="AH278" s="130"/>
      <c r="AI278" s="130"/>
      <c r="AJ278" s="130"/>
      <c r="AK278" s="137" t="s">
        <v>2724</v>
      </c>
      <c r="AL278" s="138" t="s">
        <v>2735</v>
      </c>
      <c r="AM278" s="139" t="s">
        <v>2729</v>
      </c>
      <c r="AN278" s="139" t="s">
        <v>2755</v>
      </c>
      <c r="AO278" s="139"/>
      <c r="AP278" s="139"/>
      <c r="AQ278" s="145" t="s">
        <v>2743</v>
      </c>
      <c r="AR278" s="139" t="s">
        <v>2738</v>
      </c>
      <c r="AS278" s="139"/>
      <c r="AT278" s="139"/>
      <c r="AU278" s="141"/>
      <c r="BC278" t="s">
        <v>1295</v>
      </c>
      <c r="BD278" t="s">
        <v>1296</v>
      </c>
    </row>
    <row r="279" spans="1:56" x14ac:dyDescent="0.2">
      <c r="A279" t="s">
        <v>1322</v>
      </c>
      <c r="B279" t="s">
        <v>107</v>
      </c>
      <c r="C279" s="130"/>
      <c r="D279" s="130"/>
      <c r="E279" s="130" t="s">
        <v>2886</v>
      </c>
      <c r="F279" s="130"/>
      <c r="G279" s="130"/>
      <c r="H279" s="130"/>
      <c r="I279" s="130"/>
      <c r="J279" s="130"/>
      <c r="K279" s="130"/>
      <c r="L279" s="130"/>
      <c r="M279" s="130"/>
      <c r="N279" s="130"/>
      <c r="O279" s="130"/>
      <c r="P279" s="130"/>
      <c r="Q279" s="130"/>
      <c r="R279" s="130"/>
      <c r="S279" s="130"/>
      <c r="T279" s="130"/>
      <c r="U279" s="130"/>
      <c r="V279" s="130"/>
      <c r="W279" s="130"/>
      <c r="X279" s="130"/>
      <c r="Y279" s="130"/>
      <c r="Z279" s="130"/>
      <c r="AA279" s="130"/>
      <c r="AB279" s="130"/>
      <c r="AC279" s="130"/>
      <c r="AD279" s="130"/>
      <c r="AE279" s="130"/>
      <c r="AF279" s="130"/>
      <c r="AG279" s="130"/>
      <c r="AH279" s="130"/>
      <c r="AI279" s="130"/>
      <c r="AJ279" s="130"/>
      <c r="AK279" s="137" t="s">
        <v>2724</v>
      </c>
      <c r="AL279" s="138" t="s">
        <v>2735</v>
      </c>
      <c r="AM279" s="139" t="s">
        <v>2729</v>
      </c>
      <c r="AN279" s="139" t="s">
        <v>2755</v>
      </c>
      <c r="AO279" s="139"/>
      <c r="AP279" s="139"/>
      <c r="AQ279" s="140" t="s">
        <v>2741</v>
      </c>
      <c r="AR279" s="139" t="s">
        <v>2738</v>
      </c>
      <c r="AS279" s="139"/>
      <c r="AT279" s="139"/>
      <c r="AU279" s="141"/>
      <c r="BC279" t="s">
        <v>107</v>
      </c>
      <c r="BD279" t="s">
        <v>1298</v>
      </c>
    </row>
    <row r="280" spans="1:56" x14ac:dyDescent="0.2">
      <c r="A280" t="s">
        <v>1324</v>
      </c>
      <c r="B280" t="s">
        <v>1300</v>
      </c>
      <c r="C280" s="130">
        <v>89427485385.274841</v>
      </c>
      <c r="D280" s="130">
        <v>15</v>
      </c>
      <c r="E280" s="130" t="s">
        <v>2885</v>
      </c>
      <c r="F280" s="130" t="s">
        <v>0</v>
      </c>
      <c r="G280" s="130" t="s">
        <v>0</v>
      </c>
      <c r="H280" s="130">
        <v>2</v>
      </c>
      <c r="I280" s="130">
        <v>8</v>
      </c>
      <c r="J280" s="130" t="s">
        <v>0</v>
      </c>
      <c r="K280" s="130">
        <v>13</v>
      </c>
      <c r="L280" s="130" t="s">
        <v>0</v>
      </c>
      <c r="M280" s="130">
        <v>6</v>
      </c>
      <c r="N280" s="130">
        <v>4</v>
      </c>
      <c r="O280" s="130" t="s">
        <v>0</v>
      </c>
      <c r="P280" s="130" t="s">
        <v>0</v>
      </c>
      <c r="Q280" s="130">
        <v>3</v>
      </c>
      <c r="R280" s="130">
        <v>11</v>
      </c>
      <c r="S280" s="130">
        <v>5</v>
      </c>
      <c r="T280" s="130" t="s">
        <v>0</v>
      </c>
      <c r="U280" s="130">
        <v>10</v>
      </c>
      <c r="V280" s="130">
        <v>15</v>
      </c>
      <c r="W280" s="130" t="s">
        <v>0</v>
      </c>
      <c r="X280" s="130">
        <v>12</v>
      </c>
      <c r="Y280" s="130" t="s">
        <v>0</v>
      </c>
      <c r="Z280" s="130">
        <v>9</v>
      </c>
      <c r="AA280" s="130">
        <v>14</v>
      </c>
      <c r="AB280" s="130">
        <v>1</v>
      </c>
      <c r="AC280" s="130">
        <v>7</v>
      </c>
      <c r="AD280" s="130" t="s">
        <v>0</v>
      </c>
      <c r="AE280" s="130" t="s">
        <v>0</v>
      </c>
      <c r="AF280" s="130" t="s">
        <v>0</v>
      </c>
      <c r="AG280" s="130" t="s">
        <v>0</v>
      </c>
      <c r="AH280" s="130" t="s">
        <v>0</v>
      </c>
      <c r="AI280" s="130" t="s">
        <v>0</v>
      </c>
      <c r="AJ280" s="130" t="s">
        <v>0</v>
      </c>
      <c r="AK280" s="137" t="s">
        <v>2724</v>
      </c>
      <c r="AL280" s="138" t="s">
        <v>2735</v>
      </c>
      <c r="AM280" s="139" t="s">
        <v>2729</v>
      </c>
      <c r="AN280" s="145" t="s">
        <v>2756</v>
      </c>
      <c r="AO280" s="145"/>
      <c r="AP280" s="145"/>
      <c r="AQ280" s="140"/>
      <c r="AR280" s="139" t="s">
        <v>2737</v>
      </c>
      <c r="AS280" s="139"/>
      <c r="AT280" s="139"/>
      <c r="AU280" s="141"/>
      <c r="BC280" t="s">
        <v>723</v>
      </c>
      <c r="BD280" t="s">
        <v>1301</v>
      </c>
    </row>
    <row r="281" spans="1:56" x14ac:dyDescent="0.2">
      <c r="A281" t="s">
        <v>1327</v>
      </c>
      <c r="B281" t="s">
        <v>1303</v>
      </c>
      <c r="C281" s="130">
        <v>23983554562.139359</v>
      </c>
      <c r="D281" s="130">
        <v>15</v>
      </c>
      <c r="E281" s="130" t="s">
        <v>2885</v>
      </c>
      <c r="F281" s="130" t="s">
        <v>0</v>
      </c>
      <c r="G281" s="130" t="s">
        <v>0</v>
      </c>
      <c r="H281" s="130">
        <v>2</v>
      </c>
      <c r="I281" s="130">
        <v>7</v>
      </c>
      <c r="J281" s="130" t="s">
        <v>0</v>
      </c>
      <c r="K281" s="130">
        <v>15</v>
      </c>
      <c r="L281" s="130" t="s">
        <v>0</v>
      </c>
      <c r="M281" s="130">
        <v>11</v>
      </c>
      <c r="N281" s="130">
        <v>9</v>
      </c>
      <c r="O281" s="130" t="s">
        <v>0</v>
      </c>
      <c r="P281" s="130" t="s">
        <v>0</v>
      </c>
      <c r="Q281" s="130">
        <v>1</v>
      </c>
      <c r="R281" s="130">
        <v>6</v>
      </c>
      <c r="S281" s="130">
        <v>4</v>
      </c>
      <c r="T281" s="130" t="s">
        <v>0</v>
      </c>
      <c r="U281" s="130">
        <v>12</v>
      </c>
      <c r="V281" s="130">
        <v>13</v>
      </c>
      <c r="W281" s="130" t="s">
        <v>0</v>
      </c>
      <c r="X281" s="130">
        <v>3</v>
      </c>
      <c r="Y281" s="130" t="s">
        <v>0</v>
      </c>
      <c r="Z281" s="130">
        <v>10</v>
      </c>
      <c r="AA281" s="130">
        <v>14</v>
      </c>
      <c r="AB281" s="130">
        <v>8</v>
      </c>
      <c r="AC281" s="130">
        <v>5</v>
      </c>
      <c r="AD281" s="130" t="s">
        <v>0</v>
      </c>
      <c r="AE281" s="130" t="s">
        <v>0</v>
      </c>
      <c r="AF281" s="130" t="s">
        <v>0</v>
      </c>
      <c r="AG281" s="130" t="s">
        <v>0</v>
      </c>
      <c r="AH281" s="130" t="s">
        <v>0</v>
      </c>
      <c r="AI281" s="130" t="s">
        <v>0</v>
      </c>
      <c r="AJ281" s="130" t="s">
        <v>0</v>
      </c>
      <c r="AK281" s="137" t="s">
        <v>2724</v>
      </c>
      <c r="AL281" s="138" t="s">
        <v>2735</v>
      </c>
      <c r="AM281" s="139" t="s">
        <v>2729</v>
      </c>
      <c r="AN281" s="145" t="s">
        <v>2756</v>
      </c>
      <c r="AO281" s="145"/>
      <c r="AP281" s="145"/>
      <c r="AQ281" s="140"/>
      <c r="AR281" s="139" t="s">
        <v>2738</v>
      </c>
      <c r="AS281" s="139"/>
      <c r="AT281" s="139"/>
      <c r="AU281" s="141"/>
      <c r="BC281" t="s">
        <v>723</v>
      </c>
      <c r="BD281" t="s">
        <v>1304</v>
      </c>
    </row>
    <row r="282" spans="1:56" x14ac:dyDescent="0.2">
      <c r="A282" t="s">
        <v>1330</v>
      </c>
      <c r="B282" t="s">
        <v>1306</v>
      </c>
      <c r="C282" s="130">
        <v>12952792297.336502</v>
      </c>
      <c r="D282" s="130">
        <v>7</v>
      </c>
      <c r="E282" s="130" t="s">
        <v>2885</v>
      </c>
      <c r="F282" s="130" t="s">
        <v>0</v>
      </c>
      <c r="G282" s="130" t="s">
        <v>0</v>
      </c>
      <c r="H282" s="130">
        <v>2</v>
      </c>
      <c r="I282" s="130">
        <v>6</v>
      </c>
      <c r="J282" s="130" t="s">
        <v>0</v>
      </c>
      <c r="K282" s="130">
        <v>5</v>
      </c>
      <c r="L282" s="130" t="s">
        <v>0</v>
      </c>
      <c r="M282" s="130" t="s">
        <v>0</v>
      </c>
      <c r="N282" s="130">
        <v>3</v>
      </c>
      <c r="O282" s="130" t="s">
        <v>0</v>
      </c>
      <c r="P282" s="130" t="s">
        <v>0</v>
      </c>
      <c r="Q282" s="130" t="s">
        <v>0</v>
      </c>
      <c r="R282" s="130">
        <v>7</v>
      </c>
      <c r="S282" s="130">
        <v>1</v>
      </c>
      <c r="T282" s="130" t="s">
        <v>0</v>
      </c>
      <c r="U282" s="130" t="s">
        <v>0</v>
      </c>
      <c r="V282" s="130" t="s">
        <v>0</v>
      </c>
      <c r="W282" s="130" t="s">
        <v>0</v>
      </c>
      <c r="X282" s="130" t="s">
        <v>0</v>
      </c>
      <c r="Y282" s="130" t="s">
        <v>0</v>
      </c>
      <c r="Z282" s="130">
        <v>4</v>
      </c>
      <c r="AA282" s="130" t="s">
        <v>0</v>
      </c>
      <c r="AB282" s="130" t="s">
        <v>0</v>
      </c>
      <c r="AC282" s="130" t="s">
        <v>0</v>
      </c>
      <c r="AD282" s="130" t="s">
        <v>0</v>
      </c>
      <c r="AE282" s="130" t="s">
        <v>0</v>
      </c>
      <c r="AF282" s="130" t="s">
        <v>0</v>
      </c>
      <c r="AG282" s="130" t="s">
        <v>0</v>
      </c>
      <c r="AH282" s="130" t="s">
        <v>0</v>
      </c>
      <c r="AI282" s="130" t="s">
        <v>0</v>
      </c>
      <c r="AJ282" s="130" t="s">
        <v>0</v>
      </c>
      <c r="AK282" s="137" t="s">
        <v>2724</v>
      </c>
      <c r="AL282" s="138" t="s">
        <v>2735</v>
      </c>
      <c r="AM282" s="139" t="s">
        <v>2729</v>
      </c>
      <c r="AN282" s="145" t="s">
        <v>2757</v>
      </c>
      <c r="AO282" s="145"/>
      <c r="AP282" s="145"/>
      <c r="AQ282" s="140"/>
      <c r="AR282" s="139" t="s">
        <v>2737</v>
      </c>
      <c r="AS282" s="139"/>
      <c r="AT282" s="139"/>
      <c r="AU282" s="141"/>
      <c r="BC282" t="s">
        <v>723</v>
      </c>
      <c r="BD282" t="s">
        <v>1307</v>
      </c>
    </row>
    <row r="283" spans="1:56" x14ac:dyDescent="0.2">
      <c r="A283" t="s">
        <v>1332</v>
      </c>
      <c r="B283" t="s">
        <v>1309</v>
      </c>
      <c r="C283" s="130">
        <v>2262245914.6116838</v>
      </c>
      <c r="D283" s="130">
        <v>8</v>
      </c>
      <c r="E283" s="130" t="s">
        <v>2885</v>
      </c>
      <c r="F283" s="130" t="s">
        <v>0</v>
      </c>
      <c r="G283" s="130" t="s">
        <v>0</v>
      </c>
      <c r="H283" s="130">
        <v>2</v>
      </c>
      <c r="I283" s="130">
        <v>1</v>
      </c>
      <c r="J283" s="130" t="s">
        <v>0</v>
      </c>
      <c r="K283" s="130" t="s">
        <v>0</v>
      </c>
      <c r="L283" s="130" t="s">
        <v>0</v>
      </c>
      <c r="M283" s="130" t="s">
        <v>0</v>
      </c>
      <c r="N283" s="130">
        <v>5</v>
      </c>
      <c r="O283" s="130" t="s">
        <v>0</v>
      </c>
      <c r="P283" s="130" t="s">
        <v>0</v>
      </c>
      <c r="Q283" s="130" t="s">
        <v>0</v>
      </c>
      <c r="R283" s="130">
        <v>7</v>
      </c>
      <c r="S283" s="130">
        <v>3</v>
      </c>
      <c r="T283" s="130" t="s">
        <v>0</v>
      </c>
      <c r="U283" s="130" t="s">
        <v>0</v>
      </c>
      <c r="V283" s="130">
        <v>6</v>
      </c>
      <c r="W283" s="130" t="s">
        <v>0</v>
      </c>
      <c r="X283" s="130" t="s">
        <v>0</v>
      </c>
      <c r="Y283" s="130" t="s">
        <v>0</v>
      </c>
      <c r="Z283" s="130">
        <v>4</v>
      </c>
      <c r="AA283" s="130">
        <v>8</v>
      </c>
      <c r="AB283" s="130" t="s">
        <v>0</v>
      </c>
      <c r="AC283" s="130" t="s">
        <v>0</v>
      </c>
      <c r="AD283" s="130" t="s">
        <v>0</v>
      </c>
      <c r="AE283" s="130" t="s">
        <v>0</v>
      </c>
      <c r="AF283" s="130" t="s">
        <v>0</v>
      </c>
      <c r="AG283" s="130" t="s">
        <v>0</v>
      </c>
      <c r="AH283" s="130" t="s">
        <v>0</v>
      </c>
      <c r="AI283" s="130" t="s">
        <v>0</v>
      </c>
      <c r="AJ283" s="130" t="s">
        <v>0</v>
      </c>
      <c r="AK283" s="137" t="s">
        <v>2724</v>
      </c>
      <c r="AL283" s="138" t="s">
        <v>2735</v>
      </c>
      <c r="AM283" s="139" t="s">
        <v>2729</v>
      </c>
      <c r="AN283" s="145" t="s">
        <v>2757</v>
      </c>
      <c r="AO283" s="145"/>
      <c r="AP283" s="145"/>
      <c r="AQ283" s="140"/>
      <c r="AR283" s="139" t="s">
        <v>2738</v>
      </c>
      <c r="AS283" s="139"/>
      <c r="AT283" s="139"/>
      <c r="AU283" s="141"/>
      <c r="BC283" t="s">
        <v>723</v>
      </c>
      <c r="BD283" t="s">
        <v>1310</v>
      </c>
    </row>
    <row r="284" spans="1:56" x14ac:dyDescent="0.2">
      <c r="A284" s="132" t="s">
        <v>1334</v>
      </c>
      <c r="B284" t="s">
        <v>14</v>
      </c>
      <c r="C284" s="130"/>
      <c r="D284" s="130"/>
      <c r="E284" s="130" t="s">
        <v>2886</v>
      </c>
      <c r="F284" s="130"/>
      <c r="G284" s="130"/>
      <c r="H284" s="130"/>
      <c r="I284" s="130"/>
      <c r="J284" s="130"/>
      <c r="K284" s="130"/>
      <c r="L284" s="130"/>
      <c r="M284" s="130"/>
      <c r="N284" s="130"/>
      <c r="O284" s="130"/>
      <c r="P284" s="130"/>
      <c r="Q284" s="130"/>
      <c r="R284" s="130"/>
      <c r="S284" s="130"/>
      <c r="T284" s="130"/>
      <c r="U284" s="130"/>
      <c r="V284" s="130"/>
      <c r="W284" s="130"/>
      <c r="X284" s="130"/>
      <c r="Y284" s="130"/>
      <c r="Z284" s="130"/>
      <c r="AA284" s="130"/>
      <c r="AB284" s="130"/>
      <c r="AC284" s="130"/>
      <c r="AD284" s="130"/>
      <c r="AE284" s="130"/>
      <c r="AF284" s="130"/>
      <c r="AG284" s="130"/>
      <c r="AH284" s="130"/>
      <c r="AI284" s="130"/>
      <c r="AJ284" s="130"/>
      <c r="AK284" s="137" t="s">
        <v>2724</v>
      </c>
      <c r="AL284" s="138" t="s">
        <v>2725</v>
      </c>
      <c r="AM284" s="139" t="s">
        <v>2729</v>
      </c>
      <c r="AN284" s="140" t="s">
        <v>64</v>
      </c>
      <c r="AO284" s="140"/>
      <c r="AP284" s="140"/>
      <c r="AQ284" s="140" t="s">
        <v>2744</v>
      </c>
      <c r="AR284" s="139" t="s">
        <v>2737</v>
      </c>
      <c r="AS284" s="139"/>
      <c r="AT284" s="139"/>
      <c r="AU284" s="141"/>
      <c r="BC284" t="s">
        <v>723</v>
      </c>
      <c r="BD284" t="s">
        <v>1312</v>
      </c>
    </row>
    <row r="285" spans="1:56" x14ac:dyDescent="0.2">
      <c r="A285" s="132" t="s">
        <v>1337</v>
      </c>
      <c r="B285" t="s">
        <v>1314</v>
      </c>
      <c r="C285" s="130">
        <v>12775889260.5</v>
      </c>
      <c r="D285" s="130">
        <v>8</v>
      </c>
      <c r="E285" s="130" t="s">
        <v>2885</v>
      </c>
      <c r="F285" s="130" t="s">
        <v>0</v>
      </c>
      <c r="G285" s="130" t="s">
        <v>0</v>
      </c>
      <c r="H285" s="130">
        <v>1</v>
      </c>
      <c r="I285" s="130" t="s">
        <v>0</v>
      </c>
      <c r="J285" s="130" t="s">
        <v>0</v>
      </c>
      <c r="K285" s="130">
        <v>4</v>
      </c>
      <c r="L285" s="130" t="s">
        <v>0</v>
      </c>
      <c r="M285" s="130" t="s">
        <v>0</v>
      </c>
      <c r="N285" s="130">
        <v>3</v>
      </c>
      <c r="O285" s="130" t="s">
        <v>0</v>
      </c>
      <c r="P285" s="130" t="s">
        <v>0</v>
      </c>
      <c r="Q285" s="130">
        <v>2</v>
      </c>
      <c r="R285" s="130">
        <v>8</v>
      </c>
      <c r="S285" s="130" t="s">
        <v>0</v>
      </c>
      <c r="T285" s="130" t="s">
        <v>0</v>
      </c>
      <c r="U285" s="130">
        <v>7</v>
      </c>
      <c r="V285" s="130" t="s">
        <v>0</v>
      </c>
      <c r="W285" s="130" t="s">
        <v>0</v>
      </c>
      <c r="X285" s="130">
        <v>5</v>
      </c>
      <c r="Y285" s="130">
        <v>6</v>
      </c>
      <c r="Z285" s="130" t="s">
        <v>0</v>
      </c>
      <c r="AA285" s="130" t="s">
        <v>0</v>
      </c>
      <c r="AB285" s="130" t="s">
        <v>0</v>
      </c>
      <c r="AC285" s="130" t="s">
        <v>0</v>
      </c>
      <c r="AD285" s="130" t="s">
        <v>0</v>
      </c>
      <c r="AE285" s="130" t="s">
        <v>0</v>
      </c>
      <c r="AF285" s="130" t="s">
        <v>0</v>
      </c>
      <c r="AG285" s="130" t="s">
        <v>0</v>
      </c>
      <c r="AH285" s="130" t="s">
        <v>0</v>
      </c>
      <c r="AI285" s="130" t="s">
        <v>0</v>
      </c>
      <c r="AJ285" s="130" t="s">
        <v>0</v>
      </c>
      <c r="AK285" s="137" t="s">
        <v>2724</v>
      </c>
      <c r="AL285" s="138" t="s">
        <v>2725</v>
      </c>
      <c r="AM285" s="139" t="s">
        <v>2729</v>
      </c>
      <c r="AN285" s="140" t="s">
        <v>64</v>
      </c>
      <c r="AO285" s="140"/>
      <c r="AP285" s="140"/>
      <c r="AQ285" s="145" t="s">
        <v>2742</v>
      </c>
      <c r="AR285" s="139" t="s">
        <v>2737</v>
      </c>
      <c r="AS285" s="139"/>
      <c r="AT285" s="139"/>
      <c r="AU285" s="141"/>
      <c r="BC285" t="s">
        <v>1315</v>
      </c>
      <c r="BD285" t="s">
        <v>1316</v>
      </c>
    </row>
    <row r="286" spans="1:56" x14ac:dyDescent="0.2">
      <c r="A286" s="132" t="s">
        <v>1340</v>
      </c>
      <c r="B286" t="s">
        <v>1318</v>
      </c>
      <c r="C286" s="130">
        <v>2991158892</v>
      </c>
      <c r="D286" s="130">
        <v>9</v>
      </c>
      <c r="E286" s="130" t="s">
        <v>2885</v>
      </c>
      <c r="F286" s="130" t="s">
        <v>0</v>
      </c>
      <c r="G286" s="130" t="s">
        <v>0</v>
      </c>
      <c r="H286" s="130">
        <v>6</v>
      </c>
      <c r="I286" s="130">
        <v>8</v>
      </c>
      <c r="J286" s="130" t="s">
        <v>0</v>
      </c>
      <c r="K286" s="130" t="s">
        <v>0</v>
      </c>
      <c r="L286" s="130" t="s">
        <v>0</v>
      </c>
      <c r="M286" s="130" t="s">
        <v>0</v>
      </c>
      <c r="N286" s="130">
        <v>7</v>
      </c>
      <c r="O286" s="130" t="s">
        <v>0</v>
      </c>
      <c r="P286" s="130" t="s">
        <v>0</v>
      </c>
      <c r="Q286" s="130">
        <v>4</v>
      </c>
      <c r="R286" s="130">
        <v>9</v>
      </c>
      <c r="S286" s="130">
        <v>1</v>
      </c>
      <c r="T286" s="130" t="s">
        <v>0</v>
      </c>
      <c r="U286" s="130" t="s">
        <v>0</v>
      </c>
      <c r="V286" s="130" t="s">
        <v>0</v>
      </c>
      <c r="W286" s="130" t="s">
        <v>0</v>
      </c>
      <c r="X286" s="130">
        <v>5</v>
      </c>
      <c r="Y286" s="130">
        <v>2</v>
      </c>
      <c r="Z286" s="130">
        <v>3</v>
      </c>
      <c r="AA286" s="130" t="s">
        <v>0</v>
      </c>
      <c r="AB286" s="130" t="s">
        <v>0</v>
      </c>
      <c r="AC286" s="130" t="s">
        <v>0</v>
      </c>
      <c r="AD286" s="130" t="s">
        <v>0</v>
      </c>
      <c r="AE286" s="130" t="s">
        <v>0</v>
      </c>
      <c r="AF286" s="130" t="s">
        <v>0</v>
      </c>
      <c r="AG286" s="130" t="s">
        <v>0</v>
      </c>
      <c r="AH286" s="130" t="s">
        <v>0</v>
      </c>
      <c r="AI286" s="130" t="s">
        <v>0</v>
      </c>
      <c r="AJ286" s="130" t="s">
        <v>0</v>
      </c>
      <c r="AK286" s="137" t="s">
        <v>2724</v>
      </c>
      <c r="AL286" s="138" t="s">
        <v>2725</v>
      </c>
      <c r="AM286" s="139" t="s">
        <v>2729</v>
      </c>
      <c r="AN286" s="140" t="s">
        <v>64</v>
      </c>
      <c r="AO286" s="140"/>
      <c r="AP286" s="140"/>
      <c r="AQ286" s="145" t="s">
        <v>2743</v>
      </c>
      <c r="AR286" s="139" t="s">
        <v>2737</v>
      </c>
      <c r="AS286" s="139"/>
      <c r="AT286" s="139"/>
      <c r="AU286" s="141"/>
      <c r="BC286" t="s">
        <v>723</v>
      </c>
      <c r="BD286" t="s">
        <v>1319</v>
      </c>
    </row>
    <row r="287" spans="1:56" x14ac:dyDescent="0.2">
      <c r="A287" s="132" t="s">
        <v>1342</v>
      </c>
      <c r="B287" t="s">
        <v>16</v>
      </c>
      <c r="C287" s="130"/>
      <c r="D287" s="130"/>
      <c r="E287" s="130" t="s">
        <v>2886</v>
      </c>
      <c r="F287" s="130"/>
      <c r="G287" s="130"/>
      <c r="H287" s="130"/>
      <c r="I287" s="130"/>
      <c r="J287" s="130"/>
      <c r="K287" s="130"/>
      <c r="L287" s="130"/>
      <c r="M287" s="130"/>
      <c r="N287" s="130"/>
      <c r="O287" s="130"/>
      <c r="P287" s="130"/>
      <c r="Q287" s="130"/>
      <c r="R287" s="130"/>
      <c r="S287" s="130"/>
      <c r="T287" s="130"/>
      <c r="U287" s="130"/>
      <c r="V287" s="130"/>
      <c r="W287" s="130"/>
      <c r="X287" s="130"/>
      <c r="Y287" s="130"/>
      <c r="Z287" s="130"/>
      <c r="AA287" s="130"/>
      <c r="AB287" s="130"/>
      <c r="AC287" s="130"/>
      <c r="AD287" s="130"/>
      <c r="AE287" s="130"/>
      <c r="AF287" s="130"/>
      <c r="AG287" s="130"/>
      <c r="AH287" s="130"/>
      <c r="AI287" s="130"/>
      <c r="AJ287" s="130"/>
      <c r="AK287" s="137" t="s">
        <v>2724</v>
      </c>
      <c r="AL287" s="138" t="s">
        <v>2725</v>
      </c>
      <c r="AM287" s="139" t="s">
        <v>2729</v>
      </c>
      <c r="AN287" s="140" t="s">
        <v>64</v>
      </c>
      <c r="AO287" s="140"/>
      <c r="AP287" s="140"/>
      <c r="AQ287" s="140" t="s">
        <v>2741</v>
      </c>
      <c r="AR287" s="139" t="s">
        <v>2737</v>
      </c>
      <c r="AS287" s="139"/>
      <c r="AT287" s="139"/>
      <c r="AU287" s="141"/>
      <c r="BC287" t="s">
        <v>16</v>
      </c>
      <c r="BD287" t="s">
        <v>1321</v>
      </c>
    </row>
    <row r="288" spans="1:56" x14ac:dyDescent="0.2">
      <c r="A288" s="132" t="s">
        <v>1344</v>
      </c>
      <c r="B288" t="s">
        <v>17</v>
      </c>
      <c r="C288" s="130"/>
      <c r="D288" s="130"/>
      <c r="E288" s="130" t="s">
        <v>2886</v>
      </c>
      <c r="F288" s="130"/>
      <c r="G288" s="130"/>
      <c r="H288" s="130"/>
      <c r="I288" s="130"/>
      <c r="J288" s="130"/>
      <c r="K288" s="130"/>
      <c r="L288" s="130"/>
      <c r="M288" s="130"/>
      <c r="N288" s="130"/>
      <c r="O288" s="130"/>
      <c r="P288" s="130"/>
      <c r="Q288" s="130"/>
      <c r="R288" s="130"/>
      <c r="S288" s="130"/>
      <c r="T288" s="130"/>
      <c r="U288" s="130"/>
      <c r="V288" s="130"/>
      <c r="W288" s="130"/>
      <c r="X288" s="130"/>
      <c r="Y288" s="130"/>
      <c r="Z288" s="130"/>
      <c r="AA288" s="130"/>
      <c r="AB288" s="130"/>
      <c r="AC288" s="130"/>
      <c r="AD288" s="130"/>
      <c r="AE288" s="130"/>
      <c r="AF288" s="130"/>
      <c r="AG288" s="130"/>
      <c r="AH288" s="130"/>
      <c r="AI288" s="130"/>
      <c r="AJ288" s="130"/>
      <c r="AK288" s="137" t="s">
        <v>2724</v>
      </c>
      <c r="AL288" s="138" t="s">
        <v>2725</v>
      </c>
      <c r="AM288" s="139" t="s">
        <v>2729</v>
      </c>
      <c r="AN288" s="140" t="s">
        <v>64</v>
      </c>
      <c r="AO288" s="140"/>
      <c r="AP288" s="140"/>
      <c r="AQ288" s="140" t="s">
        <v>2744</v>
      </c>
      <c r="AR288" s="139" t="s">
        <v>2738</v>
      </c>
      <c r="AS288" s="139"/>
      <c r="AT288" s="139"/>
      <c r="AU288" s="141"/>
      <c r="BC288" t="s">
        <v>0</v>
      </c>
      <c r="BD288" t="s">
        <v>1323</v>
      </c>
    </row>
    <row r="289" spans="1:56" x14ac:dyDescent="0.2">
      <c r="A289" s="132" t="s">
        <v>1347</v>
      </c>
      <c r="B289" t="s">
        <v>1325</v>
      </c>
      <c r="C289" s="130">
        <v>2625362302.8899999</v>
      </c>
      <c r="D289" s="130">
        <v>7</v>
      </c>
      <c r="E289" s="130" t="s">
        <v>2885</v>
      </c>
      <c r="F289" s="130" t="s">
        <v>0</v>
      </c>
      <c r="G289" s="130" t="s">
        <v>0</v>
      </c>
      <c r="H289" s="130">
        <v>3</v>
      </c>
      <c r="I289" s="130">
        <v>5</v>
      </c>
      <c r="J289" s="130" t="s">
        <v>0</v>
      </c>
      <c r="K289" s="130" t="s">
        <v>0</v>
      </c>
      <c r="L289" s="130" t="s">
        <v>0</v>
      </c>
      <c r="M289" s="130" t="s">
        <v>0</v>
      </c>
      <c r="N289" s="130">
        <v>4</v>
      </c>
      <c r="O289" s="130" t="s">
        <v>0</v>
      </c>
      <c r="P289" s="130" t="s">
        <v>0</v>
      </c>
      <c r="Q289" s="130">
        <v>2</v>
      </c>
      <c r="R289" s="130" t="s">
        <v>0</v>
      </c>
      <c r="S289" s="130" t="s">
        <v>0</v>
      </c>
      <c r="T289" s="130" t="s">
        <v>0</v>
      </c>
      <c r="U289" s="130" t="s">
        <v>0</v>
      </c>
      <c r="V289" s="130" t="s">
        <v>0</v>
      </c>
      <c r="W289" s="130" t="s">
        <v>0</v>
      </c>
      <c r="X289" s="130">
        <v>1</v>
      </c>
      <c r="Y289" s="130">
        <v>6</v>
      </c>
      <c r="Z289" s="130" t="s">
        <v>0</v>
      </c>
      <c r="AA289" s="130">
        <v>7</v>
      </c>
      <c r="AB289" s="130" t="s">
        <v>0</v>
      </c>
      <c r="AC289" s="130" t="s">
        <v>0</v>
      </c>
      <c r="AD289" s="130" t="s">
        <v>0</v>
      </c>
      <c r="AE289" s="130" t="s">
        <v>0</v>
      </c>
      <c r="AF289" s="130" t="s">
        <v>0</v>
      </c>
      <c r="AG289" s="130" t="s">
        <v>0</v>
      </c>
      <c r="AH289" s="130" t="s">
        <v>0</v>
      </c>
      <c r="AI289" s="130" t="s">
        <v>0</v>
      </c>
      <c r="AJ289" s="130" t="s">
        <v>0</v>
      </c>
      <c r="AK289" s="137" t="s">
        <v>2724</v>
      </c>
      <c r="AL289" s="138" t="s">
        <v>2725</v>
      </c>
      <c r="AM289" s="139" t="s">
        <v>2729</v>
      </c>
      <c r="AN289" s="140" t="s">
        <v>64</v>
      </c>
      <c r="AO289" s="140"/>
      <c r="AP289" s="140"/>
      <c r="AQ289" s="145" t="s">
        <v>2742</v>
      </c>
      <c r="AR289" s="139" t="s">
        <v>2738</v>
      </c>
      <c r="AS289" s="139"/>
      <c r="AT289" s="139"/>
      <c r="AU289" s="141"/>
      <c r="BC289" t="s">
        <v>0</v>
      </c>
      <c r="BD289" t="s">
        <v>1326</v>
      </c>
    </row>
    <row r="290" spans="1:56" x14ac:dyDescent="0.2">
      <c r="A290" s="132" t="s">
        <v>1350</v>
      </c>
      <c r="B290" t="s">
        <v>1328</v>
      </c>
      <c r="C290" s="130">
        <v>1116996790</v>
      </c>
      <c r="D290" s="130">
        <v>9</v>
      </c>
      <c r="E290" s="130" t="s">
        <v>2885</v>
      </c>
      <c r="F290" s="130" t="s">
        <v>0</v>
      </c>
      <c r="G290" s="130" t="s">
        <v>0</v>
      </c>
      <c r="H290" s="130">
        <v>5</v>
      </c>
      <c r="I290" s="130">
        <v>9</v>
      </c>
      <c r="J290" s="130" t="s">
        <v>0</v>
      </c>
      <c r="K290" s="130" t="s">
        <v>0</v>
      </c>
      <c r="L290" s="130">
        <v>1</v>
      </c>
      <c r="M290" s="130" t="s">
        <v>0</v>
      </c>
      <c r="N290" s="130">
        <v>6</v>
      </c>
      <c r="O290" s="130" t="s">
        <v>0</v>
      </c>
      <c r="P290" s="130" t="s">
        <v>0</v>
      </c>
      <c r="Q290" s="130">
        <v>4</v>
      </c>
      <c r="R290" s="130" t="s">
        <v>0</v>
      </c>
      <c r="S290" s="130">
        <v>2</v>
      </c>
      <c r="T290" s="130" t="s">
        <v>0</v>
      </c>
      <c r="U290" s="130" t="s">
        <v>0</v>
      </c>
      <c r="V290" s="130" t="s">
        <v>0</v>
      </c>
      <c r="W290" s="130" t="s">
        <v>0</v>
      </c>
      <c r="X290" s="130">
        <v>3</v>
      </c>
      <c r="Y290" s="130">
        <v>7</v>
      </c>
      <c r="Z290" s="130" t="s">
        <v>0</v>
      </c>
      <c r="AA290" s="130">
        <v>8</v>
      </c>
      <c r="AB290" s="130" t="s">
        <v>0</v>
      </c>
      <c r="AC290" s="130" t="s">
        <v>0</v>
      </c>
      <c r="AD290" s="130" t="s">
        <v>0</v>
      </c>
      <c r="AE290" s="130" t="s">
        <v>0</v>
      </c>
      <c r="AF290" s="130" t="s">
        <v>0</v>
      </c>
      <c r="AG290" s="130" t="s">
        <v>0</v>
      </c>
      <c r="AH290" s="130" t="s">
        <v>0</v>
      </c>
      <c r="AI290" s="130" t="s">
        <v>0</v>
      </c>
      <c r="AJ290" s="130" t="s">
        <v>0</v>
      </c>
      <c r="AK290" s="137" t="s">
        <v>2724</v>
      </c>
      <c r="AL290" s="138" t="s">
        <v>2725</v>
      </c>
      <c r="AM290" s="139" t="s">
        <v>2729</v>
      </c>
      <c r="AN290" s="140" t="s">
        <v>64</v>
      </c>
      <c r="AO290" s="140"/>
      <c r="AP290" s="140"/>
      <c r="AQ290" s="145" t="s">
        <v>2743</v>
      </c>
      <c r="AR290" s="139" t="s">
        <v>2738</v>
      </c>
      <c r="AS290" s="139"/>
      <c r="AT290" s="139"/>
      <c r="AU290" s="141"/>
      <c r="BC290" t="s">
        <v>0</v>
      </c>
      <c r="BD290" t="s">
        <v>1329</v>
      </c>
    </row>
    <row r="291" spans="1:56" x14ac:dyDescent="0.2">
      <c r="A291" s="132" t="s">
        <v>1352</v>
      </c>
      <c r="B291" t="s">
        <v>19</v>
      </c>
      <c r="C291" s="130"/>
      <c r="D291" s="130"/>
      <c r="E291" s="130" t="s">
        <v>2886</v>
      </c>
      <c r="F291" s="130"/>
      <c r="G291" s="130"/>
      <c r="H291" s="130"/>
      <c r="I291" s="130"/>
      <c r="J291" s="130"/>
      <c r="K291" s="130"/>
      <c r="L291" s="130"/>
      <c r="M291" s="130"/>
      <c r="N291" s="130"/>
      <c r="O291" s="130"/>
      <c r="P291" s="130"/>
      <c r="Q291" s="130"/>
      <c r="R291" s="130"/>
      <c r="S291" s="130"/>
      <c r="T291" s="130"/>
      <c r="U291" s="130"/>
      <c r="V291" s="130"/>
      <c r="W291" s="130"/>
      <c r="X291" s="130"/>
      <c r="Y291" s="130"/>
      <c r="Z291" s="130"/>
      <c r="AA291" s="130"/>
      <c r="AB291" s="130"/>
      <c r="AC291" s="130"/>
      <c r="AD291" s="130"/>
      <c r="AE291" s="130"/>
      <c r="AF291" s="130"/>
      <c r="AG291" s="130"/>
      <c r="AH291" s="130"/>
      <c r="AI291" s="130"/>
      <c r="AJ291" s="130"/>
      <c r="AK291" s="137" t="s">
        <v>2724</v>
      </c>
      <c r="AL291" s="138" t="s">
        <v>2725</v>
      </c>
      <c r="AM291" s="139" t="s">
        <v>2729</v>
      </c>
      <c r="AN291" s="140" t="s">
        <v>64</v>
      </c>
      <c r="AO291" s="140"/>
      <c r="AP291" s="140"/>
      <c r="AQ291" s="140" t="s">
        <v>2741</v>
      </c>
      <c r="AR291" s="139" t="s">
        <v>2738</v>
      </c>
      <c r="AS291" s="139"/>
      <c r="AT291" s="139"/>
      <c r="AU291" s="141"/>
      <c r="BC291" t="s">
        <v>0</v>
      </c>
      <c r="BD291" t="s">
        <v>1331</v>
      </c>
    </row>
    <row r="292" spans="1:56" x14ac:dyDescent="0.2">
      <c r="A292" s="132" t="s">
        <v>1355</v>
      </c>
      <c r="B292" t="s">
        <v>20</v>
      </c>
      <c r="C292" s="130"/>
      <c r="D292" s="130"/>
      <c r="E292" s="130" t="s">
        <v>2886</v>
      </c>
      <c r="F292" s="130"/>
      <c r="G292" s="130"/>
      <c r="H292" s="130"/>
      <c r="I292" s="130"/>
      <c r="J292" s="130"/>
      <c r="K292" s="130"/>
      <c r="L292" s="130"/>
      <c r="M292" s="130"/>
      <c r="N292" s="130"/>
      <c r="O292" s="130"/>
      <c r="P292" s="130"/>
      <c r="Q292" s="130"/>
      <c r="R292" s="130"/>
      <c r="S292" s="130"/>
      <c r="T292" s="130"/>
      <c r="U292" s="130"/>
      <c r="V292" s="130"/>
      <c r="W292" s="130"/>
      <c r="X292" s="130"/>
      <c r="Y292" s="130"/>
      <c r="Z292" s="130"/>
      <c r="AA292" s="130"/>
      <c r="AB292" s="130"/>
      <c r="AC292" s="130"/>
      <c r="AD292" s="130"/>
      <c r="AE292" s="130"/>
      <c r="AF292" s="130"/>
      <c r="AG292" s="130"/>
      <c r="AH292" s="130"/>
      <c r="AI292" s="130"/>
      <c r="AJ292" s="130"/>
      <c r="AK292" s="137" t="s">
        <v>2724</v>
      </c>
      <c r="AL292" s="138" t="s">
        <v>2725</v>
      </c>
      <c r="AM292" s="139" t="s">
        <v>2729</v>
      </c>
      <c r="AN292" s="139" t="s">
        <v>2755</v>
      </c>
      <c r="AO292" s="139"/>
      <c r="AP292" s="139"/>
      <c r="AQ292" s="140" t="s">
        <v>2744</v>
      </c>
      <c r="AR292" s="139" t="s">
        <v>2737</v>
      </c>
      <c r="AS292" s="139"/>
      <c r="AT292" s="139"/>
      <c r="AU292" s="141"/>
      <c r="BC292" t="s">
        <v>0</v>
      </c>
      <c r="BD292" t="s">
        <v>1333</v>
      </c>
    </row>
    <row r="293" spans="1:56" x14ac:dyDescent="0.2">
      <c r="A293" s="132" t="s">
        <v>1358</v>
      </c>
      <c r="B293" t="s">
        <v>1335</v>
      </c>
      <c r="C293" s="130"/>
      <c r="D293" s="130"/>
      <c r="E293" s="130" t="s">
        <v>2886</v>
      </c>
      <c r="F293" s="130"/>
      <c r="G293" s="130"/>
      <c r="H293" s="130"/>
      <c r="I293" s="130"/>
      <c r="J293" s="130"/>
      <c r="K293" s="130"/>
      <c r="L293" s="130"/>
      <c r="M293" s="130"/>
      <c r="N293" s="130"/>
      <c r="O293" s="130"/>
      <c r="P293" s="130"/>
      <c r="Q293" s="130"/>
      <c r="R293" s="130"/>
      <c r="S293" s="130"/>
      <c r="T293" s="130"/>
      <c r="U293" s="130"/>
      <c r="V293" s="130"/>
      <c r="W293" s="130"/>
      <c r="X293" s="130"/>
      <c r="Y293" s="130"/>
      <c r="Z293" s="130"/>
      <c r="AA293" s="130"/>
      <c r="AB293" s="130"/>
      <c r="AC293" s="130"/>
      <c r="AD293" s="130"/>
      <c r="AE293" s="130"/>
      <c r="AF293" s="130"/>
      <c r="AG293" s="130"/>
      <c r="AH293" s="130"/>
      <c r="AI293" s="130"/>
      <c r="AJ293" s="130"/>
      <c r="AK293" s="137" t="s">
        <v>2724</v>
      </c>
      <c r="AL293" s="138" t="s">
        <v>2725</v>
      </c>
      <c r="AM293" s="139" t="s">
        <v>2729</v>
      </c>
      <c r="AN293" s="139" t="s">
        <v>2755</v>
      </c>
      <c r="AO293" s="139"/>
      <c r="AP293" s="139"/>
      <c r="AQ293" s="145" t="s">
        <v>2742</v>
      </c>
      <c r="AR293" s="139" t="s">
        <v>2737</v>
      </c>
      <c r="AS293" s="139"/>
      <c r="AT293" s="139"/>
      <c r="AU293" s="141"/>
      <c r="BC293" t="s">
        <v>0</v>
      </c>
      <c r="BD293" t="s">
        <v>1336</v>
      </c>
    </row>
    <row r="294" spans="1:56" x14ac:dyDescent="0.2">
      <c r="A294" s="132" t="s">
        <v>1361</v>
      </c>
      <c r="B294" t="s">
        <v>1338</v>
      </c>
      <c r="C294" s="130"/>
      <c r="D294" s="130"/>
      <c r="E294" s="130" t="s">
        <v>2886</v>
      </c>
      <c r="F294" s="130"/>
      <c r="G294" s="130"/>
      <c r="H294" s="130"/>
      <c r="I294" s="130"/>
      <c r="J294" s="130"/>
      <c r="K294" s="130"/>
      <c r="L294" s="130"/>
      <c r="M294" s="130"/>
      <c r="N294" s="130"/>
      <c r="O294" s="130"/>
      <c r="P294" s="130"/>
      <c r="Q294" s="130"/>
      <c r="R294" s="130"/>
      <c r="S294" s="130"/>
      <c r="T294" s="130"/>
      <c r="U294" s="130"/>
      <c r="V294" s="130"/>
      <c r="W294" s="130"/>
      <c r="X294" s="130"/>
      <c r="Y294" s="130"/>
      <c r="Z294" s="130"/>
      <c r="AA294" s="130"/>
      <c r="AB294" s="130"/>
      <c r="AC294" s="130"/>
      <c r="AD294" s="130"/>
      <c r="AE294" s="130"/>
      <c r="AF294" s="130"/>
      <c r="AG294" s="130"/>
      <c r="AH294" s="130"/>
      <c r="AI294" s="130"/>
      <c r="AJ294" s="130"/>
      <c r="AK294" s="137" t="s">
        <v>2724</v>
      </c>
      <c r="AL294" s="138" t="s">
        <v>2725</v>
      </c>
      <c r="AM294" s="139" t="s">
        <v>2729</v>
      </c>
      <c r="AN294" s="139" t="s">
        <v>2755</v>
      </c>
      <c r="AO294" s="139"/>
      <c r="AP294" s="139"/>
      <c r="AQ294" s="145" t="s">
        <v>2743</v>
      </c>
      <c r="AR294" s="139" t="s">
        <v>2737</v>
      </c>
      <c r="AS294" s="139"/>
      <c r="AT294" s="139"/>
      <c r="AU294" s="141"/>
      <c r="BC294" t="s">
        <v>0</v>
      </c>
      <c r="BD294" t="s">
        <v>1339</v>
      </c>
    </row>
    <row r="295" spans="1:56" x14ac:dyDescent="0.2">
      <c r="A295" s="132" t="s">
        <v>1364</v>
      </c>
      <c r="B295" t="s">
        <v>22</v>
      </c>
      <c r="C295" s="130"/>
      <c r="D295" s="130"/>
      <c r="E295" s="130" t="s">
        <v>2886</v>
      </c>
      <c r="F295" s="130"/>
      <c r="G295" s="130"/>
      <c r="H295" s="130"/>
      <c r="I295" s="130"/>
      <c r="J295" s="130"/>
      <c r="K295" s="130"/>
      <c r="L295" s="130"/>
      <c r="M295" s="130"/>
      <c r="N295" s="130"/>
      <c r="O295" s="130"/>
      <c r="P295" s="130"/>
      <c r="Q295" s="130"/>
      <c r="R295" s="130"/>
      <c r="S295" s="130"/>
      <c r="T295" s="130"/>
      <c r="U295" s="130"/>
      <c r="V295" s="130"/>
      <c r="W295" s="130"/>
      <c r="X295" s="130"/>
      <c r="Y295" s="130"/>
      <c r="Z295" s="130"/>
      <c r="AA295" s="130"/>
      <c r="AB295" s="130"/>
      <c r="AC295" s="130"/>
      <c r="AD295" s="130"/>
      <c r="AE295" s="130"/>
      <c r="AF295" s="130"/>
      <c r="AG295" s="130"/>
      <c r="AH295" s="130"/>
      <c r="AI295" s="130"/>
      <c r="AJ295" s="130"/>
      <c r="AK295" s="137" t="s">
        <v>2724</v>
      </c>
      <c r="AL295" s="138" t="s">
        <v>2725</v>
      </c>
      <c r="AM295" s="139" t="s">
        <v>2729</v>
      </c>
      <c r="AN295" s="139" t="s">
        <v>2755</v>
      </c>
      <c r="AO295" s="139"/>
      <c r="AP295" s="139"/>
      <c r="AQ295" s="140" t="s">
        <v>2741</v>
      </c>
      <c r="AR295" s="139" t="s">
        <v>2737</v>
      </c>
      <c r="AS295" s="139"/>
      <c r="AT295" s="139"/>
      <c r="AU295" s="141"/>
      <c r="BC295" t="s">
        <v>0</v>
      </c>
      <c r="BD295" t="s">
        <v>1341</v>
      </c>
    </row>
    <row r="296" spans="1:56" x14ac:dyDescent="0.2">
      <c r="A296" s="132" t="s">
        <v>1367</v>
      </c>
      <c r="B296" t="s">
        <v>23</v>
      </c>
      <c r="C296" s="130"/>
      <c r="D296" s="130"/>
      <c r="E296" s="130" t="s">
        <v>2886</v>
      </c>
      <c r="F296" s="130"/>
      <c r="G296" s="130"/>
      <c r="H296" s="130"/>
      <c r="I296" s="130"/>
      <c r="J296" s="130"/>
      <c r="K296" s="130"/>
      <c r="L296" s="130"/>
      <c r="M296" s="130"/>
      <c r="N296" s="130"/>
      <c r="O296" s="130"/>
      <c r="P296" s="130"/>
      <c r="Q296" s="130"/>
      <c r="R296" s="130"/>
      <c r="S296" s="130"/>
      <c r="T296" s="130"/>
      <c r="U296" s="130"/>
      <c r="V296" s="130"/>
      <c r="W296" s="130"/>
      <c r="X296" s="130"/>
      <c r="Y296" s="130"/>
      <c r="Z296" s="130"/>
      <c r="AA296" s="130"/>
      <c r="AB296" s="130"/>
      <c r="AC296" s="130"/>
      <c r="AD296" s="130"/>
      <c r="AE296" s="130"/>
      <c r="AF296" s="130"/>
      <c r="AG296" s="130"/>
      <c r="AH296" s="130"/>
      <c r="AI296" s="130"/>
      <c r="AJ296" s="130"/>
      <c r="AK296" s="137" t="s">
        <v>2724</v>
      </c>
      <c r="AL296" s="138" t="s">
        <v>2725</v>
      </c>
      <c r="AM296" s="139" t="s">
        <v>2729</v>
      </c>
      <c r="AN296" s="139" t="s">
        <v>2755</v>
      </c>
      <c r="AO296" s="139"/>
      <c r="AP296" s="139"/>
      <c r="AQ296" s="140" t="s">
        <v>2744</v>
      </c>
      <c r="AR296" s="139" t="s">
        <v>2738</v>
      </c>
      <c r="AS296" s="139"/>
      <c r="AT296" s="139"/>
      <c r="AU296" s="141"/>
      <c r="BC296" t="s">
        <v>0</v>
      </c>
      <c r="BD296" t="s">
        <v>1343</v>
      </c>
    </row>
    <row r="297" spans="1:56" x14ac:dyDescent="0.2">
      <c r="A297" s="132" t="s">
        <v>1370</v>
      </c>
      <c r="B297" t="s">
        <v>1345</v>
      </c>
      <c r="C297" s="130"/>
      <c r="D297" s="130"/>
      <c r="E297" s="130" t="s">
        <v>2886</v>
      </c>
      <c r="F297" s="130"/>
      <c r="G297" s="130"/>
      <c r="H297" s="130"/>
      <c r="I297" s="130"/>
      <c r="J297" s="130"/>
      <c r="K297" s="130"/>
      <c r="L297" s="130"/>
      <c r="M297" s="130"/>
      <c r="N297" s="130"/>
      <c r="O297" s="130"/>
      <c r="P297" s="130"/>
      <c r="Q297" s="130"/>
      <c r="R297" s="130"/>
      <c r="S297" s="130"/>
      <c r="T297" s="130"/>
      <c r="U297" s="130"/>
      <c r="V297" s="130"/>
      <c r="W297" s="130"/>
      <c r="X297" s="130"/>
      <c r="Y297" s="130"/>
      <c r="Z297" s="130"/>
      <c r="AA297" s="130"/>
      <c r="AB297" s="130"/>
      <c r="AC297" s="130"/>
      <c r="AD297" s="130"/>
      <c r="AE297" s="130"/>
      <c r="AF297" s="130"/>
      <c r="AG297" s="130"/>
      <c r="AH297" s="130"/>
      <c r="AI297" s="130"/>
      <c r="AJ297" s="130"/>
      <c r="AK297" s="137" t="s">
        <v>2724</v>
      </c>
      <c r="AL297" s="138" t="s">
        <v>2725</v>
      </c>
      <c r="AM297" s="139" t="s">
        <v>2729</v>
      </c>
      <c r="AN297" s="139" t="s">
        <v>2755</v>
      </c>
      <c r="AO297" s="139"/>
      <c r="AP297" s="139"/>
      <c r="AQ297" s="145" t="s">
        <v>2742</v>
      </c>
      <c r="AR297" s="139" t="s">
        <v>2738</v>
      </c>
      <c r="AS297" s="139"/>
      <c r="AT297" s="139"/>
      <c r="AU297" s="141"/>
      <c r="BC297" t="s">
        <v>0</v>
      </c>
      <c r="BD297" t="s">
        <v>1346</v>
      </c>
    </row>
    <row r="298" spans="1:56" x14ac:dyDescent="0.2">
      <c r="A298" s="132" t="s">
        <v>1373</v>
      </c>
      <c r="B298" t="s">
        <v>1348</v>
      </c>
      <c r="C298" s="130"/>
      <c r="D298" s="130"/>
      <c r="E298" s="130" t="s">
        <v>2886</v>
      </c>
      <c r="F298" s="130"/>
      <c r="G298" s="130"/>
      <c r="H298" s="130"/>
      <c r="I298" s="130"/>
      <c r="J298" s="130"/>
      <c r="K298" s="130"/>
      <c r="L298" s="130"/>
      <c r="M298" s="130"/>
      <c r="N298" s="130"/>
      <c r="O298" s="130"/>
      <c r="P298" s="130"/>
      <c r="Q298" s="130"/>
      <c r="R298" s="130"/>
      <c r="S298" s="130"/>
      <c r="T298" s="130"/>
      <c r="U298" s="130"/>
      <c r="V298" s="130"/>
      <c r="W298" s="130"/>
      <c r="X298" s="130"/>
      <c r="Y298" s="130"/>
      <c r="Z298" s="130"/>
      <c r="AA298" s="130"/>
      <c r="AB298" s="130"/>
      <c r="AC298" s="130"/>
      <c r="AD298" s="130"/>
      <c r="AE298" s="130"/>
      <c r="AF298" s="130"/>
      <c r="AG298" s="130"/>
      <c r="AH298" s="130"/>
      <c r="AI298" s="130"/>
      <c r="AJ298" s="130"/>
      <c r="AK298" s="137" t="s">
        <v>2724</v>
      </c>
      <c r="AL298" s="138" t="s">
        <v>2725</v>
      </c>
      <c r="AM298" s="139" t="s">
        <v>2729</v>
      </c>
      <c r="AN298" s="139" t="s">
        <v>2755</v>
      </c>
      <c r="AO298" s="139"/>
      <c r="AP298" s="139"/>
      <c r="AQ298" s="145" t="s">
        <v>2743</v>
      </c>
      <c r="AR298" s="139" t="s">
        <v>2738</v>
      </c>
      <c r="AS298" s="139"/>
      <c r="AT298" s="139"/>
      <c r="AU298" s="141"/>
      <c r="BC298" t="s">
        <v>0</v>
      </c>
      <c r="BD298" t="s">
        <v>1349</v>
      </c>
    </row>
    <row r="299" spans="1:56" x14ac:dyDescent="0.2">
      <c r="A299" s="132" t="s">
        <v>1376</v>
      </c>
      <c r="B299" t="s">
        <v>25</v>
      </c>
      <c r="C299" s="130"/>
      <c r="D299" s="130"/>
      <c r="E299" s="130" t="s">
        <v>2886</v>
      </c>
      <c r="F299" s="130"/>
      <c r="G299" s="130"/>
      <c r="H299" s="130"/>
      <c r="I299" s="130"/>
      <c r="J299" s="130"/>
      <c r="K299" s="130"/>
      <c r="L299" s="130"/>
      <c r="M299" s="130"/>
      <c r="N299" s="130"/>
      <c r="O299" s="130"/>
      <c r="P299" s="130"/>
      <c r="Q299" s="130"/>
      <c r="R299" s="130"/>
      <c r="S299" s="130"/>
      <c r="T299" s="130"/>
      <c r="U299" s="130"/>
      <c r="V299" s="130"/>
      <c r="W299" s="130"/>
      <c r="X299" s="130"/>
      <c r="Y299" s="130"/>
      <c r="Z299" s="130"/>
      <c r="AA299" s="130"/>
      <c r="AB299" s="130"/>
      <c r="AC299" s="130"/>
      <c r="AD299" s="130"/>
      <c r="AE299" s="130"/>
      <c r="AF299" s="130"/>
      <c r="AG299" s="130"/>
      <c r="AH299" s="130"/>
      <c r="AI299" s="130"/>
      <c r="AJ299" s="130"/>
      <c r="AK299" s="137" t="s">
        <v>2724</v>
      </c>
      <c r="AL299" s="138" t="s">
        <v>2725</v>
      </c>
      <c r="AM299" s="139" t="s">
        <v>2729</v>
      </c>
      <c r="AN299" s="139" t="s">
        <v>2755</v>
      </c>
      <c r="AO299" s="139"/>
      <c r="AP299" s="139"/>
      <c r="AQ299" s="140" t="s">
        <v>2741</v>
      </c>
      <c r="AR299" s="139" t="s">
        <v>2738</v>
      </c>
      <c r="AS299" s="139"/>
      <c r="AT299" s="139"/>
      <c r="AU299" s="141"/>
      <c r="BC299" t="s">
        <v>0</v>
      </c>
      <c r="BD299" t="s">
        <v>1351</v>
      </c>
    </row>
    <row r="300" spans="1:56" x14ac:dyDescent="0.2">
      <c r="A300" s="128" t="s">
        <v>1379</v>
      </c>
      <c r="B300" t="s">
        <v>1353</v>
      </c>
      <c r="C300" s="130">
        <v>76964898442.844604</v>
      </c>
      <c r="D300" s="130">
        <v>17</v>
      </c>
      <c r="E300" s="130" t="s">
        <v>2885</v>
      </c>
      <c r="F300" s="130" t="s">
        <v>0</v>
      </c>
      <c r="G300" s="130" t="s">
        <v>0</v>
      </c>
      <c r="H300" s="130">
        <v>2</v>
      </c>
      <c r="I300" s="130">
        <v>9</v>
      </c>
      <c r="J300" s="130" t="s">
        <v>0</v>
      </c>
      <c r="K300" s="130">
        <v>15</v>
      </c>
      <c r="L300" s="130">
        <v>5</v>
      </c>
      <c r="M300" s="130">
        <v>8</v>
      </c>
      <c r="N300" s="130">
        <v>7</v>
      </c>
      <c r="O300" s="130" t="s">
        <v>0</v>
      </c>
      <c r="P300" s="130" t="s">
        <v>0</v>
      </c>
      <c r="Q300" s="130">
        <v>4</v>
      </c>
      <c r="R300" s="130">
        <v>13</v>
      </c>
      <c r="S300" s="130">
        <v>3</v>
      </c>
      <c r="T300" s="130" t="s">
        <v>0</v>
      </c>
      <c r="U300" s="130">
        <v>10</v>
      </c>
      <c r="V300" s="130">
        <v>17</v>
      </c>
      <c r="W300" s="130" t="s">
        <v>0</v>
      </c>
      <c r="X300" s="130">
        <v>14</v>
      </c>
      <c r="Y300" s="130">
        <v>12</v>
      </c>
      <c r="Z300" s="130">
        <v>11</v>
      </c>
      <c r="AA300" s="130">
        <v>16</v>
      </c>
      <c r="AB300" s="130">
        <v>1</v>
      </c>
      <c r="AC300" s="130">
        <v>6</v>
      </c>
      <c r="AD300" s="130" t="s">
        <v>0</v>
      </c>
      <c r="AE300" s="130" t="s">
        <v>0</v>
      </c>
      <c r="AF300" s="130" t="s">
        <v>0</v>
      </c>
      <c r="AG300" s="130" t="s">
        <v>0</v>
      </c>
      <c r="AH300" s="130" t="s">
        <v>0</v>
      </c>
      <c r="AI300" s="130" t="s">
        <v>0</v>
      </c>
      <c r="AJ300" s="130" t="s">
        <v>0</v>
      </c>
      <c r="AK300" s="137" t="s">
        <v>2724</v>
      </c>
      <c r="AL300" s="138" t="s">
        <v>2725</v>
      </c>
      <c r="AM300" s="139" t="s">
        <v>2729</v>
      </c>
      <c r="AN300" s="145" t="s">
        <v>2756</v>
      </c>
      <c r="AO300" s="145"/>
      <c r="AP300" s="145"/>
      <c r="AQ300" s="140"/>
      <c r="AR300" s="139" t="s">
        <v>2737</v>
      </c>
      <c r="AS300" s="139"/>
      <c r="AT300" s="139"/>
      <c r="AU300" s="141"/>
      <c r="BC300" t="s">
        <v>0</v>
      </c>
      <c r="BD300" t="s">
        <v>1354</v>
      </c>
    </row>
    <row r="301" spans="1:56" x14ac:dyDescent="0.2">
      <c r="A301" s="128" t="s">
        <v>1382</v>
      </c>
      <c r="B301" t="s">
        <v>1356</v>
      </c>
      <c r="C301" s="130">
        <v>18431771746.047935</v>
      </c>
      <c r="D301" s="130">
        <v>16</v>
      </c>
      <c r="E301" s="130" t="s">
        <v>2885</v>
      </c>
      <c r="F301" s="130" t="s">
        <v>0</v>
      </c>
      <c r="G301" s="130" t="s">
        <v>0</v>
      </c>
      <c r="H301" s="130">
        <v>2</v>
      </c>
      <c r="I301" s="130">
        <v>8</v>
      </c>
      <c r="J301" s="130" t="s">
        <v>0</v>
      </c>
      <c r="K301" s="130">
        <v>16</v>
      </c>
      <c r="L301" s="130">
        <v>6</v>
      </c>
      <c r="M301" s="130">
        <v>12</v>
      </c>
      <c r="N301" s="130">
        <v>10</v>
      </c>
      <c r="O301" s="130" t="s">
        <v>0</v>
      </c>
      <c r="P301" s="130" t="s">
        <v>0</v>
      </c>
      <c r="Q301" s="130">
        <v>1</v>
      </c>
      <c r="R301" s="130">
        <v>7</v>
      </c>
      <c r="S301" s="130">
        <v>5</v>
      </c>
      <c r="T301" s="130" t="s">
        <v>0</v>
      </c>
      <c r="U301" s="130">
        <v>13</v>
      </c>
      <c r="V301" s="130">
        <v>14</v>
      </c>
      <c r="W301" s="130" t="s">
        <v>0</v>
      </c>
      <c r="X301" s="130">
        <v>3</v>
      </c>
      <c r="Y301" s="130" t="s">
        <v>0</v>
      </c>
      <c r="Z301" s="130">
        <v>11</v>
      </c>
      <c r="AA301" s="130">
        <v>15</v>
      </c>
      <c r="AB301" s="130">
        <v>9</v>
      </c>
      <c r="AC301" s="130">
        <v>4</v>
      </c>
      <c r="AD301" s="130" t="s">
        <v>0</v>
      </c>
      <c r="AE301" s="130" t="s">
        <v>0</v>
      </c>
      <c r="AF301" s="130" t="s">
        <v>0</v>
      </c>
      <c r="AG301" s="130" t="s">
        <v>0</v>
      </c>
      <c r="AH301" s="130" t="s">
        <v>0</v>
      </c>
      <c r="AI301" s="130" t="s">
        <v>0</v>
      </c>
      <c r="AJ301" s="130" t="s">
        <v>0</v>
      </c>
      <c r="AK301" s="137" t="s">
        <v>2724</v>
      </c>
      <c r="AL301" s="138" t="s">
        <v>2725</v>
      </c>
      <c r="AM301" s="139" t="s">
        <v>2729</v>
      </c>
      <c r="AN301" s="145" t="s">
        <v>2756</v>
      </c>
      <c r="AO301" s="145"/>
      <c r="AP301" s="145"/>
      <c r="AQ301" s="140"/>
      <c r="AR301" s="139" t="s">
        <v>2738</v>
      </c>
      <c r="AS301" s="139"/>
      <c r="AT301" s="139"/>
      <c r="AU301" s="141"/>
      <c r="BC301" t="s">
        <v>0</v>
      </c>
      <c r="BD301" t="s">
        <v>1357</v>
      </c>
    </row>
    <row r="302" spans="1:56" x14ac:dyDescent="0.2">
      <c r="A302" s="128" t="s">
        <v>1385</v>
      </c>
      <c r="B302" t="s">
        <v>1359</v>
      </c>
      <c r="C302" s="130">
        <v>9631419431.966423</v>
      </c>
      <c r="D302" s="130">
        <v>7</v>
      </c>
      <c r="E302" s="130" t="s">
        <v>2885</v>
      </c>
      <c r="F302" s="130" t="s">
        <v>0</v>
      </c>
      <c r="G302" s="130" t="s">
        <v>0</v>
      </c>
      <c r="H302" s="130">
        <v>2</v>
      </c>
      <c r="I302" s="130">
        <v>6</v>
      </c>
      <c r="J302" s="130" t="s">
        <v>0</v>
      </c>
      <c r="K302" s="130">
        <v>5</v>
      </c>
      <c r="L302" s="130" t="s">
        <v>0</v>
      </c>
      <c r="M302" s="130" t="s">
        <v>0</v>
      </c>
      <c r="N302" s="130">
        <v>3</v>
      </c>
      <c r="O302" s="130" t="s">
        <v>0</v>
      </c>
      <c r="P302" s="130" t="s">
        <v>0</v>
      </c>
      <c r="Q302" s="130" t="s">
        <v>0</v>
      </c>
      <c r="R302" s="130">
        <v>7</v>
      </c>
      <c r="S302" s="130">
        <v>1</v>
      </c>
      <c r="T302" s="130" t="s">
        <v>0</v>
      </c>
      <c r="U302" s="130" t="s">
        <v>0</v>
      </c>
      <c r="V302" s="130" t="s">
        <v>0</v>
      </c>
      <c r="W302" s="130" t="s">
        <v>0</v>
      </c>
      <c r="X302" s="130" t="s">
        <v>0</v>
      </c>
      <c r="Y302" s="130" t="s">
        <v>0</v>
      </c>
      <c r="Z302" s="130">
        <v>4</v>
      </c>
      <c r="AA302" s="130" t="s">
        <v>0</v>
      </c>
      <c r="AB302" s="130" t="s">
        <v>0</v>
      </c>
      <c r="AC302" s="130" t="s">
        <v>0</v>
      </c>
      <c r="AD302" s="130" t="s">
        <v>0</v>
      </c>
      <c r="AE302" s="130" t="s">
        <v>0</v>
      </c>
      <c r="AF302" s="130" t="s">
        <v>0</v>
      </c>
      <c r="AG302" s="130" t="s">
        <v>0</v>
      </c>
      <c r="AH302" s="130" t="s">
        <v>0</v>
      </c>
      <c r="AI302" s="130" t="s">
        <v>0</v>
      </c>
      <c r="AJ302" s="130" t="s">
        <v>0</v>
      </c>
      <c r="AK302" s="137" t="s">
        <v>2724</v>
      </c>
      <c r="AL302" s="138" t="s">
        <v>2725</v>
      </c>
      <c r="AM302" s="139" t="s">
        <v>2729</v>
      </c>
      <c r="AN302" s="145" t="s">
        <v>2757</v>
      </c>
      <c r="AO302" s="145"/>
      <c r="AP302" s="145"/>
      <c r="AQ302" s="140"/>
      <c r="AR302" s="139" t="s">
        <v>2737</v>
      </c>
      <c r="AS302" s="139"/>
      <c r="AT302" s="139"/>
      <c r="AU302" s="141"/>
      <c r="BC302" t="s">
        <v>0</v>
      </c>
      <c r="BD302" t="s">
        <v>1360</v>
      </c>
    </row>
    <row r="303" spans="1:56" x14ac:dyDescent="0.2">
      <c r="A303" s="128" t="s">
        <v>1388</v>
      </c>
      <c r="B303" t="s">
        <v>1362</v>
      </c>
      <c r="C303" s="130">
        <v>1685006051.5764861</v>
      </c>
      <c r="D303" s="130">
        <v>8</v>
      </c>
      <c r="E303" s="130" t="s">
        <v>2885</v>
      </c>
      <c r="F303" s="130" t="s">
        <v>0</v>
      </c>
      <c r="G303" s="130" t="s">
        <v>0</v>
      </c>
      <c r="H303" s="130">
        <v>4</v>
      </c>
      <c r="I303" s="130">
        <v>1</v>
      </c>
      <c r="J303" s="130" t="s">
        <v>0</v>
      </c>
      <c r="K303" s="130" t="s">
        <v>0</v>
      </c>
      <c r="L303" s="130" t="s">
        <v>0</v>
      </c>
      <c r="M303" s="130" t="s">
        <v>0</v>
      </c>
      <c r="N303" s="130">
        <v>5</v>
      </c>
      <c r="O303" s="130" t="s">
        <v>0</v>
      </c>
      <c r="P303" s="130" t="s">
        <v>0</v>
      </c>
      <c r="Q303" s="130" t="s">
        <v>0</v>
      </c>
      <c r="R303" s="130">
        <v>7</v>
      </c>
      <c r="S303" s="130">
        <v>2</v>
      </c>
      <c r="T303" s="130" t="s">
        <v>0</v>
      </c>
      <c r="U303" s="130" t="s">
        <v>0</v>
      </c>
      <c r="V303" s="130">
        <v>6</v>
      </c>
      <c r="W303" s="130" t="s">
        <v>0</v>
      </c>
      <c r="X303" s="130" t="s">
        <v>0</v>
      </c>
      <c r="Y303" s="130" t="s">
        <v>0</v>
      </c>
      <c r="Z303" s="130">
        <v>3</v>
      </c>
      <c r="AA303" s="130">
        <v>8</v>
      </c>
      <c r="AB303" s="130" t="s">
        <v>0</v>
      </c>
      <c r="AC303" s="130" t="s">
        <v>0</v>
      </c>
      <c r="AD303" s="130" t="s">
        <v>0</v>
      </c>
      <c r="AE303" s="130" t="s">
        <v>0</v>
      </c>
      <c r="AF303" s="130" t="s">
        <v>0</v>
      </c>
      <c r="AG303" s="130" t="s">
        <v>0</v>
      </c>
      <c r="AH303" s="130" t="s">
        <v>0</v>
      </c>
      <c r="AI303" s="130" t="s">
        <v>0</v>
      </c>
      <c r="AJ303" s="130" t="s">
        <v>0</v>
      </c>
      <c r="AK303" s="137" t="s">
        <v>2724</v>
      </c>
      <c r="AL303" s="138" t="s">
        <v>2725</v>
      </c>
      <c r="AM303" s="139" t="s">
        <v>2729</v>
      </c>
      <c r="AN303" s="145" t="s">
        <v>2757</v>
      </c>
      <c r="AO303" s="145"/>
      <c r="AP303" s="145"/>
      <c r="AQ303" s="140"/>
      <c r="AR303" s="139" t="s">
        <v>2738</v>
      </c>
      <c r="AS303" s="139"/>
      <c r="AT303" s="139"/>
      <c r="AU303" s="141"/>
      <c r="BC303" t="s">
        <v>0</v>
      </c>
      <c r="BD303" t="s">
        <v>1363</v>
      </c>
    </row>
    <row r="304" spans="1:56" x14ac:dyDescent="0.2">
      <c r="A304" s="128" t="s">
        <v>1391</v>
      </c>
      <c r="B304" t="s">
        <v>1365</v>
      </c>
      <c r="C304" s="130">
        <v>1609255829.2</v>
      </c>
      <c r="D304" s="130">
        <v>5</v>
      </c>
      <c r="E304" s="130" t="s">
        <v>2885</v>
      </c>
      <c r="F304" s="130" t="s">
        <v>0</v>
      </c>
      <c r="G304" s="130" t="s">
        <v>0</v>
      </c>
      <c r="H304" s="130" t="s">
        <v>0</v>
      </c>
      <c r="I304" s="130" t="s">
        <v>0</v>
      </c>
      <c r="J304" s="130" t="s">
        <v>0</v>
      </c>
      <c r="K304" s="130">
        <v>3</v>
      </c>
      <c r="L304" s="130">
        <v>1</v>
      </c>
      <c r="M304" s="130" t="s">
        <v>0</v>
      </c>
      <c r="N304" s="130" t="s">
        <v>0</v>
      </c>
      <c r="O304" s="130" t="s">
        <v>0</v>
      </c>
      <c r="P304" s="130" t="s">
        <v>0</v>
      </c>
      <c r="Q304" s="130" t="s">
        <v>0</v>
      </c>
      <c r="R304" s="130" t="s">
        <v>0</v>
      </c>
      <c r="S304" s="130" t="s">
        <v>0</v>
      </c>
      <c r="T304" s="130" t="s">
        <v>0</v>
      </c>
      <c r="U304" s="130">
        <v>4</v>
      </c>
      <c r="V304" s="130">
        <v>5</v>
      </c>
      <c r="W304" s="130" t="s">
        <v>0</v>
      </c>
      <c r="X304" s="130" t="s">
        <v>0</v>
      </c>
      <c r="Y304" s="130" t="s">
        <v>0</v>
      </c>
      <c r="Z304" s="130" t="s">
        <v>0</v>
      </c>
      <c r="AA304" s="130" t="s">
        <v>0</v>
      </c>
      <c r="AB304" s="130" t="s">
        <v>0</v>
      </c>
      <c r="AC304" s="130">
        <v>2</v>
      </c>
      <c r="AD304" s="130" t="s">
        <v>0</v>
      </c>
      <c r="AE304" s="130" t="s">
        <v>0</v>
      </c>
      <c r="AF304" s="130" t="s">
        <v>0</v>
      </c>
      <c r="AG304" s="130" t="s">
        <v>0</v>
      </c>
      <c r="AH304" s="130" t="s">
        <v>0</v>
      </c>
      <c r="AI304" s="130" t="s">
        <v>0</v>
      </c>
      <c r="AJ304" s="130" t="s">
        <v>0</v>
      </c>
      <c r="AK304" s="137" t="s">
        <v>2724</v>
      </c>
      <c r="AL304" s="138" t="s">
        <v>2725</v>
      </c>
      <c r="AM304" s="139" t="s">
        <v>2729</v>
      </c>
      <c r="AN304" s="145" t="s">
        <v>2756</v>
      </c>
      <c r="AO304" s="145"/>
      <c r="AP304" s="145"/>
      <c r="AQ304" s="139" t="s">
        <v>2744</v>
      </c>
      <c r="AR304" s="139"/>
      <c r="AS304" s="139"/>
      <c r="AT304" s="139"/>
      <c r="AU304" s="141"/>
      <c r="BC304" t="s">
        <v>0</v>
      </c>
      <c r="BD304" t="s">
        <v>1366</v>
      </c>
    </row>
    <row r="305" spans="1:56" x14ac:dyDescent="0.2">
      <c r="A305" s="128" t="s">
        <v>1394</v>
      </c>
      <c r="B305" t="s">
        <v>1368</v>
      </c>
      <c r="C305" s="130">
        <v>20953495487.500603</v>
      </c>
      <c r="D305" s="130">
        <v>13</v>
      </c>
      <c r="E305" s="130" t="s">
        <v>2885</v>
      </c>
      <c r="F305" s="130" t="s">
        <v>0</v>
      </c>
      <c r="G305" s="130" t="s">
        <v>0</v>
      </c>
      <c r="H305" s="130">
        <v>1</v>
      </c>
      <c r="I305" s="130">
        <v>9</v>
      </c>
      <c r="J305" s="130" t="s">
        <v>0</v>
      </c>
      <c r="K305" s="130">
        <v>13</v>
      </c>
      <c r="L305" s="130">
        <v>4</v>
      </c>
      <c r="M305" s="130" t="s">
        <v>0</v>
      </c>
      <c r="N305" s="130">
        <v>3</v>
      </c>
      <c r="O305" s="130" t="s">
        <v>0</v>
      </c>
      <c r="P305" s="130" t="s">
        <v>0</v>
      </c>
      <c r="Q305" s="130">
        <v>2</v>
      </c>
      <c r="R305" s="130">
        <v>8</v>
      </c>
      <c r="S305" s="130" t="s">
        <v>0</v>
      </c>
      <c r="T305" s="130" t="s">
        <v>0</v>
      </c>
      <c r="U305" s="130">
        <v>6</v>
      </c>
      <c r="V305" s="130">
        <v>12</v>
      </c>
      <c r="W305" s="130" t="s">
        <v>0</v>
      </c>
      <c r="X305" s="130">
        <v>5</v>
      </c>
      <c r="Y305" s="130">
        <v>10</v>
      </c>
      <c r="Z305" s="130">
        <v>7</v>
      </c>
      <c r="AA305" s="130">
        <v>11</v>
      </c>
      <c r="AB305" s="130" t="s">
        <v>0</v>
      </c>
      <c r="AC305" s="130" t="s">
        <v>0</v>
      </c>
      <c r="AD305" s="130" t="s">
        <v>0</v>
      </c>
      <c r="AE305" s="130" t="s">
        <v>0</v>
      </c>
      <c r="AF305" s="130" t="s">
        <v>0</v>
      </c>
      <c r="AG305" s="130" t="s">
        <v>0</v>
      </c>
      <c r="AH305" s="130" t="s">
        <v>0</v>
      </c>
      <c r="AI305" s="130" t="s">
        <v>0</v>
      </c>
      <c r="AJ305" s="130" t="s">
        <v>0</v>
      </c>
      <c r="AK305" s="137" t="s">
        <v>2724</v>
      </c>
      <c r="AL305" s="138" t="s">
        <v>2725</v>
      </c>
      <c r="AM305" s="139" t="s">
        <v>2729</v>
      </c>
      <c r="AN305" s="145" t="s">
        <v>2756</v>
      </c>
      <c r="AO305" s="145"/>
      <c r="AP305" s="145"/>
      <c r="AQ305" s="139" t="s">
        <v>2742</v>
      </c>
      <c r="AR305" s="139"/>
      <c r="AS305" s="139"/>
      <c r="AT305" s="139"/>
      <c r="AU305" s="141"/>
      <c r="BC305" t="s">
        <v>0</v>
      </c>
      <c r="BD305" t="s">
        <v>1369</v>
      </c>
    </row>
    <row r="306" spans="1:56" x14ac:dyDescent="0.2">
      <c r="A306" s="128" t="s">
        <v>1397</v>
      </c>
      <c r="B306" t="s">
        <v>1371</v>
      </c>
      <c r="C306" s="130">
        <v>44521519758.19194</v>
      </c>
      <c r="D306" s="130">
        <v>14</v>
      </c>
      <c r="E306" s="130" t="s">
        <v>2885</v>
      </c>
      <c r="F306" s="130" t="s">
        <v>0</v>
      </c>
      <c r="G306" s="130" t="s">
        <v>0</v>
      </c>
      <c r="H306" s="130">
        <v>2</v>
      </c>
      <c r="I306" s="130">
        <v>5</v>
      </c>
      <c r="J306" s="130" t="s">
        <v>0</v>
      </c>
      <c r="K306" s="130">
        <v>12</v>
      </c>
      <c r="L306" s="130">
        <v>4</v>
      </c>
      <c r="M306" s="130" t="s">
        <v>0</v>
      </c>
      <c r="N306" s="130">
        <v>6</v>
      </c>
      <c r="O306" s="130" t="s">
        <v>0</v>
      </c>
      <c r="P306" s="130" t="s">
        <v>0</v>
      </c>
      <c r="Q306" s="130">
        <v>3</v>
      </c>
      <c r="R306" s="130">
        <v>10</v>
      </c>
      <c r="S306" s="130" t="s">
        <v>0</v>
      </c>
      <c r="T306" s="130" t="s">
        <v>0</v>
      </c>
      <c r="U306" s="130">
        <v>9</v>
      </c>
      <c r="V306" s="130">
        <v>13</v>
      </c>
      <c r="W306" s="130" t="s">
        <v>0</v>
      </c>
      <c r="X306" s="130">
        <v>11</v>
      </c>
      <c r="Y306" s="130">
        <v>8</v>
      </c>
      <c r="Z306" s="130">
        <v>7</v>
      </c>
      <c r="AA306" s="130">
        <v>14</v>
      </c>
      <c r="AB306" s="130" t="s">
        <v>0</v>
      </c>
      <c r="AC306" s="130">
        <v>1</v>
      </c>
      <c r="AD306" s="130" t="s">
        <v>0</v>
      </c>
      <c r="AE306" s="130" t="s">
        <v>0</v>
      </c>
      <c r="AF306" s="130" t="s">
        <v>0</v>
      </c>
      <c r="AG306" s="130" t="s">
        <v>0</v>
      </c>
      <c r="AH306" s="130" t="s">
        <v>0</v>
      </c>
      <c r="AI306" s="130" t="s">
        <v>0</v>
      </c>
      <c r="AJ306" s="130" t="s">
        <v>0</v>
      </c>
      <c r="AK306" s="137" t="s">
        <v>2724</v>
      </c>
      <c r="AL306" s="138" t="s">
        <v>2725</v>
      </c>
      <c r="AM306" s="139" t="s">
        <v>2729</v>
      </c>
      <c r="AN306" s="145" t="s">
        <v>2756</v>
      </c>
      <c r="AO306" s="145"/>
      <c r="AP306" s="145"/>
      <c r="AQ306" s="139" t="s">
        <v>2743</v>
      </c>
      <c r="AR306" s="139"/>
      <c r="AS306" s="139"/>
      <c r="AT306" s="139"/>
      <c r="AU306" s="141"/>
      <c r="BC306" t="s">
        <v>0</v>
      </c>
      <c r="BD306" t="s">
        <v>1372</v>
      </c>
    </row>
    <row r="307" spans="1:56" x14ac:dyDescent="0.2">
      <c r="A307" s="128" t="s">
        <v>1400</v>
      </c>
      <c r="B307" t="s">
        <v>1374</v>
      </c>
      <c r="C307" s="130"/>
      <c r="D307" s="130"/>
      <c r="E307" s="130" t="s">
        <v>2886</v>
      </c>
      <c r="F307" s="130"/>
      <c r="G307" s="130"/>
      <c r="H307" s="130"/>
      <c r="I307" s="130"/>
      <c r="J307" s="130"/>
      <c r="K307" s="130"/>
      <c r="L307" s="130"/>
      <c r="M307" s="130"/>
      <c r="N307" s="130"/>
      <c r="O307" s="130"/>
      <c r="P307" s="130"/>
      <c r="Q307" s="130"/>
      <c r="R307" s="130"/>
      <c r="S307" s="130"/>
      <c r="T307" s="130"/>
      <c r="U307" s="130"/>
      <c r="V307" s="130"/>
      <c r="W307" s="130"/>
      <c r="X307" s="130"/>
      <c r="Y307" s="130"/>
      <c r="Z307" s="130"/>
      <c r="AA307" s="130"/>
      <c r="AB307" s="130"/>
      <c r="AC307" s="130"/>
      <c r="AD307" s="130"/>
      <c r="AE307" s="130"/>
      <c r="AF307" s="130"/>
      <c r="AG307" s="130"/>
      <c r="AH307" s="130"/>
      <c r="AI307" s="130"/>
      <c r="AJ307" s="130"/>
      <c r="AK307" s="137" t="s">
        <v>2724</v>
      </c>
      <c r="AL307" s="138" t="s">
        <v>2725</v>
      </c>
      <c r="AM307" s="139" t="s">
        <v>2729</v>
      </c>
      <c r="AN307" s="145" t="s">
        <v>2756</v>
      </c>
      <c r="AO307" s="145"/>
      <c r="AP307" s="145"/>
      <c r="AQ307" s="139" t="s">
        <v>2741</v>
      </c>
      <c r="AR307" s="139"/>
      <c r="AS307" s="139"/>
      <c r="AT307" s="139"/>
      <c r="AU307" s="141"/>
      <c r="BC307" t="s">
        <v>0</v>
      </c>
      <c r="BD307" t="s">
        <v>1375</v>
      </c>
    </row>
    <row r="308" spans="1:56" x14ac:dyDescent="0.2">
      <c r="A308" s="128" t="s">
        <v>1403</v>
      </c>
      <c r="B308" t="s">
        <v>1377</v>
      </c>
      <c r="C308" s="130"/>
      <c r="D308" s="130"/>
      <c r="E308" s="130" t="s">
        <v>2886</v>
      </c>
      <c r="F308" s="130"/>
      <c r="G308" s="130"/>
      <c r="H308" s="130"/>
      <c r="I308" s="130"/>
      <c r="J308" s="130"/>
      <c r="K308" s="130"/>
      <c r="L308" s="130"/>
      <c r="M308" s="130"/>
      <c r="N308" s="130"/>
      <c r="O308" s="130"/>
      <c r="P308" s="130"/>
      <c r="Q308" s="130"/>
      <c r="R308" s="130"/>
      <c r="S308" s="130"/>
      <c r="T308" s="130"/>
      <c r="U308" s="130"/>
      <c r="V308" s="130"/>
      <c r="W308" s="130"/>
      <c r="X308" s="130"/>
      <c r="Y308" s="130"/>
      <c r="Z308" s="130"/>
      <c r="AA308" s="130"/>
      <c r="AB308" s="130"/>
      <c r="AC308" s="130"/>
      <c r="AD308" s="130"/>
      <c r="AE308" s="130"/>
      <c r="AF308" s="130"/>
      <c r="AG308" s="130"/>
      <c r="AH308" s="130"/>
      <c r="AI308" s="130"/>
      <c r="AJ308" s="130"/>
      <c r="AK308" s="137" t="s">
        <v>2724</v>
      </c>
      <c r="AL308" s="138" t="s">
        <v>2725</v>
      </c>
      <c r="AM308" s="139" t="s">
        <v>2729</v>
      </c>
      <c r="AN308" s="145" t="s">
        <v>2757</v>
      </c>
      <c r="AO308" s="145"/>
      <c r="AP308" s="145"/>
      <c r="AQ308" s="139" t="s">
        <v>2744</v>
      </c>
      <c r="AR308" s="139"/>
      <c r="AS308" s="139"/>
      <c r="AT308" s="139"/>
      <c r="AU308" s="141"/>
      <c r="BC308" t="s">
        <v>0</v>
      </c>
      <c r="BD308" t="s">
        <v>1378</v>
      </c>
    </row>
    <row r="309" spans="1:56" x14ac:dyDescent="0.2">
      <c r="A309" s="128" t="s">
        <v>1406</v>
      </c>
      <c r="B309" t="s">
        <v>1380</v>
      </c>
      <c r="C309" s="130">
        <v>4096294412.3457932</v>
      </c>
      <c r="D309" s="130">
        <v>8</v>
      </c>
      <c r="E309" s="130" t="s">
        <v>2885</v>
      </c>
      <c r="F309" s="130" t="s">
        <v>0</v>
      </c>
      <c r="G309" s="130" t="s">
        <v>0</v>
      </c>
      <c r="H309" s="130">
        <v>1</v>
      </c>
      <c r="I309" s="130">
        <v>5</v>
      </c>
      <c r="J309" s="130" t="s">
        <v>0</v>
      </c>
      <c r="K309" s="130">
        <v>4</v>
      </c>
      <c r="L309" s="130" t="s">
        <v>0</v>
      </c>
      <c r="M309" s="130" t="s">
        <v>0</v>
      </c>
      <c r="N309" s="130">
        <v>2</v>
      </c>
      <c r="O309" s="130" t="s">
        <v>0</v>
      </c>
      <c r="P309" s="130" t="s">
        <v>0</v>
      </c>
      <c r="Q309" s="130" t="s">
        <v>0</v>
      </c>
      <c r="R309" s="130">
        <v>6</v>
      </c>
      <c r="S309" s="130" t="s">
        <v>0</v>
      </c>
      <c r="T309" s="130" t="s">
        <v>0</v>
      </c>
      <c r="U309" s="130" t="s">
        <v>0</v>
      </c>
      <c r="V309" s="130">
        <v>7</v>
      </c>
      <c r="W309" s="130" t="s">
        <v>0</v>
      </c>
      <c r="X309" s="130" t="s">
        <v>0</v>
      </c>
      <c r="Y309" s="130" t="s">
        <v>0</v>
      </c>
      <c r="Z309" s="130">
        <v>3</v>
      </c>
      <c r="AA309" s="130">
        <v>8</v>
      </c>
      <c r="AB309" s="130" t="s">
        <v>0</v>
      </c>
      <c r="AC309" s="130" t="s">
        <v>0</v>
      </c>
      <c r="AD309" s="130" t="s">
        <v>0</v>
      </c>
      <c r="AE309" s="130" t="s">
        <v>0</v>
      </c>
      <c r="AF309" s="130" t="s">
        <v>0</v>
      </c>
      <c r="AG309" s="130" t="s">
        <v>0</v>
      </c>
      <c r="AH309" s="130" t="s">
        <v>0</v>
      </c>
      <c r="AI309" s="130" t="s">
        <v>0</v>
      </c>
      <c r="AJ309" s="130" t="s">
        <v>0</v>
      </c>
      <c r="AK309" s="137" t="s">
        <v>2724</v>
      </c>
      <c r="AL309" s="138" t="s">
        <v>2725</v>
      </c>
      <c r="AM309" s="139" t="s">
        <v>2729</v>
      </c>
      <c r="AN309" s="145" t="s">
        <v>2757</v>
      </c>
      <c r="AO309" s="145"/>
      <c r="AP309" s="145"/>
      <c r="AQ309" s="139" t="s">
        <v>2742</v>
      </c>
      <c r="AR309" s="139"/>
      <c r="AS309" s="139"/>
      <c r="AT309" s="139"/>
      <c r="AU309" s="141"/>
      <c r="BC309" t="s">
        <v>0</v>
      </c>
      <c r="BD309" t="s">
        <v>1381</v>
      </c>
    </row>
    <row r="310" spans="1:56" x14ac:dyDescent="0.2">
      <c r="A310" s="128" t="s">
        <v>1409</v>
      </c>
      <c r="B310" t="s">
        <v>1383</v>
      </c>
      <c r="C310" s="130">
        <v>3238615078.1971164</v>
      </c>
      <c r="D310" s="130">
        <v>8</v>
      </c>
      <c r="E310" s="130" t="s">
        <v>2885</v>
      </c>
      <c r="F310" s="130" t="s">
        <v>0</v>
      </c>
      <c r="G310" s="130" t="s">
        <v>0</v>
      </c>
      <c r="H310" s="130">
        <v>1</v>
      </c>
      <c r="I310" s="130">
        <v>2</v>
      </c>
      <c r="J310" s="130" t="s">
        <v>0</v>
      </c>
      <c r="K310" s="130">
        <v>6</v>
      </c>
      <c r="L310" s="130" t="s">
        <v>0</v>
      </c>
      <c r="M310" s="130" t="s">
        <v>0</v>
      </c>
      <c r="N310" s="130">
        <v>4</v>
      </c>
      <c r="O310" s="130" t="s">
        <v>0</v>
      </c>
      <c r="P310" s="130" t="s">
        <v>0</v>
      </c>
      <c r="Q310" s="130" t="s">
        <v>0</v>
      </c>
      <c r="R310" s="130">
        <v>5</v>
      </c>
      <c r="S310" s="130" t="s">
        <v>0</v>
      </c>
      <c r="T310" s="130" t="s">
        <v>0</v>
      </c>
      <c r="U310" s="130" t="s">
        <v>0</v>
      </c>
      <c r="V310" s="130">
        <v>7</v>
      </c>
      <c r="W310" s="130" t="s">
        <v>0</v>
      </c>
      <c r="X310" s="130" t="s">
        <v>0</v>
      </c>
      <c r="Y310" s="130" t="s">
        <v>0</v>
      </c>
      <c r="Z310" s="130">
        <v>3</v>
      </c>
      <c r="AA310" s="130">
        <v>8</v>
      </c>
      <c r="AB310" s="130" t="s">
        <v>0</v>
      </c>
      <c r="AC310" s="130" t="s">
        <v>0</v>
      </c>
      <c r="AD310" s="130" t="s">
        <v>0</v>
      </c>
      <c r="AE310" s="130" t="s">
        <v>0</v>
      </c>
      <c r="AF310" s="130" t="s">
        <v>0</v>
      </c>
      <c r="AG310" s="130" t="s">
        <v>0</v>
      </c>
      <c r="AH310" s="130" t="s">
        <v>0</v>
      </c>
      <c r="AI310" s="130" t="s">
        <v>0</v>
      </c>
      <c r="AJ310" s="130" t="s">
        <v>0</v>
      </c>
      <c r="AK310" s="137" t="s">
        <v>2724</v>
      </c>
      <c r="AL310" s="138" t="s">
        <v>2725</v>
      </c>
      <c r="AM310" s="139" t="s">
        <v>2729</v>
      </c>
      <c r="AN310" s="145" t="s">
        <v>2757</v>
      </c>
      <c r="AO310" s="145"/>
      <c r="AP310" s="145"/>
      <c r="AQ310" s="139" t="s">
        <v>2743</v>
      </c>
      <c r="AR310" s="139"/>
      <c r="AS310" s="139"/>
      <c r="AT310" s="139"/>
      <c r="AU310" s="141"/>
      <c r="BC310" t="s">
        <v>0</v>
      </c>
      <c r="BD310" t="s">
        <v>1384</v>
      </c>
    </row>
    <row r="311" spans="1:56" x14ac:dyDescent="0.2">
      <c r="A311" s="128" t="s">
        <v>1412</v>
      </c>
      <c r="B311" t="s">
        <v>1386</v>
      </c>
      <c r="C311" s="130"/>
      <c r="D311" s="130"/>
      <c r="E311" s="130" t="s">
        <v>2886</v>
      </c>
      <c r="F311" s="130"/>
      <c r="G311" s="130"/>
      <c r="H311" s="130"/>
      <c r="I311" s="130"/>
      <c r="J311" s="130"/>
      <c r="K311" s="130"/>
      <c r="L311" s="130"/>
      <c r="M311" s="130"/>
      <c r="N311" s="130"/>
      <c r="O311" s="130"/>
      <c r="P311" s="130"/>
      <c r="Q311" s="130"/>
      <c r="R311" s="130"/>
      <c r="S311" s="130"/>
      <c r="T311" s="130"/>
      <c r="U311" s="130"/>
      <c r="V311" s="130"/>
      <c r="W311" s="130"/>
      <c r="X311" s="130"/>
      <c r="Y311" s="130"/>
      <c r="Z311" s="130"/>
      <c r="AA311" s="130"/>
      <c r="AB311" s="130"/>
      <c r="AC311" s="130"/>
      <c r="AD311" s="130"/>
      <c r="AE311" s="130"/>
      <c r="AF311" s="130"/>
      <c r="AG311" s="130"/>
      <c r="AH311" s="130"/>
      <c r="AI311" s="130"/>
      <c r="AJ311" s="130"/>
      <c r="AK311" s="137" t="s">
        <v>2724</v>
      </c>
      <c r="AL311" s="138" t="s">
        <v>2725</v>
      </c>
      <c r="AM311" s="139" t="s">
        <v>2729</v>
      </c>
      <c r="AN311" s="145" t="s">
        <v>2757</v>
      </c>
      <c r="AO311" s="145"/>
      <c r="AP311" s="145"/>
      <c r="AQ311" s="139" t="s">
        <v>2741</v>
      </c>
      <c r="AR311" s="139"/>
      <c r="AS311" s="139"/>
      <c r="AT311" s="139"/>
      <c r="AU311" s="141"/>
      <c r="BC311" t="s">
        <v>0</v>
      </c>
      <c r="BD311" t="s">
        <v>1387</v>
      </c>
    </row>
    <row r="312" spans="1:56" x14ac:dyDescent="0.2">
      <c r="A312" t="s">
        <v>1415</v>
      </c>
      <c r="B312" t="s">
        <v>1389</v>
      </c>
      <c r="C312" s="130"/>
      <c r="D312" s="130"/>
      <c r="E312" s="130" t="s">
        <v>2886</v>
      </c>
      <c r="F312" s="130"/>
      <c r="G312" s="130"/>
      <c r="H312" s="130"/>
      <c r="I312" s="130"/>
      <c r="J312" s="130"/>
      <c r="K312" s="130"/>
      <c r="L312" s="130"/>
      <c r="M312" s="130"/>
      <c r="N312" s="130"/>
      <c r="O312" s="130"/>
      <c r="P312" s="130"/>
      <c r="Q312" s="130"/>
      <c r="R312" s="130"/>
      <c r="S312" s="130"/>
      <c r="T312" s="130"/>
      <c r="U312" s="130"/>
      <c r="V312" s="130"/>
      <c r="W312" s="130"/>
      <c r="X312" s="130"/>
      <c r="Y312" s="130"/>
      <c r="Z312" s="130"/>
      <c r="AA312" s="130"/>
      <c r="AB312" s="130"/>
      <c r="AC312" s="130"/>
      <c r="AD312" s="130"/>
      <c r="AE312" s="130"/>
      <c r="AF312" s="130"/>
      <c r="AG312" s="130"/>
      <c r="AH312" s="130"/>
      <c r="AI312" s="130"/>
      <c r="AJ312" s="130"/>
      <c r="AK312" s="137" t="s">
        <v>2724</v>
      </c>
      <c r="AL312" s="138" t="s">
        <v>2735</v>
      </c>
      <c r="AM312" s="139" t="s">
        <v>2729</v>
      </c>
      <c r="AN312" s="145" t="s">
        <v>2756</v>
      </c>
      <c r="AO312" s="145"/>
      <c r="AP312" s="145"/>
      <c r="AQ312" s="139" t="s">
        <v>2744</v>
      </c>
      <c r="AR312" s="139"/>
      <c r="AS312" s="139"/>
      <c r="AT312" s="139"/>
      <c r="AU312" s="141"/>
      <c r="BC312" t="s">
        <v>0</v>
      </c>
      <c r="BD312" t="s">
        <v>1390</v>
      </c>
    </row>
    <row r="313" spans="1:56" x14ac:dyDescent="0.2">
      <c r="A313" t="s">
        <v>1418</v>
      </c>
      <c r="B313" t="s">
        <v>1392</v>
      </c>
      <c r="C313" s="130">
        <v>26896462491.809326</v>
      </c>
      <c r="D313" s="130">
        <v>11</v>
      </c>
      <c r="E313" s="130" t="s">
        <v>2885</v>
      </c>
      <c r="F313" s="130" t="s">
        <v>0</v>
      </c>
      <c r="G313" s="130" t="s">
        <v>0</v>
      </c>
      <c r="H313" s="130">
        <v>2</v>
      </c>
      <c r="I313" s="130">
        <v>8</v>
      </c>
      <c r="J313" s="130" t="s">
        <v>0</v>
      </c>
      <c r="K313" s="130">
        <v>11</v>
      </c>
      <c r="L313" s="130" t="s">
        <v>0</v>
      </c>
      <c r="M313" s="130" t="s">
        <v>0</v>
      </c>
      <c r="N313" s="130">
        <v>3</v>
      </c>
      <c r="O313" s="130" t="s">
        <v>0</v>
      </c>
      <c r="P313" s="130" t="s">
        <v>0</v>
      </c>
      <c r="Q313" s="130">
        <v>1</v>
      </c>
      <c r="R313" s="130">
        <v>7</v>
      </c>
      <c r="S313" s="130" t="s">
        <v>0</v>
      </c>
      <c r="T313" s="130" t="s">
        <v>0</v>
      </c>
      <c r="U313" s="130">
        <v>5</v>
      </c>
      <c r="V313" s="130">
        <v>9</v>
      </c>
      <c r="W313" s="130" t="s">
        <v>0</v>
      </c>
      <c r="X313" s="130">
        <v>4</v>
      </c>
      <c r="Y313" s="130" t="s">
        <v>0</v>
      </c>
      <c r="Z313" s="130">
        <v>6</v>
      </c>
      <c r="AA313" s="130">
        <v>10</v>
      </c>
      <c r="AB313" s="130" t="s">
        <v>0</v>
      </c>
      <c r="AC313" s="130" t="s">
        <v>0</v>
      </c>
      <c r="AD313" s="130" t="s">
        <v>0</v>
      </c>
      <c r="AE313" s="130" t="s">
        <v>0</v>
      </c>
      <c r="AF313" s="130" t="s">
        <v>0</v>
      </c>
      <c r="AG313" s="130" t="s">
        <v>0</v>
      </c>
      <c r="AH313" s="130" t="s">
        <v>0</v>
      </c>
      <c r="AI313" s="130" t="s">
        <v>0</v>
      </c>
      <c r="AJ313" s="130" t="s">
        <v>0</v>
      </c>
      <c r="AK313" s="137" t="s">
        <v>2724</v>
      </c>
      <c r="AL313" s="138" t="s">
        <v>2735</v>
      </c>
      <c r="AM313" s="139" t="s">
        <v>2729</v>
      </c>
      <c r="AN313" s="145" t="s">
        <v>2756</v>
      </c>
      <c r="AO313" s="145"/>
      <c r="AP313" s="145"/>
      <c r="AQ313" s="139" t="s">
        <v>2742</v>
      </c>
      <c r="AR313" s="139"/>
      <c r="AS313" s="139"/>
      <c r="AT313" s="139"/>
      <c r="AU313" s="141"/>
      <c r="BC313" t="s">
        <v>0</v>
      </c>
      <c r="BD313" t="s">
        <v>1393</v>
      </c>
    </row>
    <row r="314" spans="1:56" x14ac:dyDescent="0.2">
      <c r="A314" t="s">
        <v>1421</v>
      </c>
      <c r="B314" t="s">
        <v>1395</v>
      </c>
      <c r="C314" s="130">
        <v>39690297901.710869</v>
      </c>
      <c r="D314" s="130">
        <v>11</v>
      </c>
      <c r="E314" s="130" t="s">
        <v>2885</v>
      </c>
      <c r="F314" s="130" t="s">
        <v>0</v>
      </c>
      <c r="G314" s="130" t="s">
        <v>0</v>
      </c>
      <c r="H314" s="130">
        <v>1</v>
      </c>
      <c r="I314" s="130">
        <v>3</v>
      </c>
      <c r="J314" s="130" t="s">
        <v>0</v>
      </c>
      <c r="K314" s="130">
        <v>9</v>
      </c>
      <c r="L314" s="130" t="s">
        <v>0</v>
      </c>
      <c r="M314" s="130" t="s">
        <v>0</v>
      </c>
      <c r="N314" s="130">
        <v>4</v>
      </c>
      <c r="O314" s="130" t="s">
        <v>0</v>
      </c>
      <c r="P314" s="130" t="s">
        <v>0</v>
      </c>
      <c r="Q314" s="130">
        <v>2</v>
      </c>
      <c r="R314" s="130">
        <v>6</v>
      </c>
      <c r="S314" s="130" t="s">
        <v>0</v>
      </c>
      <c r="T314" s="130" t="s">
        <v>0</v>
      </c>
      <c r="U314" s="130">
        <v>7</v>
      </c>
      <c r="V314" s="130">
        <v>10</v>
      </c>
      <c r="W314" s="130" t="s">
        <v>0</v>
      </c>
      <c r="X314" s="130">
        <v>8</v>
      </c>
      <c r="Y314" s="130" t="s">
        <v>0</v>
      </c>
      <c r="Z314" s="130">
        <v>5</v>
      </c>
      <c r="AA314" s="130">
        <v>11</v>
      </c>
      <c r="AB314" s="130" t="s">
        <v>0</v>
      </c>
      <c r="AC314" s="130" t="s">
        <v>0</v>
      </c>
      <c r="AD314" s="130" t="s">
        <v>0</v>
      </c>
      <c r="AE314" s="130" t="s">
        <v>0</v>
      </c>
      <c r="AF314" s="130" t="s">
        <v>0</v>
      </c>
      <c r="AG314" s="130" t="s">
        <v>0</v>
      </c>
      <c r="AH314" s="130" t="s">
        <v>0</v>
      </c>
      <c r="AI314" s="130" t="s">
        <v>0</v>
      </c>
      <c r="AJ314" s="130" t="s">
        <v>0</v>
      </c>
      <c r="AK314" s="137" t="s">
        <v>2724</v>
      </c>
      <c r="AL314" s="138" t="s">
        <v>2735</v>
      </c>
      <c r="AM314" s="139" t="s">
        <v>2729</v>
      </c>
      <c r="AN314" s="145" t="s">
        <v>2756</v>
      </c>
      <c r="AO314" s="145"/>
      <c r="AP314" s="145"/>
      <c r="AQ314" s="139" t="s">
        <v>2743</v>
      </c>
      <c r="AR314" s="139"/>
      <c r="AS314" s="139"/>
      <c r="AT314" s="139"/>
      <c r="AU314" s="141"/>
      <c r="BC314" t="s">
        <v>0</v>
      </c>
      <c r="BD314" t="s">
        <v>1396</v>
      </c>
    </row>
    <row r="315" spans="1:56" x14ac:dyDescent="0.2">
      <c r="A315" t="s">
        <v>1424</v>
      </c>
      <c r="B315" t="s">
        <v>1398</v>
      </c>
      <c r="C315" s="130"/>
      <c r="D315" s="130"/>
      <c r="E315" s="130" t="s">
        <v>2886</v>
      </c>
      <c r="F315" s="130"/>
      <c r="G315" s="130"/>
      <c r="H315" s="130"/>
      <c r="I315" s="130"/>
      <c r="J315" s="130"/>
      <c r="K315" s="130"/>
      <c r="L315" s="130"/>
      <c r="M315" s="130"/>
      <c r="N315" s="130"/>
      <c r="O315" s="130"/>
      <c r="P315" s="130"/>
      <c r="Q315" s="130"/>
      <c r="R315" s="130"/>
      <c r="S315" s="130"/>
      <c r="T315" s="130"/>
      <c r="U315" s="130"/>
      <c r="V315" s="130"/>
      <c r="W315" s="130"/>
      <c r="X315" s="130"/>
      <c r="Y315" s="130"/>
      <c r="Z315" s="130"/>
      <c r="AA315" s="130"/>
      <c r="AB315" s="130"/>
      <c r="AC315" s="130"/>
      <c r="AD315" s="130"/>
      <c r="AE315" s="130"/>
      <c r="AF315" s="130"/>
      <c r="AG315" s="130"/>
      <c r="AH315" s="130"/>
      <c r="AI315" s="130"/>
      <c r="AJ315" s="130"/>
      <c r="AK315" s="137" t="s">
        <v>2724</v>
      </c>
      <c r="AL315" s="138" t="s">
        <v>2735</v>
      </c>
      <c r="AM315" s="139" t="s">
        <v>2729</v>
      </c>
      <c r="AN315" s="145" t="s">
        <v>2756</v>
      </c>
      <c r="AO315" s="145"/>
      <c r="AP315" s="145"/>
      <c r="AQ315" s="139" t="s">
        <v>2741</v>
      </c>
      <c r="AR315" s="139"/>
      <c r="AS315" s="139"/>
      <c r="AT315" s="139"/>
      <c r="AU315" s="141"/>
      <c r="BC315" t="s">
        <v>0</v>
      </c>
      <c r="BD315" t="s">
        <v>1399</v>
      </c>
    </row>
    <row r="316" spans="1:56" x14ac:dyDescent="0.2">
      <c r="A316" t="s">
        <v>1427</v>
      </c>
      <c r="B316" t="s">
        <v>1401</v>
      </c>
      <c r="C316" s="130"/>
      <c r="D316" s="130"/>
      <c r="E316" s="130" t="s">
        <v>2886</v>
      </c>
      <c r="F316" s="130"/>
      <c r="G316" s="130"/>
      <c r="H316" s="130"/>
      <c r="I316" s="130"/>
      <c r="J316" s="130"/>
      <c r="K316" s="130"/>
      <c r="L316" s="130"/>
      <c r="M316" s="130"/>
      <c r="N316" s="130"/>
      <c r="O316" s="130"/>
      <c r="P316" s="130"/>
      <c r="Q316" s="130"/>
      <c r="R316" s="130"/>
      <c r="S316" s="130"/>
      <c r="T316" s="130"/>
      <c r="U316" s="130"/>
      <c r="V316" s="130"/>
      <c r="W316" s="130"/>
      <c r="X316" s="130"/>
      <c r="Y316" s="130"/>
      <c r="Z316" s="130"/>
      <c r="AA316" s="130"/>
      <c r="AB316" s="130"/>
      <c r="AC316" s="130"/>
      <c r="AD316" s="130"/>
      <c r="AE316" s="130"/>
      <c r="AF316" s="130"/>
      <c r="AG316" s="130"/>
      <c r="AH316" s="130"/>
      <c r="AI316" s="130"/>
      <c r="AJ316" s="130"/>
      <c r="AK316" s="137" t="s">
        <v>2724</v>
      </c>
      <c r="AL316" s="138" t="s">
        <v>2735</v>
      </c>
      <c r="AM316" s="139" t="s">
        <v>2729</v>
      </c>
      <c r="AN316" s="145" t="s">
        <v>2757</v>
      </c>
      <c r="AO316" s="145"/>
      <c r="AP316" s="145"/>
      <c r="AQ316" s="139" t="s">
        <v>2744</v>
      </c>
      <c r="AR316" s="139"/>
      <c r="AS316" s="139"/>
      <c r="AT316" s="139"/>
      <c r="AU316" s="141"/>
      <c r="BC316" t="s">
        <v>0</v>
      </c>
      <c r="BD316" t="s">
        <v>1402</v>
      </c>
    </row>
    <row r="317" spans="1:56" x14ac:dyDescent="0.2">
      <c r="A317" t="s">
        <v>1430</v>
      </c>
      <c r="B317" t="s">
        <v>1404</v>
      </c>
      <c r="C317" s="130">
        <v>6093046062.0005007</v>
      </c>
      <c r="D317" s="130">
        <v>8</v>
      </c>
      <c r="E317" s="130" t="s">
        <v>2885</v>
      </c>
      <c r="F317" s="130" t="s">
        <v>0</v>
      </c>
      <c r="G317" s="130" t="s">
        <v>0</v>
      </c>
      <c r="H317" s="130">
        <v>1</v>
      </c>
      <c r="I317" s="130">
        <v>5</v>
      </c>
      <c r="J317" s="130" t="s">
        <v>0</v>
      </c>
      <c r="K317" s="130">
        <v>4</v>
      </c>
      <c r="L317" s="130" t="s">
        <v>0</v>
      </c>
      <c r="M317" s="130" t="s">
        <v>0</v>
      </c>
      <c r="N317" s="130">
        <v>2</v>
      </c>
      <c r="O317" s="130" t="s">
        <v>0</v>
      </c>
      <c r="P317" s="130" t="s">
        <v>0</v>
      </c>
      <c r="Q317" s="130" t="s">
        <v>0</v>
      </c>
      <c r="R317" s="130">
        <v>6</v>
      </c>
      <c r="S317" s="130" t="s">
        <v>0</v>
      </c>
      <c r="T317" s="130" t="s">
        <v>0</v>
      </c>
      <c r="U317" s="130" t="s">
        <v>0</v>
      </c>
      <c r="V317" s="130">
        <v>7</v>
      </c>
      <c r="W317" s="130" t="s">
        <v>0</v>
      </c>
      <c r="X317" s="130" t="s">
        <v>0</v>
      </c>
      <c r="Y317" s="130" t="s">
        <v>0</v>
      </c>
      <c r="Z317" s="130">
        <v>3</v>
      </c>
      <c r="AA317" s="130">
        <v>8</v>
      </c>
      <c r="AB317" s="130" t="s">
        <v>0</v>
      </c>
      <c r="AC317" s="130" t="s">
        <v>0</v>
      </c>
      <c r="AD317" s="130" t="s">
        <v>0</v>
      </c>
      <c r="AE317" s="130" t="s">
        <v>0</v>
      </c>
      <c r="AF317" s="130" t="s">
        <v>0</v>
      </c>
      <c r="AG317" s="130" t="s">
        <v>0</v>
      </c>
      <c r="AH317" s="130" t="s">
        <v>0</v>
      </c>
      <c r="AI317" s="130" t="s">
        <v>0</v>
      </c>
      <c r="AJ317" s="130" t="s">
        <v>0</v>
      </c>
      <c r="AK317" s="137" t="s">
        <v>2724</v>
      </c>
      <c r="AL317" s="138" t="s">
        <v>2735</v>
      </c>
      <c r="AM317" s="139" t="s">
        <v>2729</v>
      </c>
      <c r="AN317" s="145" t="s">
        <v>2757</v>
      </c>
      <c r="AO317" s="145"/>
      <c r="AP317" s="145"/>
      <c r="AQ317" s="139" t="s">
        <v>2742</v>
      </c>
      <c r="AR317" s="139"/>
      <c r="AS317" s="139"/>
      <c r="AT317" s="139"/>
      <c r="AU317" s="141"/>
      <c r="BC317" t="s">
        <v>0</v>
      </c>
      <c r="BD317" t="s">
        <v>1405</v>
      </c>
    </row>
    <row r="318" spans="1:56" x14ac:dyDescent="0.2">
      <c r="A318" t="s">
        <v>1433</v>
      </c>
      <c r="B318" t="s">
        <v>1407</v>
      </c>
      <c r="C318" s="130">
        <v>4543507820.1376839</v>
      </c>
      <c r="D318" s="130">
        <v>8</v>
      </c>
      <c r="E318" s="130" t="s">
        <v>2885</v>
      </c>
      <c r="F318" s="130" t="s">
        <v>0</v>
      </c>
      <c r="G318" s="130" t="s">
        <v>0</v>
      </c>
      <c r="H318" s="130">
        <v>1</v>
      </c>
      <c r="I318" s="130">
        <v>3</v>
      </c>
      <c r="J318" s="130" t="s">
        <v>0</v>
      </c>
      <c r="K318" s="130">
        <v>6</v>
      </c>
      <c r="L318" s="130" t="s">
        <v>0</v>
      </c>
      <c r="M318" s="130" t="s">
        <v>0</v>
      </c>
      <c r="N318" s="130">
        <v>4</v>
      </c>
      <c r="O318" s="130" t="s">
        <v>0</v>
      </c>
      <c r="P318" s="130" t="s">
        <v>0</v>
      </c>
      <c r="Q318" s="130" t="s">
        <v>0</v>
      </c>
      <c r="R318" s="130">
        <v>5</v>
      </c>
      <c r="S318" s="130" t="s">
        <v>0</v>
      </c>
      <c r="T318" s="130" t="s">
        <v>0</v>
      </c>
      <c r="U318" s="130" t="s">
        <v>0</v>
      </c>
      <c r="V318" s="130">
        <v>7</v>
      </c>
      <c r="W318" s="130" t="s">
        <v>0</v>
      </c>
      <c r="X318" s="130" t="s">
        <v>0</v>
      </c>
      <c r="Y318" s="130" t="s">
        <v>0</v>
      </c>
      <c r="Z318" s="130">
        <v>2</v>
      </c>
      <c r="AA318" s="130">
        <v>8</v>
      </c>
      <c r="AB318" s="130" t="s">
        <v>0</v>
      </c>
      <c r="AC318" s="130" t="s">
        <v>0</v>
      </c>
      <c r="AD318" s="130" t="s">
        <v>0</v>
      </c>
      <c r="AE318" s="130" t="s">
        <v>0</v>
      </c>
      <c r="AF318" s="130" t="s">
        <v>0</v>
      </c>
      <c r="AG318" s="130" t="s">
        <v>0</v>
      </c>
      <c r="AH318" s="130" t="s">
        <v>0</v>
      </c>
      <c r="AI318" s="130" t="s">
        <v>0</v>
      </c>
      <c r="AJ318" s="130" t="s">
        <v>0</v>
      </c>
      <c r="AK318" s="137" t="s">
        <v>2724</v>
      </c>
      <c r="AL318" s="138" t="s">
        <v>2735</v>
      </c>
      <c r="AM318" s="139" t="s">
        <v>2729</v>
      </c>
      <c r="AN318" s="145" t="s">
        <v>2757</v>
      </c>
      <c r="AO318" s="145"/>
      <c r="AP318" s="145"/>
      <c r="AQ318" s="139" t="s">
        <v>2743</v>
      </c>
      <c r="AR318" s="139"/>
      <c r="AS318" s="139"/>
      <c r="AT318" s="139"/>
      <c r="AU318" s="141"/>
      <c r="BC318" t="s">
        <v>0</v>
      </c>
      <c r="BD318" t="s">
        <v>1408</v>
      </c>
    </row>
    <row r="319" spans="1:56" x14ac:dyDescent="0.2">
      <c r="A319" t="s">
        <v>1436</v>
      </c>
      <c r="B319" t="s">
        <v>1410</v>
      </c>
      <c r="C319" s="130"/>
      <c r="D319" s="130"/>
      <c r="E319" s="130" t="s">
        <v>2886</v>
      </c>
      <c r="F319" s="130"/>
      <c r="G319" s="130"/>
      <c r="H319" s="130"/>
      <c r="I319" s="130"/>
      <c r="J319" s="130"/>
      <c r="K319" s="130"/>
      <c r="L319" s="130"/>
      <c r="M319" s="130"/>
      <c r="N319" s="130"/>
      <c r="O319" s="130"/>
      <c r="P319" s="130"/>
      <c r="Q319" s="130"/>
      <c r="R319" s="130"/>
      <c r="S319" s="130"/>
      <c r="T319" s="130"/>
      <c r="U319" s="130"/>
      <c r="V319" s="130"/>
      <c r="W319" s="130"/>
      <c r="X319" s="130"/>
      <c r="Y319" s="130"/>
      <c r="Z319" s="130"/>
      <c r="AA319" s="130"/>
      <c r="AB319" s="130"/>
      <c r="AC319" s="130"/>
      <c r="AD319" s="130"/>
      <c r="AE319" s="130"/>
      <c r="AF319" s="130"/>
      <c r="AG319" s="130"/>
      <c r="AH319" s="130"/>
      <c r="AI319" s="130"/>
      <c r="AJ319" s="130"/>
      <c r="AK319" s="137" t="s">
        <v>2724</v>
      </c>
      <c r="AL319" s="138" t="s">
        <v>2735</v>
      </c>
      <c r="AM319" s="139" t="s">
        <v>2729</v>
      </c>
      <c r="AN319" s="145" t="s">
        <v>2757</v>
      </c>
      <c r="AO319" s="145"/>
      <c r="AP319" s="145"/>
      <c r="AQ319" s="139" t="s">
        <v>2741</v>
      </c>
      <c r="AR319" s="139"/>
      <c r="AS319" s="139"/>
      <c r="AT319" s="139"/>
      <c r="AU319" s="141"/>
      <c r="BC319" t="s">
        <v>0</v>
      </c>
      <c r="BD319" t="s">
        <v>1411</v>
      </c>
    </row>
    <row r="320" spans="1:56" x14ac:dyDescent="0.2">
      <c r="A320" t="s">
        <v>1440</v>
      </c>
      <c r="B320" t="s">
        <v>1413</v>
      </c>
      <c r="C320" s="130"/>
      <c r="D320" s="130"/>
      <c r="E320" s="130" t="s">
        <v>2886</v>
      </c>
      <c r="F320" s="130"/>
      <c r="G320" s="130"/>
      <c r="H320" s="130"/>
      <c r="I320" s="130"/>
      <c r="J320" s="130"/>
      <c r="K320" s="130"/>
      <c r="L320" s="130"/>
      <c r="M320" s="130"/>
      <c r="N320" s="130"/>
      <c r="O320" s="130"/>
      <c r="P320" s="130"/>
      <c r="Q320" s="130"/>
      <c r="R320" s="130"/>
      <c r="S320" s="130"/>
      <c r="T320" s="130"/>
      <c r="U320" s="130"/>
      <c r="V320" s="130"/>
      <c r="W320" s="130"/>
      <c r="X320" s="130"/>
      <c r="Y320" s="130"/>
      <c r="Z320" s="130"/>
      <c r="AA320" s="130"/>
      <c r="AB320" s="130"/>
      <c r="AC320" s="130"/>
      <c r="AD320" s="130"/>
      <c r="AE320" s="130"/>
      <c r="AF320" s="130"/>
      <c r="AG320" s="130"/>
      <c r="AH320" s="130"/>
      <c r="AI320" s="130"/>
      <c r="AJ320" s="130"/>
      <c r="AK320" s="137" t="s">
        <v>2724</v>
      </c>
      <c r="AL320" s="138" t="s">
        <v>2746</v>
      </c>
      <c r="AM320" s="139" t="s">
        <v>2729</v>
      </c>
      <c r="AN320" s="145" t="s">
        <v>2756</v>
      </c>
      <c r="AO320" s="145"/>
      <c r="AP320" s="145"/>
      <c r="AQ320" s="139" t="s">
        <v>2744</v>
      </c>
      <c r="AR320" s="139"/>
      <c r="AS320" s="139"/>
      <c r="AT320" s="139"/>
      <c r="AU320" s="141"/>
      <c r="BC320" t="s">
        <v>0</v>
      </c>
      <c r="BD320" t="s">
        <v>1414</v>
      </c>
    </row>
    <row r="321" spans="1:56" x14ac:dyDescent="0.2">
      <c r="A321" t="s">
        <v>1444</v>
      </c>
      <c r="B321" t="s">
        <v>1416</v>
      </c>
      <c r="C321" s="130">
        <v>1294</v>
      </c>
      <c r="D321" s="130">
        <v>12</v>
      </c>
      <c r="E321" s="130" t="s">
        <v>2885</v>
      </c>
      <c r="F321" s="130" t="s">
        <v>0</v>
      </c>
      <c r="G321" s="130" t="s">
        <v>0</v>
      </c>
      <c r="H321" s="130">
        <v>2</v>
      </c>
      <c r="I321" s="130">
        <v>7</v>
      </c>
      <c r="J321" s="130" t="s">
        <v>0</v>
      </c>
      <c r="K321" s="130">
        <v>12</v>
      </c>
      <c r="L321" s="130" t="s">
        <v>0</v>
      </c>
      <c r="M321" s="130" t="s">
        <v>0</v>
      </c>
      <c r="N321" s="130">
        <v>3</v>
      </c>
      <c r="O321" s="130" t="s">
        <v>0</v>
      </c>
      <c r="P321" s="130" t="s">
        <v>0</v>
      </c>
      <c r="Q321" s="130">
        <v>1</v>
      </c>
      <c r="R321" s="130">
        <v>6</v>
      </c>
      <c r="S321" s="130" t="s">
        <v>0</v>
      </c>
      <c r="T321" s="130" t="s">
        <v>0</v>
      </c>
      <c r="U321" s="130">
        <v>5</v>
      </c>
      <c r="V321" s="130">
        <v>10</v>
      </c>
      <c r="W321" s="130" t="s">
        <v>0</v>
      </c>
      <c r="X321" s="130">
        <v>4</v>
      </c>
      <c r="Y321" s="130">
        <v>8</v>
      </c>
      <c r="Z321" s="130">
        <v>8</v>
      </c>
      <c r="AA321" s="130">
        <v>11</v>
      </c>
      <c r="AB321" s="130" t="s">
        <v>0</v>
      </c>
      <c r="AC321" s="130" t="s">
        <v>0</v>
      </c>
      <c r="AD321" s="130" t="s">
        <v>0</v>
      </c>
      <c r="AE321" s="130" t="s">
        <v>0</v>
      </c>
      <c r="AF321" s="130" t="s">
        <v>0</v>
      </c>
      <c r="AG321" s="130" t="s">
        <v>0</v>
      </c>
      <c r="AH321" s="130" t="s">
        <v>0</v>
      </c>
      <c r="AI321" s="130" t="s">
        <v>0</v>
      </c>
      <c r="AJ321" s="130" t="s">
        <v>0</v>
      </c>
      <c r="AK321" s="137" t="s">
        <v>2724</v>
      </c>
      <c r="AL321" s="138" t="s">
        <v>2746</v>
      </c>
      <c r="AM321" s="139" t="s">
        <v>2729</v>
      </c>
      <c r="AN321" s="145" t="s">
        <v>2756</v>
      </c>
      <c r="AO321" s="145"/>
      <c r="AP321" s="145"/>
      <c r="AQ321" s="139" t="s">
        <v>2742</v>
      </c>
      <c r="AR321" s="139"/>
      <c r="AS321" s="139"/>
      <c r="AT321" s="139"/>
      <c r="AU321" s="141"/>
      <c r="BC321" t="s">
        <v>0</v>
      </c>
      <c r="BD321" t="s">
        <v>1417</v>
      </c>
    </row>
    <row r="322" spans="1:56" x14ac:dyDescent="0.2">
      <c r="A322" t="s">
        <v>1447</v>
      </c>
      <c r="B322" t="s">
        <v>1419</v>
      </c>
      <c r="C322" s="130">
        <v>1539</v>
      </c>
      <c r="D322" s="130">
        <v>12</v>
      </c>
      <c r="E322" s="130" t="s">
        <v>2885</v>
      </c>
      <c r="F322" s="130" t="s">
        <v>0</v>
      </c>
      <c r="G322" s="130" t="s">
        <v>0</v>
      </c>
      <c r="H322" s="130">
        <v>2</v>
      </c>
      <c r="I322" s="130">
        <v>3</v>
      </c>
      <c r="J322" s="130" t="s">
        <v>0</v>
      </c>
      <c r="K322" s="130">
        <v>11</v>
      </c>
      <c r="L322" s="130" t="s">
        <v>0</v>
      </c>
      <c r="M322" s="130" t="s">
        <v>0</v>
      </c>
      <c r="N322" s="130">
        <v>4</v>
      </c>
      <c r="O322" s="130" t="s">
        <v>0</v>
      </c>
      <c r="P322" s="130" t="s">
        <v>0</v>
      </c>
      <c r="Q322" s="130">
        <v>1</v>
      </c>
      <c r="R322" s="130">
        <v>8</v>
      </c>
      <c r="S322" s="130" t="s">
        <v>0</v>
      </c>
      <c r="T322" s="130" t="s">
        <v>0</v>
      </c>
      <c r="U322" s="130">
        <v>7</v>
      </c>
      <c r="V322" s="130">
        <v>10</v>
      </c>
      <c r="W322" s="130" t="s">
        <v>0</v>
      </c>
      <c r="X322" s="130">
        <v>5</v>
      </c>
      <c r="Y322" s="130">
        <v>9</v>
      </c>
      <c r="Z322" s="130">
        <v>6</v>
      </c>
      <c r="AA322" s="130">
        <v>12</v>
      </c>
      <c r="AB322" s="130" t="s">
        <v>0</v>
      </c>
      <c r="AC322" s="130" t="s">
        <v>0</v>
      </c>
      <c r="AD322" s="130" t="s">
        <v>0</v>
      </c>
      <c r="AE322" s="130" t="s">
        <v>0</v>
      </c>
      <c r="AF322" s="130" t="s">
        <v>0</v>
      </c>
      <c r="AG322" s="130" t="s">
        <v>0</v>
      </c>
      <c r="AH322" s="130" t="s">
        <v>0</v>
      </c>
      <c r="AI322" s="130" t="s">
        <v>0</v>
      </c>
      <c r="AJ322" s="130" t="s">
        <v>0</v>
      </c>
      <c r="AK322" s="137" t="s">
        <v>2724</v>
      </c>
      <c r="AL322" s="138" t="s">
        <v>2746</v>
      </c>
      <c r="AM322" s="139" t="s">
        <v>2729</v>
      </c>
      <c r="AN322" s="145" t="s">
        <v>2756</v>
      </c>
      <c r="AO322" s="145"/>
      <c r="AP322" s="145"/>
      <c r="AQ322" s="139" t="s">
        <v>2743</v>
      </c>
      <c r="AR322" s="139"/>
      <c r="AS322" s="139"/>
      <c r="AT322" s="139"/>
      <c r="AU322" s="141"/>
      <c r="BC322" t="s">
        <v>0</v>
      </c>
      <c r="BD322" t="s">
        <v>1420</v>
      </c>
    </row>
    <row r="323" spans="1:56" x14ac:dyDescent="0.2">
      <c r="A323" t="s">
        <v>1450</v>
      </c>
      <c r="B323" t="s">
        <v>1422</v>
      </c>
      <c r="C323" s="130"/>
      <c r="D323" s="130"/>
      <c r="E323" s="130" t="s">
        <v>2886</v>
      </c>
      <c r="F323" s="130"/>
      <c r="G323" s="130"/>
      <c r="H323" s="130"/>
      <c r="I323" s="130"/>
      <c r="J323" s="130"/>
      <c r="K323" s="130"/>
      <c r="L323" s="130"/>
      <c r="M323" s="130"/>
      <c r="N323" s="130"/>
      <c r="O323" s="130"/>
      <c r="P323" s="130"/>
      <c r="Q323" s="130"/>
      <c r="R323" s="130"/>
      <c r="S323" s="130"/>
      <c r="T323" s="130"/>
      <c r="U323" s="130"/>
      <c r="V323" s="130"/>
      <c r="W323" s="130"/>
      <c r="X323" s="130"/>
      <c r="Y323" s="130"/>
      <c r="Z323" s="130"/>
      <c r="AA323" s="130"/>
      <c r="AB323" s="130"/>
      <c r="AC323" s="130"/>
      <c r="AD323" s="130"/>
      <c r="AE323" s="130"/>
      <c r="AF323" s="130"/>
      <c r="AG323" s="130"/>
      <c r="AH323" s="130"/>
      <c r="AI323" s="130"/>
      <c r="AJ323" s="130"/>
      <c r="AK323" s="137" t="s">
        <v>2724</v>
      </c>
      <c r="AL323" s="138" t="s">
        <v>2746</v>
      </c>
      <c r="AM323" s="139" t="s">
        <v>2729</v>
      </c>
      <c r="AN323" s="145" t="s">
        <v>2756</v>
      </c>
      <c r="AO323" s="145"/>
      <c r="AP323" s="145"/>
      <c r="AQ323" s="139" t="s">
        <v>2741</v>
      </c>
      <c r="AR323" s="139"/>
      <c r="AS323" s="139"/>
      <c r="AT323" s="139"/>
      <c r="AU323" s="141"/>
      <c r="BC323" t="s">
        <v>0</v>
      </c>
      <c r="BD323" t="s">
        <v>1423</v>
      </c>
    </row>
    <row r="324" spans="1:56" x14ac:dyDescent="0.2">
      <c r="A324" t="s">
        <v>1453</v>
      </c>
      <c r="B324" t="s">
        <v>1425</v>
      </c>
      <c r="C324" s="130"/>
      <c r="D324" s="130"/>
      <c r="E324" s="130" t="s">
        <v>2886</v>
      </c>
      <c r="F324" s="130"/>
      <c r="G324" s="130"/>
      <c r="H324" s="130"/>
      <c r="I324" s="130"/>
      <c r="J324" s="130"/>
      <c r="K324" s="130"/>
      <c r="L324" s="130"/>
      <c r="M324" s="130"/>
      <c r="N324" s="130"/>
      <c r="O324" s="130"/>
      <c r="P324" s="130"/>
      <c r="Q324" s="130"/>
      <c r="R324" s="130"/>
      <c r="S324" s="130"/>
      <c r="T324" s="130"/>
      <c r="U324" s="130"/>
      <c r="V324" s="130"/>
      <c r="W324" s="130"/>
      <c r="X324" s="130"/>
      <c r="Y324" s="130"/>
      <c r="Z324" s="130"/>
      <c r="AA324" s="130"/>
      <c r="AB324" s="130"/>
      <c r="AC324" s="130"/>
      <c r="AD324" s="130"/>
      <c r="AE324" s="130"/>
      <c r="AF324" s="130"/>
      <c r="AG324" s="130"/>
      <c r="AH324" s="130"/>
      <c r="AI324" s="130"/>
      <c r="AJ324" s="130"/>
      <c r="AK324" s="137" t="s">
        <v>2724</v>
      </c>
      <c r="AL324" s="138" t="s">
        <v>2746</v>
      </c>
      <c r="AM324" s="139" t="s">
        <v>2729</v>
      </c>
      <c r="AN324" s="145" t="s">
        <v>2757</v>
      </c>
      <c r="AO324" s="145"/>
      <c r="AP324" s="145"/>
      <c r="AQ324" s="139" t="s">
        <v>2744</v>
      </c>
      <c r="AR324" s="139"/>
      <c r="AS324" s="139"/>
      <c r="AT324" s="139"/>
      <c r="AU324" s="141"/>
      <c r="BC324" t="s">
        <v>0</v>
      </c>
      <c r="BD324" t="s">
        <v>1426</v>
      </c>
    </row>
    <row r="325" spans="1:56" x14ac:dyDescent="0.2">
      <c r="A325" t="s">
        <v>1456</v>
      </c>
      <c r="B325" t="s">
        <v>1428</v>
      </c>
      <c r="C325" s="130">
        <v>404</v>
      </c>
      <c r="D325" s="130">
        <v>8</v>
      </c>
      <c r="E325" s="130" t="s">
        <v>2885</v>
      </c>
      <c r="F325" s="130" t="s">
        <v>0</v>
      </c>
      <c r="G325" s="130" t="s">
        <v>0</v>
      </c>
      <c r="H325" s="130">
        <v>2</v>
      </c>
      <c r="I325" s="130">
        <v>5</v>
      </c>
      <c r="J325" s="130" t="s">
        <v>0</v>
      </c>
      <c r="K325" s="130">
        <v>4</v>
      </c>
      <c r="L325" s="130" t="s">
        <v>0</v>
      </c>
      <c r="M325" s="130" t="s">
        <v>0</v>
      </c>
      <c r="N325" s="130">
        <v>1</v>
      </c>
      <c r="O325" s="130" t="s">
        <v>0</v>
      </c>
      <c r="P325" s="130" t="s">
        <v>0</v>
      </c>
      <c r="Q325" s="130" t="s">
        <v>0</v>
      </c>
      <c r="R325" s="130">
        <v>6</v>
      </c>
      <c r="S325" s="130" t="s">
        <v>0</v>
      </c>
      <c r="T325" s="130" t="s">
        <v>0</v>
      </c>
      <c r="U325" s="130" t="s">
        <v>0</v>
      </c>
      <c r="V325" s="130">
        <v>7</v>
      </c>
      <c r="W325" s="130" t="s">
        <v>0</v>
      </c>
      <c r="X325" s="130" t="s">
        <v>0</v>
      </c>
      <c r="Y325" s="130" t="s">
        <v>0</v>
      </c>
      <c r="Z325" s="130">
        <v>3</v>
      </c>
      <c r="AA325" s="130">
        <v>8</v>
      </c>
      <c r="AB325" s="130" t="s">
        <v>0</v>
      </c>
      <c r="AC325" s="130" t="s">
        <v>0</v>
      </c>
      <c r="AD325" s="130" t="s">
        <v>0</v>
      </c>
      <c r="AE325" s="130" t="s">
        <v>0</v>
      </c>
      <c r="AF325" s="130" t="s">
        <v>0</v>
      </c>
      <c r="AG325" s="130" t="s">
        <v>0</v>
      </c>
      <c r="AH325" s="130" t="s">
        <v>0</v>
      </c>
      <c r="AI325" s="130" t="s">
        <v>0</v>
      </c>
      <c r="AJ325" s="130" t="s">
        <v>0</v>
      </c>
      <c r="AK325" s="137" t="s">
        <v>2724</v>
      </c>
      <c r="AL325" s="138" t="s">
        <v>2746</v>
      </c>
      <c r="AM325" s="139" t="s">
        <v>2729</v>
      </c>
      <c r="AN325" s="145" t="s">
        <v>2757</v>
      </c>
      <c r="AO325" s="145"/>
      <c r="AP325" s="145"/>
      <c r="AQ325" s="139" t="s">
        <v>2742</v>
      </c>
      <c r="AR325" s="139"/>
      <c r="AS325" s="139"/>
      <c r="AT325" s="139"/>
      <c r="AU325" s="141"/>
      <c r="BC325" t="s">
        <v>0</v>
      </c>
      <c r="BD325" t="s">
        <v>1429</v>
      </c>
    </row>
    <row r="326" spans="1:56" x14ac:dyDescent="0.2">
      <c r="A326" t="s">
        <v>1459</v>
      </c>
      <c r="B326" t="s">
        <v>1431</v>
      </c>
      <c r="C326" s="130">
        <v>426</v>
      </c>
      <c r="D326" s="130">
        <v>8</v>
      </c>
      <c r="E326" s="130" t="s">
        <v>2885</v>
      </c>
      <c r="F326" s="130" t="s">
        <v>0</v>
      </c>
      <c r="G326" s="130" t="s">
        <v>0</v>
      </c>
      <c r="H326" s="130">
        <v>2</v>
      </c>
      <c r="I326" s="130">
        <v>1</v>
      </c>
      <c r="J326" s="130" t="s">
        <v>0</v>
      </c>
      <c r="K326" s="130">
        <v>7</v>
      </c>
      <c r="L326" s="130" t="s">
        <v>0</v>
      </c>
      <c r="M326" s="130" t="s">
        <v>0</v>
      </c>
      <c r="N326" s="130">
        <v>3</v>
      </c>
      <c r="O326" s="130" t="s">
        <v>0</v>
      </c>
      <c r="P326" s="130" t="s">
        <v>0</v>
      </c>
      <c r="Q326" s="130" t="s">
        <v>0</v>
      </c>
      <c r="R326" s="130">
        <v>5</v>
      </c>
      <c r="S326" s="130" t="s">
        <v>0</v>
      </c>
      <c r="T326" s="130" t="s">
        <v>0</v>
      </c>
      <c r="U326" s="130" t="s">
        <v>0</v>
      </c>
      <c r="V326" s="130">
        <v>6</v>
      </c>
      <c r="W326" s="130" t="s">
        <v>0</v>
      </c>
      <c r="X326" s="130" t="s">
        <v>0</v>
      </c>
      <c r="Y326" s="130" t="s">
        <v>0</v>
      </c>
      <c r="Z326" s="130">
        <v>4</v>
      </c>
      <c r="AA326" s="130">
        <v>8</v>
      </c>
      <c r="AB326" s="130" t="s">
        <v>0</v>
      </c>
      <c r="AC326" s="130" t="s">
        <v>0</v>
      </c>
      <c r="AD326" s="130" t="s">
        <v>0</v>
      </c>
      <c r="AE326" s="130" t="s">
        <v>0</v>
      </c>
      <c r="AF326" s="130" t="s">
        <v>0</v>
      </c>
      <c r="AG326" s="130" t="s">
        <v>0</v>
      </c>
      <c r="AH326" s="130" t="s">
        <v>0</v>
      </c>
      <c r="AI326" s="130" t="s">
        <v>0</v>
      </c>
      <c r="AJ326" s="130" t="s">
        <v>0</v>
      </c>
      <c r="AK326" s="137" t="s">
        <v>2724</v>
      </c>
      <c r="AL326" s="138" t="s">
        <v>2746</v>
      </c>
      <c r="AM326" s="139" t="s">
        <v>2729</v>
      </c>
      <c r="AN326" s="145" t="s">
        <v>2757</v>
      </c>
      <c r="AO326" s="145"/>
      <c r="AP326" s="145"/>
      <c r="AQ326" s="139" t="s">
        <v>2743</v>
      </c>
      <c r="AR326" s="139"/>
      <c r="AS326" s="139"/>
      <c r="AT326" s="139"/>
      <c r="AU326" s="141"/>
      <c r="BC326" t="s">
        <v>0</v>
      </c>
      <c r="BD326" t="s">
        <v>1432</v>
      </c>
    </row>
    <row r="327" spans="1:56" x14ac:dyDescent="0.2">
      <c r="A327" t="s">
        <v>1462</v>
      </c>
      <c r="B327" t="s">
        <v>1434</v>
      </c>
      <c r="C327" s="130"/>
      <c r="D327" s="130"/>
      <c r="E327" s="130" t="s">
        <v>2886</v>
      </c>
      <c r="F327" s="130"/>
      <c r="G327" s="130"/>
      <c r="H327" s="130"/>
      <c r="I327" s="130"/>
      <c r="J327" s="130"/>
      <c r="K327" s="130"/>
      <c r="L327" s="130"/>
      <c r="M327" s="130"/>
      <c r="N327" s="130"/>
      <c r="O327" s="130"/>
      <c r="P327" s="130"/>
      <c r="Q327" s="130"/>
      <c r="R327" s="130"/>
      <c r="S327" s="130"/>
      <c r="T327" s="130"/>
      <c r="U327" s="130"/>
      <c r="V327" s="130"/>
      <c r="W327" s="130"/>
      <c r="X327" s="130"/>
      <c r="Y327" s="130"/>
      <c r="Z327" s="130"/>
      <c r="AA327" s="130"/>
      <c r="AB327" s="130"/>
      <c r="AC327" s="130"/>
      <c r="AD327" s="130"/>
      <c r="AE327" s="130"/>
      <c r="AF327" s="130"/>
      <c r="AG327" s="130"/>
      <c r="AH327" s="130"/>
      <c r="AI327" s="130"/>
      <c r="AJ327" s="130"/>
      <c r="AK327" s="137" t="s">
        <v>2724</v>
      </c>
      <c r="AL327" s="138" t="s">
        <v>2746</v>
      </c>
      <c r="AM327" s="139" t="s">
        <v>2729</v>
      </c>
      <c r="AN327" s="145" t="s">
        <v>2757</v>
      </c>
      <c r="AO327" s="145"/>
      <c r="AP327" s="145"/>
      <c r="AQ327" s="139" t="s">
        <v>2741</v>
      </c>
      <c r="AR327" s="139"/>
      <c r="AS327" s="139"/>
      <c r="AT327" s="139"/>
      <c r="AU327" s="141"/>
      <c r="BC327" t="s">
        <v>0</v>
      </c>
      <c r="BD327" t="s">
        <v>1435</v>
      </c>
    </row>
    <row r="328" spans="1:56" x14ac:dyDescent="0.2">
      <c r="A328" t="s">
        <v>1465</v>
      </c>
      <c r="B328" t="s">
        <v>1437</v>
      </c>
      <c r="C328" s="130">
        <v>91496342178.611343</v>
      </c>
      <c r="D328" s="130">
        <v>13</v>
      </c>
      <c r="E328" s="130" t="s">
        <v>2885</v>
      </c>
      <c r="F328" s="130" t="s">
        <v>0</v>
      </c>
      <c r="G328" s="130" t="s">
        <v>0</v>
      </c>
      <c r="H328" s="130">
        <v>2</v>
      </c>
      <c r="I328" s="130">
        <v>7</v>
      </c>
      <c r="J328" s="130" t="s">
        <v>0</v>
      </c>
      <c r="K328" s="130">
        <v>10</v>
      </c>
      <c r="L328" s="130">
        <v>6</v>
      </c>
      <c r="M328" s="130" t="s">
        <v>0</v>
      </c>
      <c r="N328" s="130">
        <v>3</v>
      </c>
      <c r="O328" s="130" t="s">
        <v>0</v>
      </c>
      <c r="P328" s="130" t="s">
        <v>0</v>
      </c>
      <c r="Q328" s="130">
        <v>4</v>
      </c>
      <c r="R328" s="130">
        <v>11</v>
      </c>
      <c r="S328" s="130" t="s">
        <v>0</v>
      </c>
      <c r="T328" s="130" t="s">
        <v>0</v>
      </c>
      <c r="U328" s="130">
        <v>9</v>
      </c>
      <c r="V328" s="130">
        <v>13</v>
      </c>
      <c r="W328" s="130" t="s">
        <v>0</v>
      </c>
      <c r="X328" s="130">
        <v>12</v>
      </c>
      <c r="Y328" s="130" t="s">
        <v>0</v>
      </c>
      <c r="Z328" s="130">
        <v>8</v>
      </c>
      <c r="AA328" s="130" t="s">
        <v>0</v>
      </c>
      <c r="AB328" s="130">
        <v>1</v>
      </c>
      <c r="AC328" s="130">
        <v>5</v>
      </c>
      <c r="AD328" s="130" t="s">
        <v>0</v>
      </c>
      <c r="AE328" s="130" t="s">
        <v>0</v>
      </c>
      <c r="AF328" s="130" t="s">
        <v>0</v>
      </c>
      <c r="AG328" s="130" t="s">
        <v>0</v>
      </c>
      <c r="AH328" s="130" t="s">
        <v>0</v>
      </c>
      <c r="AI328" s="130" t="s">
        <v>0</v>
      </c>
      <c r="AJ328" s="130" t="s">
        <v>0</v>
      </c>
      <c r="AK328" s="137" t="s">
        <v>2724</v>
      </c>
      <c r="AL328" s="138" t="s">
        <v>2735</v>
      </c>
      <c r="AM328" s="139" t="s">
        <v>2729</v>
      </c>
      <c r="AN328" s="139" t="s">
        <v>2755</v>
      </c>
      <c r="AO328" s="139"/>
      <c r="AP328" s="139"/>
      <c r="AQ328" s="139"/>
      <c r="AR328" s="139" t="s">
        <v>2737</v>
      </c>
      <c r="AS328" s="139"/>
      <c r="AT328" s="139"/>
      <c r="AU328" s="141"/>
      <c r="BC328" t="s">
        <v>1438</v>
      </c>
      <c r="BD328" t="s">
        <v>1439</v>
      </c>
    </row>
    <row r="329" spans="1:56" x14ac:dyDescent="0.2">
      <c r="A329" t="s">
        <v>1468</v>
      </c>
      <c r="B329" t="s">
        <v>1441</v>
      </c>
      <c r="C329" s="130">
        <v>24872001549.751041</v>
      </c>
      <c r="D329" s="130">
        <v>14</v>
      </c>
      <c r="E329" s="130" t="s">
        <v>2885</v>
      </c>
      <c r="F329" s="130" t="s">
        <v>0</v>
      </c>
      <c r="G329" s="130" t="s">
        <v>0</v>
      </c>
      <c r="H329" s="130">
        <v>2</v>
      </c>
      <c r="I329" s="130">
        <v>5</v>
      </c>
      <c r="J329" s="130" t="s">
        <v>0</v>
      </c>
      <c r="K329" s="130">
        <v>14</v>
      </c>
      <c r="L329" s="130">
        <v>3</v>
      </c>
      <c r="M329" s="130" t="s">
        <v>0</v>
      </c>
      <c r="N329" s="130">
        <v>8</v>
      </c>
      <c r="O329" s="130" t="s">
        <v>0</v>
      </c>
      <c r="P329" s="130" t="s">
        <v>0</v>
      </c>
      <c r="Q329" s="130">
        <v>1</v>
      </c>
      <c r="R329" s="130">
        <v>6</v>
      </c>
      <c r="S329" s="130" t="s">
        <v>0</v>
      </c>
      <c r="T329" s="130" t="s">
        <v>0</v>
      </c>
      <c r="U329" s="130">
        <v>12</v>
      </c>
      <c r="V329" s="130">
        <v>11</v>
      </c>
      <c r="W329" s="130" t="s">
        <v>0</v>
      </c>
      <c r="X329" s="130">
        <v>4</v>
      </c>
      <c r="Y329" s="130" t="s">
        <v>0</v>
      </c>
      <c r="Z329" s="130">
        <v>7</v>
      </c>
      <c r="AA329" s="130">
        <v>13</v>
      </c>
      <c r="AB329" s="130">
        <v>9</v>
      </c>
      <c r="AC329" s="130">
        <v>10</v>
      </c>
      <c r="AD329" s="130" t="s">
        <v>0</v>
      </c>
      <c r="AE329" s="130" t="s">
        <v>0</v>
      </c>
      <c r="AF329" s="130" t="s">
        <v>0</v>
      </c>
      <c r="AG329" s="130" t="s">
        <v>0</v>
      </c>
      <c r="AH329" s="130" t="s">
        <v>0</v>
      </c>
      <c r="AI329" s="130" t="s">
        <v>0</v>
      </c>
      <c r="AJ329" s="130" t="s">
        <v>0</v>
      </c>
      <c r="AK329" s="137" t="s">
        <v>2724</v>
      </c>
      <c r="AL329" s="138" t="s">
        <v>2735</v>
      </c>
      <c r="AM329" s="139" t="s">
        <v>2729</v>
      </c>
      <c r="AN329" s="139" t="s">
        <v>2755</v>
      </c>
      <c r="AO329" s="139"/>
      <c r="AP329" s="139"/>
      <c r="AQ329" s="139"/>
      <c r="AR329" s="139" t="s">
        <v>2738</v>
      </c>
      <c r="AS329" s="139"/>
      <c r="AT329" s="139"/>
      <c r="AU329" s="141"/>
      <c r="BC329" t="s">
        <v>1442</v>
      </c>
      <c r="BD329" t="s">
        <v>1443</v>
      </c>
    </row>
    <row r="330" spans="1:56" x14ac:dyDescent="0.2">
      <c r="A330" s="128" t="s">
        <v>1471</v>
      </c>
      <c r="B330" t="s">
        <v>1445</v>
      </c>
      <c r="C330" s="130">
        <v>86596317874.811035</v>
      </c>
      <c r="D330" s="130">
        <v>17</v>
      </c>
      <c r="E330" s="130" t="s">
        <v>2885</v>
      </c>
      <c r="F330" s="130" t="s">
        <v>0</v>
      </c>
      <c r="G330" s="130" t="s">
        <v>0</v>
      </c>
      <c r="H330" s="130">
        <v>2</v>
      </c>
      <c r="I330" s="130">
        <v>9</v>
      </c>
      <c r="J330" s="130" t="s">
        <v>0</v>
      </c>
      <c r="K330" s="130">
        <v>13</v>
      </c>
      <c r="L330" s="130">
        <v>6</v>
      </c>
      <c r="M330" s="130">
        <v>8</v>
      </c>
      <c r="N330" s="130">
        <v>4</v>
      </c>
      <c r="O330" s="130" t="s">
        <v>0</v>
      </c>
      <c r="P330" s="130" t="s">
        <v>0</v>
      </c>
      <c r="Q330" s="130">
        <v>5</v>
      </c>
      <c r="R330" s="130">
        <v>14</v>
      </c>
      <c r="S330" s="130">
        <v>3</v>
      </c>
      <c r="T330" s="130" t="s">
        <v>0</v>
      </c>
      <c r="U330" s="130">
        <v>11</v>
      </c>
      <c r="V330" s="130">
        <v>17</v>
      </c>
      <c r="W330" s="130" t="s">
        <v>0</v>
      </c>
      <c r="X330" s="130">
        <v>15</v>
      </c>
      <c r="Y330" s="130">
        <v>12</v>
      </c>
      <c r="Z330" s="130">
        <v>10</v>
      </c>
      <c r="AA330" s="130">
        <v>16</v>
      </c>
      <c r="AB330" s="130">
        <v>1</v>
      </c>
      <c r="AC330" s="130">
        <v>7</v>
      </c>
      <c r="AD330" s="130" t="s">
        <v>0</v>
      </c>
      <c r="AE330" s="130" t="s">
        <v>0</v>
      </c>
      <c r="AF330" s="130" t="s">
        <v>0</v>
      </c>
      <c r="AG330" s="130" t="s">
        <v>0</v>
      </c>
      <c r="AH330" s="130" t="s">
        <v>0</v>
      </c>
      <c r="AI330" s="130" t="s">
        <v>0</v>
      </c>
      <c r="AJ330" s="130" t="s">
        <v>0</v>
      </c>
      <c r="AK330" s="137" t="s">
        <v>2724</v>
      </c>
      <c r="AL330" s="138" t="s">
        <v>2725</v>
      </c>
      <c r="AM330" s="139" t="s">
        <v>2729</v>
      </c>
      <c r="AN330" s="139" t="s">
        <v>2755</v>
      </c>
      <c r="AO330" s="139"/>
      <c r="AP330" s="139"/>
      <c r="AQ330" s="139"/>
      <c r="AR330" s="139" t="s">
        <v>2737</v>
      </c>
      <c r="AS330" s="139"/>
      <c r="AT330" s="139"/>
      <c r="AU330" s="141"/>
      <c r="BC330" t="s">
        <v>0</v>
      </c>
      <c r="BD330" t="s">
        <v>1446</v>
      </c>
    </row>
    <row r="331" spans="1:56" x14ac:dyDescent="0.2">
      <c r="A331" s="128" t="s">
        <v>1475</v>
      </c>
      <c r="B331" t="s">
        <v>1448</v>
      </c>
      <c r="C331" s="130">
        <v>20142088837.62442</v>
      </c>
      <c r="D331" s="130">
        <v>16</v>
      </c>
      <c r="E331" s="130" t="s">
        <v>2885</v>
      </c>
      <c r="F331" s="130" t="s">
        <v>0</v>
      </c>
      <c r="G331" s="130" t="s">
        <v>0</v>
      </c>
      <c r="H331" s="130">
        <v>2</v>
      </c>
      <c r="I331" s="130">
        <v>7</v>
      </c>
      <c r="J331" s="130" t="s">
        <v>0</v>
      </c>
      <c r="K331" s="130">
        <v>16</v>
      </c>
      <c r="L331" s="130">
        <v>6</v>
      </c>
      <c r="M331" s="130">
        <v>12</v>
      </c>
      <c r="N331" s="130">
        <v>10</v>
      </c>
      <c r="O331" s="130" t="s">
        <v>0</v>
      </c>
      <c r="P331" s="130" t="s">
        <v>0</v>
      </c>
      <c r="Q331" s="130">
        <v>1</v>
      </c>
      <c r="R331" s="130">
        <v>8</v>
      </c>
      <c r="S331" s="130">
        <v>3</v>
      </c>
      <c r="T331" s="130" t="s">
        <v>0</v>
      </c>
      <c r="U331" s="130">
        <v>13</v>
      </c>
      <c r="V331" s="130">
        <v>14</v>
      </c>
      <c r="W331" s="130" t="s">
        <v>0</v>
      </c>
      <c r="X331" s="130">
        <v>4</v>
      </c>
      <c r="Y331" s="130" t="s">
        <v>0</v>
      </c>
      <c r="Z331" s="130">
        <v>9</v>
      </c>
      <c r="AA331" s="130">
        <v>15</v>
      </c>
      <c r="AB331" s="130">
        <v>11</v>
      </c>
      <c r="AC331" s="130">
        <v>5</v>
      </c>
      <c r="AD331" s="130" t="s">
        <v>0</v>
      </c>
      <c r="AE331" s="130" t="s">
        <v>0</v>
      </c>
      <c r="AF331" s="130" t="s">
        <v>0</v>
      </c>
      <c r="AG331" s="130" t="s">
        <v>0</v>
      </c>
      <c r="AH331" s="130" t="s">
        <v>0</v>
      </c>
      <c r="AI331" s="130" t="s">
        <v>0</v>
      </c>
      <c r="AJ331" s="130" t="s">
        <v>0</v>
      </c>
      <c r="AK331" s="137" t="s">
        <v>2724</v>
      </c>
      <c r="AL331" s="138" t="s">
        <v>2725</v>
      </c>
      <c r="AM331" s="139" t="s">
        <v>2729</v>
      </c>
      <c r="AN331" s="139" t="s">
        <v>2755</v>
      </c>
      <c r="AO331" s="139"/>
      <c r="AP331" s="139"/>
      <c r="AQ331" s="139"/>
      <c r="AR331" s="139" t="s">
        <v>2738</v>
      </c>
      <c r="AS331" s="139"/>
      <c r="AT331" s="139"/>
      <c r="AU331" s="141"/>
      <c r="BC331" t="s">
        <v>0</v>
      </c>
      <c r="BD331" t="s">
        <v>1449</v>
      </c>
    </row>
    <row r="332" spans="1:56" x14ac:dyDescent="0.2">
      <c r="A332" s="128" t="s">
        <v>1478</v>
      </c>
      <c r="B332" t="s">
        <v>1451</v>
      </c>
      <c r="C332" s="130">
        <v>106738406442.43546</v>
      </c>
      <c r="D332" s="130">
        <v>17</v>
      </c>
      <c r="E332" s="130" t="s">
        <v>2885</v>
      </c>
      <c r="F332" s="130" t="s">
        <v>0</v>
      </c>
      <c r="G332" s="130" t="s">
        <v>0</v>
      </c>
      <c r="H332" s="130">
        <v>1</v>
      </c>
      <c r="I332" s="130">
        <v>8</v>
      </c>
      <c r="J332" s="130" t="s">
        <v>0</v>
      </c>
      <c r="K332" s="130">
        <v>15</v>
      </c>
      <c r="L332" s="130">
        <v>6</v>
      </c>
      <c r="M332" s="130">
        <v>9</v>
      </c>
      <c r="N332" s="130">
        <v>5</v>
      </c>
      <c r="O332" s="130" t="s">
        <v>0</v>
      </c>
      <c r="P332" s="130" t="s">
        <v>0</v>
      </c>
      <c r="Q332" s="130">
        <v>4</v>
      </c>
      <c r="R332" s="130">
        <v>14</v>
      </c>
      <c r="S332" s="130">
        <v>2</v>
      </c>
      <c r="T332" s="130" t="s">
        <v>0</v>
      </c>
      <c r="U332" s="130">
        <v>11</v>
      </c>
      <c r="V332" s="130">
        <v>16</v>
      </c>
      <c r="W332" s="130" t="s">
        <v>0</v>
      </c>
      <c r="X332" s="130">
        <v>12</v>
      </c>
      <c r="Y332" s="130">
        <v>13</v>
      </c>
      <c r="Z332" s="130">
        <v>10</v>
      </c>
      <c r="AA332" s="130">
        <v>17</v>
      </c>
      <c r="AB332" s="130">
        <v>3</v>
      </c>
      <c r="AC332" s="130">
        <v>7</v>
      </c>
      <c r="AD332" s="130" t="s">
        <v>0</v>
      </c>
      <c r="AE332" s="130" t="s">
        <v>0</v>
      </c>
      <c r="AF332" s="130" t="s">
        <v>0</v>
      </c>
      <c r="AG332" s="130" t="s">
        <v>0</v>
      </c>
      <c r="AH332" s="130" t="s">
        <v>0</v>
      </c>
      <c r="AI332" s="130" t="s">
        <v>0</v>
      </c>
      <c r="AJ332" s="130" t="s">
        <v>0</v>
      </c>
      <c r="AK332" s="137" t="s">
        <v>2724</v>
      </c>
      <c r="AL332" s="138" t="s">
        <v>2725</v>
      </c>
      <c r="AM332" s="139" t="s">
        <v>2729</v>
      </c>
      <c r="AN332" s="139" t="s">
        <v>2755</v>
      </c>
      <c r="AO332" s="139"/>
      <c r="AP332" s="139"/>
      <c r="AQ332" s="139"/>
      <c r="AR332" s="139"/>
      <c r="AS332" s="139"/>
      <c r="AT332" s="139"/>
      <c r="AU332" s="141"/>
      <c r="BC332" t="s">
        <v>0</v>
      </c>
      <c r="BD332" t="s">
        <v>1452</v>
      </c>
    </row>
    <row r="333" spans="1:56" x14ac:dyDescent="0.2">
      <c r="A333" s="128" t="s">
        <v>1481</v>
      </c>
      <c r="B333" t="s">
        <v>1454</v>
      </c>
      <c r="C333" s="130">
        <v>95245406943.892532</v>
      </c>
      <c r="D333" s="130">
        <v>17</v>
      </c>
      <c r="E333" s="130" t="s">
        <v>2885</v>
      </c>
      <c r="F333" s="130" t="s">
        <v>0</v>
      </c>
      <c r="G333" s="130" t="s">
        <v>0</v>
      </c>
      <c r="H333" s="130">
        <v>2</v>
      </c>
      <c r="I333" s="130">
        <v>9</v>
      </c>
      <c r="J333" s="130" t="s">
        <v>0</v>
      </c>
      <c r="K333" s="130">
        <v>15</v>
      </c>
      <c r="L333" s="130">
        <v>5</v>
      </c>
      <c r="M333" s="130">
        <v>8</v>
      </c>
      <c r="N333" s="130">
        <v>7</v>
      </c>
      <c r="O333" s="130" t="s">
        <v>0</v>
      </c>
      <c r="P333" s="130" t="s">
        <v>0</v>
      </c>
      <c r="Q333" s="130">
        <v>3</v>
      </c>
      <c r="R333" s="130">
        <v>14</v>
      </c>
      <c r="S333" s="130">
        <v>4</v>
      </c>
      <c r="T333" s="130" t="s">
        <v>0</v>
      </c>
      <c r="U333" s="130">
        <v>10</v>
      </c>
      <c r="V333" s="130">
        <v>17</v>
      </c>
      <c r="W333" s="130" t="s">
        <v>0</v>
      </c>
      <c r="X333" s="130">
        <v>12</v>
      </c>
      <c r="Y333" s="130">
        <v>13</v>
      </c>
      <c r="Z333" s="130">
        <v>11</v>
      </c>
      <c r="AA333" s="130">
        <v>16</v>
      </c>
      <c r="AB333" s="130">
        <v>1</v>
      </c>
      <c r="AC333" s="130">
        <v>6</v>
      </c>
      <c r="AD333" s="130" t="s">
        <v>0</v>
      </c>
      <c r="AE333" s="130" t="s">
        <v>0</v>
      </c>
      <c r="AF333" s="130" t="s">
        <v>0</v>
      </c>
      <c r="AG333" s="130" t="s">
        <v>0</v>
      </c>
      <c r="AH333" s="130" t="s">
        <v>0</v>
      </c>
      <c r="AI333" s="130" t="s">
        <v>0</v>
      </c>
      <c r="AJ333" s="130" t="s">
        <v>0</v>
      </c>
      <c r="AK333" s="137" t="s">
        <v>2724</v>
      </c>
      <c r="AL333" s="138" t="s">
        <v>2725</v>
      </c>
      <c r="AM333" s="139" t="s">
        <v>2729</v>
      </c>
      <c r="AN333" s="145" t="s">
        <v>2756</v>
      </c>
      <c r="AO333" s="145"/>
      <c r="AP333" s="145"/>
      <c r="AQ333" s="139"/>
      <c r="AR333" s="139"/>
      <c r="AS333" s="139"/>
      <c r="AT333" s="139"/>
      <c r="AU333" s="141"/>
      <c r="BC333" t="s">
        <v>0</v>
      </c>
      <c r="BD333" t="s">
        <v>1455</v>
      </c>
    </row>
    <row r="334" spans="1:56" x14ac:dyDescent="0.2">
      <c r="A334" s="128" t="s">
        <v>1484</v>
      </c>
      <c r="B334" t="s">
        <v>1457</v>
      </c>
      <c r="C334" s="130">
        <v>11467688728.542908</v>
      </c>
      <c r="D334" s="130">
        <v>9</v>
      </c>
      <c r="E334" s="130" t="s">
        <v>2885</v>
      </c>
      <c r="F334" s="130" t="s">
        <v>0</v>
      </c>
      <c r="G334" s="130" t="s">
        <v>0</v>
      </c>
      <c r="H334" s="130">
        <v>2</v>
      </c>
      <c r="I334" s="130">
        <v>5</v>
      </c>
      <c r="J334" s="130" t="s">
        <v>0</v>
      </c>
      <c r="K334" s="130">
        <v>6</v>
      </c>
      <c r="L334" s="130" t="s">
        <v>0</v>
      </c>
      <c r="M334" s="130" t="s">
        <v>0</v>
      </c>
      <c r="N334" s="130">
        <v>3</v>
      </c>
      <c r="O334" s="130" t="s">
        <v>0</v>
      </c>
      <c r="P334" s="130" t="s">
        <v>0</v>
      </c>
      <c r="Q334" s="130" t="s">
        <v>0</v>
      </c>
      <c r="R334" s="130">
        <v>7</v>
      </c>
      <c r="S334" s="130">
        <v>1</v>
      </c>
      <c r="T334" s="130" t="s">
        <v>0</v>
      </c>
      <c r="U334" s="130" t="s">
        <v>0</v>
      </c>
      <c r="V334" s="130">
        <v>8</v>
      </c>
      <c r="W334" s="130" t="s">
        <v>0</v>
      </c>
      <c r="X334" s="130" t="s">
        <v>0</v>
      </c>
      <c r="Y334" s="130" t="s">
        <v>0</v>
      </c>
      <c r="Z334" s="130">
        <v>4</v>
      </c>
      <c r="AA334" s="130">
        <v>9</v>
      </c>
      <c r="AB334" s="130" t="s">
        <v>0</v>
      </c>
      <c r="AC334" s="130" t="s">
        <v>0</v>
      </c>
      <c r="AD334" s="130" t="s">
        <v>0</v>
      </c>
      <c r="AE334" s="130" t="s">
        <v>0</v>
      </c>
      <c r="AF334" s="130" t="s">
        <v>0</v>
      </c>
      <c r="AG334" s="130" t="s">
        <v>0</v>
      </c>
      <c r="AH334" s="130" t="s">
        <v>0</v>
      </c>
      <c r="AI334" s="130" t="s">
        <v>0</v>
      </c>
      <c r="AJ334" s="130" t="s">
        <v>0</v>
      </c>
      <c r="AK334" s="137" t="s">
        <v>2724</v>
      </c>
      <c r="AL334" s="138" t="s">
        <v>2725</v>
      </c>
      <c r="AM334" s="139" t="s">
        <v>2729</v>
      </c>
      <c r="AN334" s="145" t="s">
        <v>2757</v>
      </c>
      <c r="AO334" s="145"/>
      <c r="AP334" s="145"/>
      <c r="AQ334" s="139"/>
      <c r="AR334" s="139"/>
      <c r="AS334" s="139"/>
      <c r="AT334" s="139"/>
      <c r="AU334" s="141"/>
      <c r="BC334" t="s">
        <v>0</v>
      </c>
      <c r="BD334" t="s">
        <v>1458</v>
      </c>
    </row>
    <row r="335" spans="1:56" x14ac:dyDescent="0.2">
      <c r="A335" s="128" t="s">
        <v>1488</v>
      </c>
      <c r="B335" t="s">
        <v>1460</v>
      </c>
      <c r="C335" s="130">
        <v>19419458571.989998</v>
      </c>
      <c r="D335" s="130">
        <v>13</v>
      </c>
      <c r="E335" s="130" t="s">
        <v>2885</v>
      </c>
      <c r="F335" s="130" t="s">
        <v>0</v>
      </c>
      <c r="G335" s="130" t="s">
        <v>0</v>
      </c>
      <c r="H335" s="130">
        <v>1</v>
      </c>
      <c r="I335" s="130">
        <v>9</v>
      </c>
      <c r="J335" s="130" t="s">
        <v>0</v>
      </c>
      <c r="K335" s="130">
        <v>8</v>
      </c>
      <c r="L335" s="130">
        <v>7</v>
      </c>
      <c r="M335" s="130">
        <v>6</v>
      </c>
      <c r="N335" s="130">
        <v>3</v>
      </c>
      <c r="O335" s="130" t="s">
        <v>0</v>
      </c>
      <c r="P335" s="130" t="s">
        <v>0</v>
      </c>
      <c r="Q335" s="130">
        <v>2</v>
      </c>
      <c r="R335" s="130">
        <v>13</v>
      </c>
      <c r="S335" s="130">
        <v>4</v>
      </c>
      <c r="T335" s="130" t="s">
        <v>0</v>
      </c>
      <c r="U335" s="130">
        <v>12</v>
      </c>
      <c r="V335" s="130" t="s">
        <v>0</v>
      </c>
      <c r="W335" s="130" t="s">
        <v>0</v>
      </c>
      <c r="X335" s="130">
        <v>5</v>
      </c>
      <c r="Y335" s="130" t="s">
        <v>0</v>
      </c>
      <c r="Z335" s="130">
        <v>10</v>
      </c>
      <c r="AA335" s="130">
        <v>11</v>
      </c>
      <c r="AB335" s="130" t="s">
        <v>0</v>
      </c>
      <c r="AC335" s="130" t="s">
        <v>0</v>
      </c>
      <c r="AD335" s="130" t="s">
        <v>0</v>
      </c>
      <c r="AE335" s="130" t="s">
        <v>0</v>
      </c>
      <c r="AF335" s="130" t="s">
        <v>0</v>
      </c>
      <c r="AG335" s="130" t="s">
        <v>0</v>
      </c>
      <c r="AH335" s="130" t="s">
        <v>0</v>
      </c>
      <c r="AI335" s="130" t="s">
        <v>0</v>
      </c>
      <c r="AJ335" s="130" t="s">
        <v>0</v>
      </c>
      <c r="AK335" s="137" t="s">
        <v>2724</v>
      </c>
      <c r="AL335" s="138" t="s">
        <v>2725</v>
      </c>
      <c r="AM335" s="139" t="s">
        <v>2729</v>
      </c>
      <c r="AN335" s="140" t="s">
        <v>64</v>
      </c>
      <c r="AO335" s="140"/>
      <c r="AP335" s="140"/>
      <c r="AQ335" s="140"/>
      <c r="AR335" s="139"/>
      <c r="AS335" s="139"/>
      <c r="AT335" s="139"/>
      <c r="AU335" s="141"/>
      <c r="BC335" t="s">
        <v>0</v>
      </c>
      <c r="BD335" t="s">
        <v>1461</v>
      </c>
    </row>
    <row r="336" spans="1:56" x14ac:dyDescent="0.2">
      <c r="A336" s="128" t="s">
        <v>1491</v>
      </c>
      <c r="B336" t="s">
        <v>1463</v>
      </c>
      <c r="C336" s="130">
        <v>126157865284.42545</v>
      </c>
      <c r="D336" s="130">
        <v>17</v>
      </c>
      <c r="E336" s="130" t="s">
        <v>2885</v>
      </c>
      <c r="F336" s="130" t="s">
        <v>0</v>
      </c>
      <c r="G336" s="130" t="s">
        <v>0</v>
      </c>
      <c r="H336" s="130">
        <v>1</v>
      </c>
      <c r="I336" s="130">
        <v>8</v>
      </c>
      <c r="J336" s="130" t="s">
        <v>0</v>
      </c>
      <c r="K336" s="130">
        <v>15</v>
      </c>
      <c r="L336" s="130">
        <v>6</v>
      </c>
      <c r="M336" s="130">
        <v>9</v>
      </c>
      <c r="N336" s="130">
        <v>5</v>
      </c>
      <c r="O336" s="130" t="s">
        <v>0</v>
      </c>
      <c r="P336" s="130" t="s">
        <v>0</v>
      </c>
      <c r="Q336" s="130">
        <v>3</v>
      </c>
      <c r="R336" s="130">
        <v>14</v>
      </c>
      <c r="S336" s="130">
        <v>2</v>
      </c>
      <c r="T336" s="130" t="s">
        <v>0</v>
      </c>
      <c r="U336" s="130">
        <v>12</v>
      </c>
      <c r="V336" s="130">
        <v>16</v>
      </c>
      <c r="W336" s="130" t="s">
        <v>0</v>
      </c>
      <c r="X336" s="130">
        <v>11</v>
      </c>
      <c r="Y336" s="130">
        <v>13</v>
      </c>
      <c r="Z336" s="130">
        <v>10</v>
      </c>
      <c r="AA336" s="130">
        <v>17</v>
      </c>
      <c r="AB336" s="130">
        <v>4</v>
      </c>
      <c r="AC336" s="130">
        <v>7</v>
      </c>
      <c r="AD336" s="130" t="s">
        <v>0</v>
      </c>
      <c r="AE336" s="130" t="s">
        <v>0</v>
      </c>
      <c r="AF336" s="130" t="s">
        <v>0</v>
      </c>
      <c r="AG336" s="130" t="s">
        <v>0</v>
      </c>
      <c r="AH336" s="130" t="s">
        <v>0</v>
      </c>
      <c r="AI336" s="130" t="s">
        <v>0</v>
      </c>
      <c r="AJ336" s="130" t="s">
        <v>0</v>
      </c>
      <c r="AK336" s="137" t="s">
        <v>2724</v>
      </c>
      <c r="AL336" s="138" t="s">
        <v>2725</v>
      </c>
      <c r="AM336" s="139" t="s">
        <v>2729</v>
      </c>
      <c r="AN336" s="139" t="s">
        <v>2727</v>
      </c>
      <c r="AO336" s="139"/>
      <c r="AP336" s="139"/>
      <c r="AQ336" s="139"/>
      <c r="AR336" s="139"/>
      <c r="AS336" s="139"/>
      <c r="AT336" s="139"/>
      <c r="AU336" s="141"/>
      <c r="BC336" t="s">
        <v>0</v>
      </c>
      <c r="BD336" t="s">
        <v>1464</v>
      </c>
    </row>
    <row r="337" spans="1:56" x14ac:dyDescent="0.2">
      <c r="A337" t="s">
        <v>1494</v>
      </c>
      <c r="B337" t="s">
        <v>0</v>
      </c>
      <c r="C337" s="130"/>
      <c r="D337" s="130"/>
      <c r="E337" s="130" t="s">
        <v>2886</v>
      </c>
      <c r="F337" s="130"/>
      <c r="G337" s="130"/>
      <c r="H337" s="130"/>
      <c r="I337" s="130"/>
      <c r="J337" s="130"/>
      <c r="K337" s="130"/>
      <c r="L337" s="130"/>
      <c r="M337" s="130"/>
      <c r="N337" s="130"/>
      <c r="O337" s="130"/>
      <c r="P337" s="130"/>
      <c r="Q337" s="130"/>
      <c r="R337" s="130"/>
      <c r="S337" s="130"/>
      <c r="T337" s="130"/>
      <c r="U337" s="130"/>
      <c r="V337" s="130"/>
      <c r="W337" s="130"/>
      <c r="X337" s="130"/>
      <c r="Y337" s="130"/>
      <c r="Z337" s="130"/>
      <c r="AA337" s="130"/>
      <c r="AB337" s="130"/>
      <c r="AC337" s="130"/>
      <c r="AD337" s="130"/>
      <c r="AE337" s="130"/>
      <c r="AF337" s="130"/>
      <c r="AG337" s="130"/>
      <c r="AH337" s="130"/>
      <c r="AI337" s="130"/>
      <c r="AJ337" s="130"/>
      <c r="AK337" s="142"/>
      <c r="AL337" s="143"/>
      <c r="AM337" s="143"/>
      <c r="AN337" s="143"/>
      <c r="AO337" s="143"/>
      <c r="AP337" s="143"/>
      <c r="AQ337" s="143"/>
      <c r="AR337" s="143"/>
      <c r="AS337" s="143"/>
      <c r="AT337" s="143"/>
      <c r="AU337" s="144"/>
      <c r="BC337" t="s">
        <v>1466</v>
      </c>
      <c r="BD337" t="s">
        <v>1467</v>
      </c>
    </row>
    <row r="338" spans="1:56" x14ac:dyDescent="0.2">
      <c r="A338" t="s">
        <v>1497</v>
      </c>
      <c r="B338" t="s">
        <v>176</v>
      </c>
      <c r="C338" s="130"/>
      <c r="D338" s="130"/>
      <c r="E338" s="130" t="s">
        <v>2886</v>
      </c>
      <c r="F338" s="130"/>
      <c r="G338" s="130"/>
      <c r="H338" s="130"/>
      <c r="I338" s="130"/>
      <c r="J338" s="130"/>
      <c r="K338" s="130"/>
      <c r="L338" s="130"/>
      <c r="M338" s="130"/>
      <c r="N338" s="130"/>
      <c r="O338" s="130"/>
      <c r="P338" s="130"/>
      <c r="Q338" s="130"/>
      <c r="R338" s="130"/>
      <c r="S338" s="130"/>
      <c r="T338" s="130"/>
      <c r="U338" s="130"/>
      <c r="V338" s="130"/>
      <c r="W338" s="130"/>
      <c r="X338" s="130"/>
      <c r="Y338" s="130"/>
      <c r="Z338" s="130"/>
      <c r="AA338" s="130"/>
      <c r="AB338" s="130"/>
      <c r="AC338" s="130"/>
      <c r="AD338" s="130"/>
      <c r="AE338" s="130"/>
      <c r="AF338" s="130"/>
      <c r="AG338" s="130"/>
      <c r="AH338" s="130"/>
      <c r="AI338" s="130"/>
      <c r="AJ338" s="130"/>
      <c r="AK338" s="137" t="s">
        <v>2724</v>
      </c>
      <c r="AL338" s="139" t="s">
        <v>2746</v>
      </c>
      <c r="AM338" s="139" t="s">
        <v>2729</v>
      </c>
      <c r="AN338" s="140" t="s">
        <v>64</v>
      </c>
      <c r="AO338" s="140"/>
      <c r="AP338" s="140"/>
      <c r="AQ338" s="140" t="s">
        <v>2741</v>
      </c>
      <c r="AR338" s="139" t="s">
        <v>2737</v>
      </c>
      <c r="AS338" s="139"/>
      <c r="AT338" s="139"/>
      <c r="AU338" s="141"/>
      <c r="BC338" t="s">
        <v>1469</v>
      </c>
      <c r="BD338" t="s">
        <v>1470</v>
      </c>
    </row>
    <row r="339" spans="1:56" x14ac:dyDescent="0.2">
      <c r="A339" t="s">
        <v>1501</v>
      </c>
      <c r="B339" t="s">
        <v>1472</v>
      </c>
      <c r="C339" s="130">
        <v>137</v>
      </c>
      <c r="D339" s="130">
        <v>8</v>
      </c>
      <c r="E339" s="130" t="s">
        <v>2885</v>
      </c>
      <c r="F339" s="130" t="s">
        <v>0</v>
      </c>
      <c r="G339" s="130" t="s">
        <v>0</v>
      </c>
      <c r="H339" s="130">
        <v>3</v>
      </c>
      <c r="I339" s="130" t="s">
        <v>0</v>
      </c>
      <c r="J339" s="130" t="s">
        <v>0</v>
      </c>
      <c r="K339" s="130">
        <v>5</v>
      </c>
      <c r="L339" s="130" t="s">
        <v>0</v>
      </c>
      <c r="M339" s="130" t="s">
        <v>0</v>
      </c>
      <c r="N339" s="130">
        <v>2</v>
      </c>
      <c r="O339" s="130" t="s">
        <v>0</v>
      </c>
      <c r="P339" s="130" t="s">
        <v>0</v>
      </c>
      <c r="Q339" s="130">
        <v>1</v>
      </c>
      <c r="R339" s="130">
        <v>8</v>
      </c>
      <c r="S339" s="130" t="s">
        <v>0</v>
      </c>
      <c r="T339" s="130" t="s">
        <v>0</v>
      </c>
      <c r="U339" s="130">
        <v>5</v>
      </c>
      <c r="V339" s="130" t="s">
        <v>0</v>
      </c>
      <c r="W339" s="130" t="s">
        <v>0</v>
      </c>
      <c r="X339" s="130">
        <v>4</v>
      </c>
      <c r="Y339" s="130">
        <v>5</v>
      </c>
      <c r="Z339" s="130" t="s">
        <v>0</v>
      </c>
      <c r="AA339" s="130" t="s">
        <v>0</v>
      </c>
      <c r="AB339" s="130" t="s">
        <v>0</v>
      </c>
      <c r="AC339" s="130" t="s">
        <v>0</v>
      </c>
      <c r="AD339" s="130" t="s">
        <v>0</v>
      </c>
      <c r="AE339" s="130" t="s">
        <v>0</v>
      </c>
      <c r="AF339" s="130" t="s">
        <v>0</v>
      </c>
      <c r="AG339" s="130" t="s">
        <v>0</v>
      </c>
      <c r="AH339" s="130" t="s">
        <v>0</v>
      </c>
      <c r="AI339" s="130" t="s">
        <v>0</v>
      </c>
      <c r="AJ339" s="130" t="s">
        <v>0</v>
      </c>
      <c r="AK339" s="137" t="s">
        <v>2724</v>
      </c>
      <c r="AL339" s="139" t="s">
        <v>2746</v>
      </c>
      <c r="AM339" s="139" t="s">
        <v>2729</v>
      </c>
      <c r="AN339" s="140" t="s">
        <v>64</v>
      </c>
      <c r="AO339" s="140"/>
      <c r="AP339" s="140"/>
      <c r="AQ339" s="145" t="s">
        <v>2742</v>
      </c>
      <c r="AR339" s="139" t="s">
        <v>2737</v>
      </c>
      <c r="AS339" s="139"/>
      <c r="AT339" s="139"/>
      <c r="AU339" s="141"/>
      <c r="BC339" t="s">
        <v>1473</v>
      </c>
      <c r="BD339" t="s">
        <v>1474</v>
      </c>
    </row>
    <row r="340" spans="1:56" x14ac:dyDescent="0.2">
      <c r="A340" t="s">
        <v>1504</v>
      </c>
      <c r="B340" t="s">
        <v>1476</v>
      </c>
      <c r="C340" s="130">
        <v>69</v>
      </c>
      <c r="D340" s="130">
        <v>9</v>
      </c>
      <c r="E340" s="130" t="s">
        <v>2885</v>
      </c>
      <c r="F340" s="130" t="s">
        <v>0</v>
      </c>
      <c r="G340" s="130" t="s">
        <v>0</v>
      </c>
      <c r="H340" s="130">
        <v>3</v>
      </c>
      <c r="I340" s="130">
        <v>3</v>
      </c>
      <c r="J340" s="130" t="s">
        <v>0</v>
      </c>
      <c r="K340" s="130" t="s">
        <v>0</v>
      </c>
      <c r="L340" s="130" t="s">
        <v>0</v>
      </c>
      <c r="M340" s="130" t="s">
        <v>0</v>
      </c>
      <c r="N340" s="130">
        <v>3</v>
      </c>
      <c r="O340" s="130" t="s">
        <v>0</v>
      </c>
      <c r="P340" s="130" t="s">
        <v>0</v>
      </c>
      <c r="Q340" s="130">
        <v>2</v>
      </c>
      <c r="R340" s="130">
        <v>3</v>
      </c>
      <c r="S340" s="130">
        <v>1</v>
      </c>
      <c r="T340" s="130" t="s">
        <v>0</v>
      </c>
      <c r="U340" s="130" t="s">
        <v>0</v>
      </c>
      <c r="V340" s="130" t="s">
        <v>0</v>
      </c>
      <c r="W340" s="130" t="s">
        <v>0</v>
      </c>
      <c r="X340" s="130">
        <v>3</v>
      </c>
      <c r="Y340" s="130">
        <v>3</v>
      </c>
      <c r="Z340" s="130">
        <v>3</v>
      </c>
      <c r="AA340" s="130" t="s">
        <v>0</v>
      </c>
      <c r="AB340" s="130" t="s">
        <v>0</v>
      </c>
      <c r="AC340" s="130" t="s">
        <v>0</v>
      </c>
      <c r="AD340" s="130" t="s">
        <v>0</v>
      </c>
      <c r="AE340" s="130" t="s">
        <v>0</v>
      </c>
      <c r="AF340" s="130" t="s">
        <v>0</v>
      </c>
      <c r="AG340" s="130" t="s">
        <v>0</v>
      </c>
      <c r="AH340" s="130" t="s">
        <v>0</v>
      </c>
      <c r="AI340" s="130" t="s">
        <v>0</v>
      </c>
      <c r="AJ340" s="130" t="s">
        <v>0</v>
      </c>
      <c r="AK340" s="137" t="s">
        <v>2724</v>
      </c>
      <c r="AL340" s="139" t="s">
        <v>2746</v>
      </c>
      <c r="AM340" s="139" t="s">
        <v>2729</v>
      </c>
      <c r="AN340" s="140" t="s">
        <v>64</v>
      </c>
      <c r="AO340" s="140"/>
      <c r="AP340" s="140"/>
      <c r="AQ340" s="145" t="s">
        <v>2743</v>
      </c>
      <c r="AR340" s="139" t="s">
        <v>2737</v>
      </c>
      <c r="AS340" s="139"/>
      <c r="AT340" s="139"/>
      <c r="AU340" s="141"/>
      <c r="BC340" t="s">
        <v>1473</v>
      </c>
      <c r="BD340" t="s">
        <v>1477</v>
      </c>
    </row>
    <row r="341" spans="1:56" x14ac:dyDescent="0.2">
      <c r="A341" t="s">
        <v>1507</v>
      </c>
      <c r="B341" t="s">
        <v>174</v>
      </c>
      <c r="C341" s="130"/>
      <c r="D341" s="130"/>
      <c r="E341" s="130" t="s">
        <v>2886</v>
      </c>
      <c r="F341" s="130"/>
      <c r="G341" s="130"/>
      <c r="H341" s="130"/>
      <c r="I341" s="130"/>
      <c r="J341" s="130"/>
      <c r="K341" s="130"/>
      <c r="L341" s="130"/>
      <c r="M341" s="130"/>
      <c r="N341" s="130"/>
      <c r="O341" s="130"/>
      <c r="P341" s="130"/>
      <c r="Q341" s="130"/>
      <c r="R341" s="130"/>
      <c r="S341" s="130"/>
      <c r="T341" s="130"/>
      <c r="U341" s="130"/>
      <c r="V341" s="130"/>
      <c r="W341" s="130"/>
      <c r="X341" s="130"/>
      <c r="Y341" s="130"/>
      <c r="Z341" s="130"/>
      <c r="AA341" s="130"/>
      <c r="AB341" s="130"/>
      <c r="AC341" s="130"/>
      <c r="AD341" s="130"/>
      <c r="AE341" s="130"/>
      <c r="AF341" s="130"/>
      <c r="AG341" s="130"/>
      <c r="AH341" s="130"/>
      <c r="AI341" s="130"/>
      <c r="AJ341" s="130"/>
      <c r="AK341" s="137" t="s">
        <v>2724</v>
      </c>
      <c r="AL341" s="139" t="s">
        <v>2746</v>
      </c>
      <c r="AM341" s="139" t="s">
        <v>2729</v>
      </c>
      <c r="AN341" s="140" t="s">
        <v>64</v>
      </c>
      <c r="AO341" s="140"/>
      <c r="AP341" s="140"/>
      <c r="AQ341" s="140" t="s">
        <v>2744</v>
      </c>
      <c r="AR341" s="139" t="s">
        <v>2737</v>
      </c>
      <c r="AS341" s="139"/>
      <c r="AT341" s="139"/>
      <c r="AU341" s="141"/>
      <c r="BC341" t="s">
        <v>1479</v>
      </c>
      <c r="BD341" t="s">
        <v>1480</v>
      </c>
    </row>
    <row r="342" spans="1:56" x14ac:dyDescent="0.2">
      <c r="A342" t="s">
        <v>1510</v>
      </c>
      <c r="B342" t="s">
        <v>173</v>
      </c>
      <c r="C342" s="130"/>
      <c r="D342" s="130"/>
      <c r="E342" s="130" t="s">
        <v>2886</v>
      </c>
      <c r="F342" s="130"/>
      <c r="G342" s="130"/>
      <c r="H342" s="130"/>
      <c r="I342" s="130"/>
      <c r="J342" s="130"/>
      <c r="K342" s="130"/>
      <c r="L342" s="130"/>
      <c r="M342" s="130"/>
      <c r="N342" s="130"/>
      <c r="O342" s="130"/>
      <c r="P342" s="130"/>
      <c r="Q342" s="130"/>
      <c r="R342" s="130"/>
      <c r="S342" s="130"/>
      <c r="T342" s="130"/>
      <c r="U342" s="130"/>
      <c r="V342" s="130"/>
      <c r="W342" s="130"/>
      <c r="X342" s="130"/>
      <c r="Y342" s="130"/>
      <c r="Z342" s="130"/>
      <c r="AA342" s="130"/>
      <c r="AB342" s="130"/>
      <c r="AC342" s="130"/>
      <c r="AD342" s="130"/>
      <c r="AE342" s="130"/>
      <c r="AF342" s="130"/>
      <c r="AG342" s="130"/>
      <c r="AH342" s="130"/>
      <c r="AI342" s="130"/>
      <c r="AJ342" s="130"/>
      <c r="AK342" s="137" t="s">
        <v>2724</v>
      </c>
      <c r="AL342" s="139" t="s">
        <v>2746</v>
      </c>
      <c r="AM342" s="139" t="s">
        <v>2729</v>
      </c>
      <c r="AN342" s="140" t="s">
        <v>64</v>
      </c>
      <c r="AO342" s="140"/>
      <c r="AP342" s="140"/>
      <c r="AQ342" s="140" t="s">
        <v>2741</v>
      </c>
      <c r="AR342" s="139" t="s">
        <v>2738</v>
      </c>
      <c r="AS342" s="139"/>
      <c r="AT342" s="139"/>
      <c r="AU342" s="141"/>
      <c r="BC342" t="s">
        <v>1482</v>
      </c>
      <c r="BD342" t="s">
        <v>1483</v>
      </c>
    </row>
    <row r="343" spans="1:56" x14ac:dyDescent="0.2">
      <c r="A343" t="s">
        <v>1514</v>
      </c>
      <c r="B343" t="s">
        <v>1485</v>
      </c>
      <c r="C343" s="130">
        <v>114</v>
      </c>
      <c r="D343" s="130">
        <v>7</v>
      </c>
      <c r="E343" s="130" t="s">
        <v>2885</v>
      </c>
      <c r="F343" s="130" t="s">
        <v>0</v>
      </c>
      <c r="G343" s="130" t="s">
        <v>0</v>
      </c>
      <c r="H343" s="130">
        <v>3</v>
      </c>
      <c r="I343" s="130">
        <v>5</v>
      </c>
      <c r="J343" s="130" t="s">
        <v>0</v>
      </c>
      <c r="K343" s="130" t="s">
        <v>0</v>
      </c>
      <c r="L343" s="130" t="s">
        <v>0</v>
      </c>
      <c r="M343" s="130" t="s">
        <v>0</v>
      </c>
      <c r="N343" s="130">
        <v>4</v>
      </c>
      <c r="O343" s="130" t="s">
        <v>0</v>
      </c>
      <c r="P343" s="130" t="s">
        <v>0</v>
      </c>
      <c r="Q343" s="130">
        <v>2</v>
      </c>
      <c r="R343" s="130" t="s">
        <v>0</v>
      </c>
      <c r="S343" s="130" t="s">
        <v>0</v>
      </c>
      <c r="T343" s="130" t="s">
        <v>0</v>
      </c>
      <c r="U343" s="130" t="s">
        <v>0</v>
      </c>
      <c r="V343" s="130" t="s">
        <v>0</v>
      </c>
      <c r="W343" s="130" t="s">
        <v>0</v>
      </c>
      <c r="X343" s="130">
        <v>1</v>
      </c>
      <c r="Y343" s="130">
        <v>6</v>
      </c>
      <c r="Z343" s="130" t="s">
        <v>0</v>
      </c>
      <c r="AA343" s="130">
        <v>7</v>
      </c>
      <c r="AB343" s="130" t="s">
        <v>0</v>
      </c>
      <c r="AC343" s="130" t="s">
        <v>0</v>
      </c>
      <c r="AD343" s="130" t="s">
        <v>0</v>
      </c>
      <c r="AE343" s="130" t="s">
        <v>0</v>
      </c>
      <c r="AF343" s="130" t="s">
        <v>0</v>
      </c>
      <c r="AG343" s="130" t="s">
        <v>0</v>
      </c>
      <c r="AH343" s="130" t="s">
        <v>0</v>
      </c>
      <c r="AI343" s="130" t="s">
        <v>0</v>
      </c>
      <c r="AJ343" s="130" t="s">
        <v>0</v>
      </c>
      <c r="AK343" s="137" t="s">
        <v>2724</v>
      </c>
      <c r="AL343" s="139" t="s">
        <v>2746</v>
      </c>
      <c r="AM343" s="139" t="s">
        <v>2729</v>
      </c>
      <c r="AN343" s="140" t="s">
        <v>64</v>
      </c>
      <c r="AO343" s="140"/>
      <c r="AP343" s="140"/>
      <c r="AQ343" s="145" t="s">
        <v>2742</v>
      </c>
      <c r="AR343" s="139" t="s">
        <v>2738</v>
      </c>
      <c r="AS343" s="139"/>
      <c r="AT343" s="139"/>
      <c r="AU343" s="141"/>
      <c r="BC343" t="s">
        <v>1486</v>
      </c>
      <c r="BD343" t="s">
        <v>1487</v>
      </c>
    </row>
    <row r="344" spans="1:56" x14ac:dyDescent="0.2">
      <c r="A344" t="s">
        <v>1517</v>
      </c>
      <c r="B344" t="s">
        <v>1489</v>
      </c>
      <c r="C344" s="130">
        <v>59</v>
      </c>
      <c r="D344" s="130">
        <v>9</v>
      </c>
      <c r="E344" s="130" t="s">
        <v>2885</v>
      </c>
      <c r="F344" s="130" t="s">
        <v>0</v>
      </c>
      <c r="G344" s="130" t="s">
        <v>0</v>
      </c>
      <c r="H344" s="130">
        <v>5</v>
      </c>
      <c r="I344" s="130">
        <v>8</v>
      </c>
      <c r="J344" s="130" t="s">
        <v>0</v>
      </c>
      <c r="K344" s="130" t="s">
        <v>0</v>
      </c>
      <c r="L344" s="130">
        <v>1</v>
      </c>
      <c r="M344" s="130" t="s">
        <v>0</v>
      </c>
      <c r="N344" s="130">
        <v>6</v>
      </c>
      <c r="O344" s="130" t="s">
        <v>0</v>
      </c>
      <c r="P344" s="130" t="s">
        <v>0</v>
      </c>
      <c r="Q344" s="130">
        <v>2</v>
      </c>
      <c r="R344" s="130" t="s">
        <v>0</v>
      </c>
      <c r="S344" s="130">
        <v>2</v>
      </c>
      <c r="T344" s="130" t="s">
        <v>0</v>
      </c>
      <c r="U344" s="130" t="s">
        <v>0</v>
      </c>
      <c r="V344" s="130" t="s">
        <v>0</v>
      </c>
      <c r="W344" s="130" t="s">
        <v>0</v>
      </c>
      <c r="X344" s="130">
        <v>4</v>
      </c>
      <c r="Y344" s="130">
        <v>8</v>
      </c>
      <c r="Z344" s="130" t="s">
        <v>0</v>
      </c>
      <c r="AA344" s="130">
        <v>6</v>
      </c>
      <c r="AB344" s="130" t="s">
        <v>0</v>
      </c>
      <c r="AC344" s="130" t="s">
        <v>0</v>
      </c>
      <c r="AD344" s="130" t="s">
        <v>0</v>
      </c>
      <c r="AE344" s="130" t="s">
        <v>0</v>
      </c>
      <c r="AF344" s="130" t="s">
        <v>0</v>
      </c>
      <c r="AG344" s="130" t="s">
        <v>0</v>
      </c>
      <c r="AH344" s="130" t="s">
        <v>0</v>
      </c>
      <c r="AI344" s="130" t="s">
        <v>0</v>
      </c>
      <c r="AJ344" s="130" t="s">
        <v>0</v>
      </c>
      <c r="AK344" s="137" t="s">
        <v>2724</v>
      </c>
      <c r="AL344" s="139" t="s">
        <v>2746</v>
      </c>
      <c r="AM344" s="139" t="s">
        <v>2729</v>
      </c>
      <c r="AN344" s="140" t="s">
        <v>64</v>
      </c>
      <c r="AO344" s="140"/>
      <c r="AP344" s="140"/>
      <c r="AQ344" s="145" t="s">
        <v>2743</v>
      </c>
      <c r="AR344" s="139" t="s">
        <v>2738</v>
      </c>
      <c r="AS344" s="139"/>
      <c r="AT344" s="139"/>
      <c r="AU344" s="141"/>
      <c r="BC344" t="s">
        <v>1486</v>
      </c>
      <c r="BD344" t="s">
        <v>1490</v>
      </c>
    </row>
    <row r="345" spans="1:56" x14ac:dyDescent="0.2">
      <c r="A345" t="s">
        <v>1520</v>
      </c>
      <c r="B345" t="s">
        <v>171</v>
      </c>
      <c r="C345" s="130"/>
      <c r="D345" s="130"/>
      <c r="E345" s="130" t="s">
        <v>2886</v>
      </c>
      <c r="F345" s="130"/>
      <c r="G345" s="130"/>
      <c r="H345" s="130"/>
      <c r="I345" s="130"/>
      <c r="J345" s="130"/>
      <c r="K345" s="130"/>
      <c r="L345" s="130"/>
      <c r="M345" s="130"/>
      <c r="N345" s="130"/>
      <c r="O345" s="130"/>
      <c r="P345" s="130"/>
      <c r="Q345" s="130"/>
      <c r="R345" s="130"/>
      <c r="S345" s="130"/>
      <c r="T345" s="130"/>
      <c r="U345" s="130"/>
      <c r="V345" s="130"/>
      <c r="W345" s="130"/>
      <c r="X345" s="130"/>
      <c r="Y345" s="130"/>
      <c r="Z345" s="130"/>
      <c r="AA345" s="130"/>
      <c r="AB345" s="130"/>
      <c r="AC345" s="130"/>
      <c r="AD345" s="130"/>
      <c r="AE345" s="130"/>
      <c r="AF345" s="130"/>
      <c r="AG345" s="130"/>
      <c r="AH345" s="130"/>
      <c r="AI345" s="130"/>
      <c r="AJ345" s="130"/>
      <c r="AK345" s="137" t="s">
        <v>2724</v>
      </c>
      <c r="AL345" s="139" t="s">
        <v>2746</v>
      </c>
      <c r="AM345" s="139" t="s">
        <v>2729</v>
      </c>
      <c r="AN345" s="140" t="s">
        <v>64</v>
      </c>
      <c r="AO345" s="140"/>
      <c r="AP345" s="140"/>
      <c r="AQ345" s="140" t="s">
        <v>2744</v>
      </c>
      <c r="AR345" s="139" t="s">
        <v>2738</v>
      </c>
      <c r="AS345" s="139"/>
      <c r="AT345" s="139"/>
      <c r="AU345" s="141"/>
      <c r="BC345" t="s">
        <v>1492</v>
      </c>
      <c r="BD345" t="s">
        <v>1493</v>
      </c>
    </row>
    <row r="346" spans="1:56" x14ac:dyDescent="0.2">
      <c r="A346" t="s">
        <v>1524</v>
      </c>
      <c r="B346" t="s">
        <v>170</v>
      </c>
      <c r="C346" s="130"/>
      <c r="D346" s="130"/>
      <c r="E346" s="130" t="s">
        <v>2886</v>
      </c>
      <c r="F346" s="130"/>
      <c r="G346" s="130"/>
      <c r="H346" s="130"/>
      <c r="I346" s="130"/>
      <c r="J346" s="130"/>
      <c r="K346" s="130"/>
      <c r="L346" s="130"/>
      <c r="M346" s="130"/>
      <c r="N346" s="130"/>
      <c r="O346" s="130"/>
      <c r="P346" s="130"/>
      <c r="Q346" s="130"/>
      <c r="R346" s="130"/>
      <c r="S346" s="130"/>
      <c r="T346" s="130"/>
      <c r="U346" s="130"/>
      <c r="V346" s="130"/>
      <c r="W346" s="130"/>
      <c r="X346" s="130"/>
      <c r="Y346" s="130"/>
      <c r="Z346" s="130"/>
      <c r="AA346" s="130"/>
      <c r="AB346" s="130"/>
      <c r="AC346" s="130"/>
      <c r="AD346" s="130"/>
      <c r="AE346" s="130"/>
      <c r="AF346" s="130"/>
      <c r="AG346" s="130"/>
      <c r="AH346" s="130"/>
      <c r="AI346" s="130"/>
      <c r="AJ346" s="130"/>
      <c r="AK346" s="137" t="s">
        <v>2724</v>
      </c>
      <c r="AL346" s="139" t="s">
        <v>2746</v>
      </c>
      <c r="AM346" s="139" t="s">
        <v>2729</v>
      </c>
      <c r="AN346" s="139" t="s">
        <v>2755</v>
      </c>
      <c r="AO346" s="139"/>
      <c r="AP346" s="139"/>
      <c r="AQ346" s="140" t="s">
        <v>2741</v>
      </c>
      <c r="AR346" s="139" t="s">
        <v>2737</v>
      </c>
      <c r="AS346" s="139"/>
      <c r="AT346" s="139"/>
      <c r="AU346" s="141"/>
      <c r="BC346" t="s">
        <v>1495</v>
      </c>
      <c r="BD346" t="s">
        <v>1496</v>
      </c>
    </row>
    <row r="347" spans="1:56" x14ac:dyDescent="0.2">
      <c r="A347" t="s">
        <v>1527</v>
      </c>
      <c r="B347" t="s">
        <v>1498</v>
      </c>
      <c r="C347" s="130">
        <v>1144</v>
      </c>
      <c r="D347" s="130">
        <v>11</v>
      </c>
      <c r="E347" s="130" t="s">
        <v>2885</v>
      </c>
      <c r="F347" s="130" t="s">
        <v>0</v>
      </c>
      <c r="G347" s="130" t="s">
        <v>0</v>
      </c>
      <c r="H347" s="130">
        <v>2</v>
      </c>
      <c r="I347" s="130">
        <v>7</v>
      </c>
      <c r="J347" s="130" t="s">
        <v>0</v>
      </c>
      <c r="K347" s="130">
        <v>8</v>
      </c>
      <c r="L347" s="130">
        <v>5</v>
      </c>
      <c r="M347" s="130" t="s">
        <v>0</v>
      </c>
      <c r="N347" s="130">
        <v>1</v>
      </c>
      <c r="O347" s="130" t="s">
        <v>0</v>
      </c>
      <c r="P347" s="130" t="s">
        <v>0</v>
      </c>
      <c r="Q347" s="130">
        <v>3</v>
      </c>
      <c r="R347" s="130">
        <v>9</v>
      </c>
      <c r="S347" s="130" t="s">
        <v>0</v>
      </c>
      <c r="T347" s="130" t="s">
        <v>0</v>
      </c>
      <c r="U347" s="130">
        <v>4</v>
      </c>
      <c r="V347" s="130">
        <v>11</v>
      </c>
      <c r="W347" s="130" t="s">
        <v>0</v>
      </c>
      <c r="X347" s="130">
        <v>10</v>
      </c>
      <c r="Y347" s="130" t="s">
        <v>0</v>
      </c>
      <c r="Z347" s="130">
        <v>6</v>
      </c>
      <c r="AA347" s="130" t="s">
        <v>0</v>
      </c>
      <c r="AB347" s="130" t="s">
        <v>0</v>
      </c>
      <c r="AC347" s="130" t="s">
        <v>0</v>
      </c>
      <c r="AD347" s="130" t="s">
        <v>0</v>
      </c>
      <c r="AE347" s="130" t="s">
        <v>0</v>
      </c>
      <c r="AF347" s="130" t="s">
        <v>0</v>
      </c>
      <c r="AG347" s="130" t="s">
        <v>0</v>
      </c>
      <c r="AH347" s="130" t="s">
        <v>0</v>
      </c>
      <c r="AI347" s="130" t="s">
        <v>0</v>
      </c>
      <c r="AJ347" s="130" t="s">
        <v>0</v>
      </c>
      <c r="AK347" s="137" t="s">
        <v>2724</v>
      </c>
      <c r="AL347" s="139" t="s">
        <v>2746</v>
      </c>
      <c r="AM347" s="139" t="s">
        <v>2729</v>
      </c>
      <c r="AN347" s="139" t="s">
        <v>2755</v>
      </c>
      <c r="AO347" s="139"/>
      <c r="AP347" s="139"/>
      <c r="AQ347" s="145" t="s">
        <v>2742</v>
      </c>
      <c r="AR347" s="139" t="s">
        <v>2737</v>
      </c>
      <c r="AS347" s="139"/>
      <c r="AT347" s="139"/>
      <c r="AU347" s="141"/>
      <c r="BC347" t="s">
        <v>1499</v>
      </c>
      <c r="BD347" t="s">
        <v>1500</v>
      </c>
    </row>
    <row r="348" spans="1:56" x14ac:dyDescent="0.2">
      <c r="A348" t="s">
        <v>1530</v>
      </c>
      <c r="B348" t="s">
        <v>1502</v>
      </c>
      <c r="C348" s="130">
        <v>1329</v>
      </c>
      <c r="D348" s="130">
        <v>10</v>
      </c>
      <c r="E348" s="130" t="s">
        <v>2885</v>
      </c>
      <c r="F348" s="130" t="s">
        <v>0</v>
      </c>
      <c r="G348" s="130" t="s">
        <v>0</v>
      </c>
      <c r="H348" s="130">
        <v>2</v>
      </c>
      <c r="I348" s="130">
        <v>4</v>
      </c>
      <c r="J348" s="130" t="s">
        <v>0</v>
      </c>
      <c r="K348" s="130">
        <v>9</v>
      </c>
      <c r="L348" s="130">
        <v>3</v>
      </c>
      <c r="M348" s="130" t="s">
        <v>0</v>
      </c>
      <c r="N348" s="130">
        <v>5</v>
      </c>
      <c r="O348" s="130" t="s">
        <v>0</v>
      </c>
      <c r="P348" s="130" t="s">
        <v>0</v>
      </c>
      <c r="Q348" s="130">
        <v>1</v>
      </c>
      <c r="R348" s="130">
        <v>8</v>
      </c>
      <c r="S348" s="130" t="s">
        <v>0</v>
      </c>
      <c r="T348" s="130" t="s">
        <v>0</v>
      </c>
      <c r="U348" s="130">
        <v>7</v>
      </c>
      <c r="V348" s="130" t="s">
        <v>0</v>
      </c>
      <c r="W348" s="130" t="s">
        <v>0</v>
      </c>
      <c r="X348" s="130">
        <v>10</v>
      </c>
      <c r="Y348" s="130" t="s">
        <v>0</v>
      </c>
      <c r="Z348" s="130">
        <v>6</v>
      </c>
      <c r="AA348" s="130" t="s">
        <v>0</v>
      </c>
      <c r="AB348" s="130" t="s">
        <v>0</v>
      </c>
      <c r="AC348" s="130" t="s">
        <v>0</v>
      </c>
      <c r="AD348" s="130" t="s">
        <v>0</v>
      </c>
      <c r="AE348" s="130" t="s">
        <v>0</v>
      </c>
      <c r="AF348" s="130" t="s">
        <v>0</v>
      </c>
      <c r="AG348" s="130" t="s">
        <v>0</v>
      </c>
      <c r="AH348" s="130" t="s">
        <v>0</v>
      </c>
      <c r="AI348" s="130" t="s">
        <v>0</v>
      </c>
      <c r="AJ348" s="130" t="s">
        <v>0</v>
      </c>
      <c r="AK348" s="137" t="s">
        <v>2724</v>
      </c>
      <c r="AL348" s="139" t="s">
        <v>2746</v>
      </c>
      <c r="AM348" s="139" t="s">
        <v>2729</v>
      </c>
      <c r="AN348" s="139" t="s">
        <v>2755</v>
      </c>
      <c r="AO348" s="139"/>
      <c r="AP348" s="139"/>
      <c r="AQ348" s="145" t="s">
        <v>2743</v>
      </c>
      <c r="AR348" s="139" t="s">
        <v>2737</v>
      </c>
      <c r="AS348" s="139"/>
      <c r="AT348" s="139"/>
      <c r="AU348" s="141"/>
      <c r="BC348" t="s">
        <v>1499</v>
      </c>
      <c r="BD348" t="s">
        <v>1503</v>
      </c>
    </row>
    <row r="349" spans="1:56" x14ac:dyDescent="0.2">
      <c r="A349" t="s">
        <v>1533</v>
      </c>
      <c r="B349" t="s">
        <v>168</v>
      </c>
      <c r="C349" s="130"/>
      <c r="D349" s="130"/>
      <c r="E349" s="130" t="s">
        <v>2886</v>
      </c>
      <c r="F349" s="130"/>
      <c r="G349" s="130"/>
      <c r="H349" s="130"/>
      <c r="I349" s="130"/>
      <c r="J349" s="130"/>
      <c r="K349" s="130"/>
      <c r="L349" s="130"/>
      <c r="M349" s="130"/>
      <c r="N349" s="130"/>
      <c r="O349" s="130"/>
      <c r="P349" s="130"/>
      <c r="Q349" s="130"/>
      <c r="R349" s="130"/>
      <c r="S349" s="130"/>
      <c r="T349" s="130"/>
      <c r="U349" s="130"/>
      <c r="V349" s="130"/>
      <c r="W349" s="130"/>
      <c r="X349" s="130"/>
      <c r="Y349" s="130"/>
      <c r="Z349" s="130"/>
      <c r="AA349" s="130"/>
      <c r="AB349" s="130"/>
      <c r="AC349" s="130"/>
      <c r="AD349" s="130"/>
      <c r="AE349" s="130"/>
      <c r="AF349" s="130"/>
      <c r="AG349" s="130"/>
      <c r="AH349" s="130"/>
      <c r="AI349" s="130"/>
      <c r="AJ349" s="130"/>
      <c r="AK349" s="137" t="s">
        <v>2724</v>
      </c>
      <c r="AL349" s="139" t="s">
        <v>2746</v>
      </c>
      <c r="AM349" s="139" t="s">
        <v>2729</v>
      </c>
      <c r="AN349" s="139" t="s">
        <v>2755</v>
      </c>
      <c r="AO349" s="139"/>
      <c r="AP349" s="139"/>
      <c r="AQ349" s="140" t="s">
        <v>2744</v>
      </c>
      <c r="AR349" s="139" t="s">
        <v>2737</v>
      </c>
      <c r="AS349" s="139"/>
      <c r="AT349" s="139"/>
      <c r="AU349" s="141"/>
      <c r="BC349" t="s">
        <v>1505</v>
      </c>
      <c r="BD349" t="s">
        <v>1506</v>
      </c>
    </row>
    <row r="350" spans="1:56" x14ac:dyDescent="0.2">
      <c r="A350" t="s">
        <v>1536</v>
      </c>
      <c r="B350" t="s">
        <v>167</v>
      </c>
      <c r="C350" s="130"/>
      <c r="D350" s="130"/>
      <c r="E350" s="130" t="s">
        <v>2886</v>
      </c>
      <c r="F350" s="130"/>
      <c r="G350" s="130"/>
      <c r="H350" s="130"/>
      <c r="I350" s="130"/>
      <c r="J350" s="130"/>
      <c r="K350" s="130"/>
      <c r="L350" s="130"/>
      <c r="M350" s="130"/>
      <c r="N350" s="130"/>
      <c r="O350" s="130"/>
      <c r="P350" s="130"/>
      <c r="Q350" s="130"/>
      <c r="R350" s="130"/>
      <c r="S350" s="130"/>
      <c r="T350" s="130"/>
      <c r="U350" s="130"/>
      <c r="V350" s="130"/>
      <c r="W350" s="130"/>
      <c r="X350" s="130"/>
      <c r="Y350" s="130"/>
      <c r="Z350" s="130"/>
      <c r="AA350" s="130"/>
      <c r="AB350" s="130"/>
      <c r="AC350" s="130"/>
      <c r="AD350" s="130"/>
      <c r="AE350" s="130"/>
      <c r="AF350" s="130"/>
      <c r="AG350" s="130"/>
      <c r="AH350" s="130"/>
      <c r="AI350" s="130"/>
      <c r="AJ350" s="130"/>
      <c r="AK350" s="137" t="s">
        <v>2724</v>
      </c>
      <c r="AL350" s="139" t="s">
        <v>2746</v>
      </c>
      <c r="AM350" s="139" t="s">
        <v>2729</v>
      </c>
      <c r="AN350" s="139" t="s">
        <v>2755</v>
      </c>
      <c r="AO350" s="139"/>
      <c r="AP350" s="139"/>
      <c r="AQ350" s="140" t="s">
        <v>2741</v>
      </c>
      <c r="AR350" s="139" t="s">
        <v>2738</v>
      </c>
      <c r="AS350" s="139"/>
      <c r="AT350" s="139"/>
      <c r="AU350" s="141"/>
      <c r="BC350" t="s">
        <v>1508</v>
      </c>
      <c r="BD350" t="s">
        <v>1509</v>
      </c>
    </row>
    <row r="351" spans="1:56" x14ac:dyDescent="0.2">
      <c r="A351" t="s">
        <v>1539</v>
      </c>
      <c r="B351" t="s">
        <v>1511</v>
      </c>
      <c r="C351" s="130">
        <v>622</v>
      </c>
      <c r="D351" s="130">
        <v>11</v>
      </c>
      <c r="E351" s="130" t="s">
        <v>2885</v>
      </c>
      <c r="F351" s="130" t="s">
        <v>0</v>
      </c>
      <c r="G351" s="130" t="s">
        <v>0</v>
      </c>
      <c r="H351" s="130">
        <v>2</v>
      </c>
      <c r="I351" s="130">
        <v>8</v>
      </c>
      <c r="J351" s="130" t="s">
        <v>0</v>
      </c>
      <c r="K351" s="130">
        <v>11</v>
      </c>
      <c r="L351" s="130">
        <v>7</v>
      </c>
      <c r="M351" s="130" t="s">
        <v>0</v>
      </c>
      <c r="N351" s="130">
        <v>5</v>
      </c>
      <c r="O351" s="130" t="s">
        <v>0</v>
      </c>
      <c r="P351" s="130" t="s">
        <v>0</v>
      </c>
      <c r="Q351" s="130">
        <v>1</v>
      </c>
      <c r="R351" s="130">
        <v>4</v>
      </c>
      <c r="S351" s="130" t="s">
        <v>0</v>
      </c>
      <c r="T351" s="130" t="s">
        <v>0</v>
      </c>
      <c r="U351" s="130">
        <v>10</v>
      </c>
      <c r="V351" s="130">
        <v>6</v>
      </c>
      <c r="W351" s="130" t="s">
        <v>0</v>
      </c>
      <c r="X351" s="130">
        <v>3</v>
      </c>
      <c r="Y351" s="130" t="s">
        <v>0</v>
      </c>
      <c r="Z351" s="130">
        <v>9</v>
      </c>
      <c r="AA351" s="130" t="s">
        <v>0</v>
      </c>
      <c r="AB351" s="130" t="s">
        <v>0</v>
      </c>
      <c r="AC351" s="130" t="s">
        <v>0</v>
      </c>
      <c r="AD351" s="130" t="s">
        <v>0</v>
      </c>
      <c r="AE351" s="130" t="s">
        <v>0</v>
      </c>
      <c r="AF351" s="130" t="s">
        <v>0</v>
      </c>
      <c r="AG351" s="130" t="s">
        <v>0</v>
      </c>
      <c r="AH351" s="130" t="s">
        <v>0</v>
      </c>
      <c r="AI351" s="130" t="s">
        <v>0</v>
      </c>
      <c r="AJ351" s="130" t="s">
        <v>0</v>
      </c>
      <c r="AK351" s="137" t="s">
        <v>2724</v>
      </c>
      <c r="AL351" s="139" t="s">
        <v>2746</v>
      </c>
      <c r="AM351" s="139" t="s">
        <v>2729</v>
      </c>
      <c r="AN351" s="139" t="s">
        <v>2755</v>
      </c>
      <c r="AO351" s="139"/>
      <c r="AP351" s="139"/>
      <c r="AQ351" s="145" t="s">
        <v>2742</v>
      </c>
      <c r="AR351" s="139" t="s">
        <v>2738</v>
      </c>
      <c r="AS351" s="139"/>
      <c r="AT351" s="139"/>
      <c r="AU351" s="141"/>
      <c r="BC351" t="s">
        <v>1512</v>
      </c>
      <c r="BD351" t="s">
        <v>1513</v>
      </c>
    </row>
    <row r="352" spans="1:56" x14ac:dyDescent="0.2">
      <c r="A352" t="s">
        <v>1543</v>
      </c>
      <c r="B352" t="s">
        <v>1515</v>
      </c>
      <c r="C352" s="130">
        <v>902</v>
      </c>
      <c r="D352" s="130">
        <v>10</v>
      </c>
      <c r="E352" s="130" t="s">
        <v>2885</v>
      </c>
      <c r="F352" s="130" t="s">
        <v>0</v>
      </c>
      <c r="G352" s="130" t="s">
        <v>0</v>
      </c>
      <c r="H352" s="130">
        <v>3</v>
      </c>
      <c r="I352" s="130">
        <v>1</v>
      </c>
      <c r="J352" s="130" t="s">
        <v>0</v>
      </c>
      <c r="K352" s="130" t="s">
        <v>0</v>
      </c>
      <c r="L352" s="130">
        <v>4</v>
      </c>
      <c r="M352" s="130" t="s">
        <v>0</v>
      </c>
      <c r="N352" s="130">
        <v>6</v>
      </c>
      <c r="O352" s="130" t="s">
        <v>0</v>
      </c>
      <c r="P352" s="130" t="s">
        <v>0</v>
      </c>
      <c r="Q352" s="130">
        <v>2</v>
      </c>
      <c r="R352" s="130">
        <v>9</v>
      </c>
      <c r="S352" s="130" t="s">
        <v>0</v>
      </c>
      <c r="T352" s="130" t="s">
        <v>0</v>
      </c>
      <c r="U352" s="130">
        <v>10</v>
      </c>
      <c r="V352" s="130">
        <v>8</v>
      </c>
      <c r="W352" s="130" t="s">
        <v>0</v>
      </c>
      <c r="X352" s="130">
        <v>5</v>
      </c>
      <c r="Y352" s="130" t="s">
        <v>0</v>
      </c>
      <c r="Z352" s="130">
        <v>7</v>
      </c>
      <c r="AA352" s="130" t="s">
        <v>0</v>
      </c>
      <c r="AB352" s="130" t="s">
        <v>0</v>
      </c>
      <c r="AC352" s="130" t="s">
        <v>0</v>
      </c>
      <c r="AD352" s="130" t="s">
        <v>0</v>
      </c>
      <c r="AE352" s="130" t="s">
        <v>0</v>
      </c>
      <c r="AF352" s="130" t="s">
        <v>0</v>
      </c>
      <c r="AG352" s="130" t="s">
        <v>0</v>
      </c>
      <c r="AH352" s="130" t="s">
        <v>0</v>
      </c>
      <c r="AI352" s="130" t="s">
        <v>0</v>
      </c>
      <c r="AJ352" s="130" t="s">
        <v>0</v>
      </c>
      <c r="AK352" s="137" t="s">
        <v>2724</v>
      </c>
      <c r="AL352" s="139" t="s">
        <v>2746</v>
      </c>
      <c r="AM352" s="139" t="s">
        <v>2729</v>
      </c>
      <c r="AN352" s="139" t="s">
        <v>2755</v>
      </c>
      <c r="AO352" s="139"/>
      <c r="AP352" s="139"/>
      <c r="AQ352" s="145" t="s">
        <v>2743</v>
      </c>
      <c r="AR352" s="139" t="s">
        <v>2738</v>
      </c>
      <c r="AS352" s="139"/>
      <c r="AT352" s="139"/>
      <c r="AU352" s="141"/>
      <c r="BC352" t="s">
        <v>1512</v>
      </c>
      <c r="BD352" t="s">
        <v>1516</v>
      </c>
    </row>
    <row r="353" spans="1:56" x14ac:dyDescent="0.2">
      <c r="A353" t="s">
        <v>1546</v>
      </c>
      <c r="B353" t="s">
        <v>165</v>
      </c>
      <c r="C353" s="130"/>
      <c r="D353" s="130"/>
      <c r="E353" s="130" t="s">
        <v>2886</v>
      </c>
      <c r="F353" s="130"/>
      <c r="G353" s="130"/>
      <c r="H353" s="130"/>
      <c r="I353" s="130"/>
      <c r="J353" s="130"/>
      <c r="K353" s="130"/>
      <c r="L353" s="130"/>
      <c r="M353" s="130"/>
      <c r="N353" s="130"/>
      <c r="O353" s="130"/>
      <c r="P353" s="130"/>
      <c r="Q353" s="130"/>
      <c r="R353" s="130"/>
      <c r="S353" s="130"/>
      <c r="T353" s="130"/>
      <c r="U353" s="130"/>
      <c r="V353" s="130"/>
      <c r="W353" s="130"/>
      <c r="X353" s="130"/>
      <c r="Y353" s="130"/>
      <c r="Z353" s="130"/>
      <c r="AA353" s="130"/>
      <c r="AB353" s="130"/>
      <c r="AC353" s="130"/>
      <c r="AD353" s="130"/>
      <c r="AE353" s="130"/>
      <c r="AF353" s="130"/>
      <c r="AG353" s="130"/>
      <c r="AH353" s="130"/>
      <c r="AI353" s="130"/>
      <c r="AJ353" s="130"/>
      <c r="AK353" s="137" t="s">
        <v>2724</v>
      </c>
      <c r="AL353" s="139" t="s">
        <v>2746</v>
      </c>
      <c r="AM353" s="139" t="s">
        <v>2729</v>
      </c>
      <c r="AN353" s="139" t="s">
        <v>2755</v>
      </c>
      <c r="AO353" s="139"/>
      <c r="AP353" s="139"/>
      <c r="AQ353" s="140" t="s">
        <v>2744</v>
      </c>
      <c r="AR353" s="139" t="s">
        <v>2738</v>
      </c>
      <c r="AS353" s="139"/>
      <c r="AT353" s="139"/>
      <c r="AU353" s="141"/>
      <c r="BC353" t="s">
        <v>1518</v>
      </c>
      <c r="BD353" t="s">
        <v>1519</v>
      </c>
    </row>
    <row r="354" spans="1:56" x14ac:dyDescent="0.2">
      <c r="A354" t="s">
        <v>1549</v>
      </c>
      <c r="B354" t="s">
        <v>1521</v>
      </c>
      <c r="C354" s="130">
        <v>3138</v>
      </c>
      <c r="D354" s="130">
        <v>16</v>
      </c>
      <c r="E354" s="130" t="s">
        <v>2885</v>
      </c>
      <c r="F354" s="130" t="s">
        <v>0</v>
      </c>
      <c r="G354" s="130" t="s">
        <v>0</v>
      </c>
      <c r="H354" s="130">
        <v>3</v>
      </c>
      <c r="I354" s="130">
        <v>8</v>
      </c>
      <c r="J354" s="130" t="s">
        <v>0</v>
      </c>
      <c r="K354" s="130">
        <v>14</v>
      </c>
      <c r="L354" s="130">
        <v>6</v>
      </c>
      <c r="M354" s="130">
        <v>5</v>
      </c>
      <c r="N354" s="130">
        <v>7</v>
      </c>
      <c r="O354" s="130" t="s">
        <v>0</v>
      </c>
      <c r="P354" s="130" t="s">
        <v>0</v>
      </c>
      <c r="Q354" s="130">
        <v>1</v>
      </c>
      <c r="R354" s="130">
        <v>13</v>
      </c>
      <c r="S354" s="130">
        <v>4</v>
      </c>
      <c r="T354" s="130" t="s">
        <v>0</v>
      </c>
      <c r="U354" s="130">
        <v>9</v>
      </c>
      <c r="V354" s="130">
        <v>15</v>
      </c>
      <c r="W354" s="130" t="s">
        <v>0</v>
      </c>
      <c r="X354" s="130">
        <v>12</v>
      </c>
      <c r="Y354" s="130">
        <v>11</v>
      </c>
      <c r="Z354" s="130">
        <v>10</v>
      </c>
      <c r="AA354" s="130">
        <v>16</v>
      </c>
      <c r="AB354" s="130">
        <v>2</v>
      </c>
      <c r="AC354" s="130" t="s">
        <v>0</v>
      </c>
      <c r="AD354" s="130" t="s">
        <v>0</v>
      </c>
      <c r="AE354" s="130" t="s">
        <v>0</v>
      </c>
      <c r="AF354" s="130" t="s">
        <v>0</v>
      </c>
      <c r="AG354" s="130" t="s">
        <v>0</v>
      </c>
      <c r="AH354" s="130" t="s">
        <v>0</v>
      </c>
      <c r="AI354" s="130" t="s">
        <v>0</v>
      </c>
      <c r="AJ354" s="130" t="s">
        <v>0</v>
      </c>
      <c r="AK354" s="137" t="s">
        <v>2724</v>
      </c>
      <c r="AL354" s="139" t="s">
        <v>2746</v>
      </c>
      <c r="AM354" s="139" t="s">
        <v>2729</v>
      </c>
      <c r="AN354" s="145" t="s">
        <v>2756</v>
      </c>
      <c r="AO354" s="145"/>
      <c r="AP354" s="145"/>
      <c r="AQ354" s="140"/>
      <c r="AR354" s="139" t="s">
        <v>2737</v>
      </c>
      <c r="AS354" s="139"/>
      <c r="AT354" s="139"/>
      <c r="AU354" s="141"/>
      <c r="BC354" t="s">
        <v>1522</v>
      </c>
      <c r="BD354" t="s">
        <v>1523</v>
      </c>
    </row>
    <row r="355" spans="1:56" x14ac:dyDescent="0.2">
      <c r="A355" t="s">
        <v>1552</v>
      </c>
      <c r="B355" t="s">
        <v>1525</v>
      </c>
      <c r="C355" s="130">
        <v>1489</v>
      </c>
      <c r="D355" s="130">
        <v>16</v>
      </c>
      <c r="E355" s="130" t="s">
        <v>2885</v>
      </c>
      <c r="F355" s="130" t="s">
        <v>0</v>
      </c>
      <c r="G355" s="130" t="s">
        <v>0</v>
      </c>
      <c r="H355" s="130">
        <v>2</v>
      </c>
      <c r="I355" s="130">
        <v>6</v>
      </c>
      <c r="J355" s="130" t="s">
        <v>0</v>
      </c>
      <c r="K355" s="130">
        <v>16</v>
      </c>
      <c r="L355" s="130">
        <v>5</v>
      </c>
      <c r="M355" s="130">
        <v>10</v>
      </c>
      <c r="N355" s="130">
        <v>9</v>
      </c>
      <c r="O355" s="130" t="s">
        <v>0</v>
      </c>
      <c r="P355" s="130" t="s">
        <v>0</v>
      </c>
      <c r="Q355" s="130">
        <v>1</v>
      </c>
      <c r="R355" s="130">
        <v>7</v>
      </c>
      <c r="S355" s="130">
        <v>4</v>
      </c>
      <c r="T355" s="130" t="s">
        <v>0</v>
      </c>
      <c r="U355" s="130">
        <v>13</v>
      </c>
      <c r="V355" s="130">
        <v>12</v>
      </c>
      <c r="W355" s="130" t="s">
        <v>0</v>
      </c>
      <c r="X355" s="130">
        <v>3</v>
      </c>
      <c r="Y355" s="130">
        <v>14</v>
      </c>
      <c r="Z355" s="130">
        <v>11</v>
      </c>
      <c r="AA355" s="130">
        <v>15</v>
      </c>
      <c r="AB355" s="130">
        <v>8</v>
      </c>
      <c r="AC355" s="130" t="s">
        <v>0</v>
      </c>
      <c r="AD355" s="130" t="s">
        <v>0</v>
      </c>
      <c r="AE355" s="130" t="s">
        <v>0</v>
      </c>
      <c r="AF355" s="130" t="s">
        <v>0</v>
      </c>
      <c r="AG355" s="130" t="s">
        <v>0</v>
      </c>
      <c r="AH355" s="130" t="s">
        <v>0</v>
      </c>
      <c r="AI355" s="130" t="s">
        <v>0</v>
      </c>
      <c r="AJ355" s="130" t="s">
        <v>0</v>
      </c>
      <c r="AK355" s="137" t="s">
        <v>2724</v>
      </c>
      <c r="AL355" s="139" t="s">
        <v>2746</v>
      </c>
      <c r="AM355" s="139" t="s">
        <v>2729</v>
      </c>
      <c r="AN355" s="145" t="s">
        <v>2756</v>
      </c>
      <c r="AO355" s="145"/>
      <c r="AP355" s="145"/>
      <c r="AQ355" s="140"/>
      <c r="AR355" s="139" t="s">
        <v>2738</v>
      </c>
      <c r="AS355" s="139"/>
      <c r="AT355" s="139"/>
      <c r="AU355" s="141"/>
      <c r="BC355" t="s">
        <v>1522</v>
      </c>
      <c r="BD355" t="s">
        <v>1526</v>
      </c>
    </row>
    <row r="356" spans="1:56" x14ac:dyDescent="0.2">
      <c r="A356" t="s">
        <v>1556</v>
      </c>
      <c r="B356" t="s">
        <v>1528</v>
      </c>
      <c r="C356" s="130">
        <v>1008</v>
      </c>
      <c r="D356" s="130">
        <v>8</v>
      </c>
      <c r="E356" s="130" t="s">
        <v>2885</v>
      </c>
      <c r="F356" s="130" t="s">
        <v>0</v>
      </c>
      <c r="G356" s="130" t="s">
        <v>0</v>
      </c>
      <c r="H356" s="130">
        <v>2</v>
      </c>
      <c r="I356" s="130">
        <v>7</v>
      </c>
      <c r="J356" s="130" t="s">
        <v>0</v>
      </c>
      <c r="K356" s="130">
        <v>6</v>
      </c>
      <c r="L356" s="130" t="s">
        <v>0</v>
      </c>
      <c r="M356" s="130" t="s">
        <v>0</v>
      </c>
      <c r="N356" s="130">
        <v>3</v>
      </c>
      <c r="O356" s="130" t="s">
        <v>0</v>
      </c>
      <c r="P356" s="130" t="s">
        <v>0</v>
      </c>
      <c r="Q356" s="130" t="s">
        <v>0</v>
      </c>
      <c r="R356" s="130">
        <v>8</v>
      </c>
      <c r="S356" s="130">
        <v>1</v>
      </c>
      <c r="T356" s="130" t="s">
        <v>0</v>
      </c>
      <c r="U356" s="130" t="s">
        <v>0</v>
      </c>
      <c r="V356" s="130" t="s">
        <v>0</v>
      </c>
      <c r="W356" s="130" t="s">
        <v>0</v>
      </c>
      <c r="X356" s="130" t="s">
        <v>0</v>
      </c>
      <c r="Y356" s="130" t="s">
        <v>0</v>
      </c>
      <c r="Z356" s="130">
        <v>5</v>
      </c>
      <c r="AA356" s="130" t="s">
        <v>0</v>
      </c>
      <c r="AB356" s="130">
        <v>4</v>
      </c>
      <c r="AC356" s="130" t="s">
        <v>0</v>
      </c>
      <c r="AD356" s="130" t="s">
        <v>0</v>
      </c>
      <c r="AE356" s="130" t="s">
        <v>0</v>
      </c>
      <c r="AF356" s="130" t="s">
        <v>0</v>
      </c>
      <c r="AG356" s="130" t="s">
        <v>0</v>
      </c>
      <c r="AH356" s="130" t="s">
        <v>0</v>
      </c>
      <c r="AI356" s="130" t="s">
        <v>0</v>
      </c>
      <c r="AJ356" s="130" t="s">
        <v>0</v>
      </c>
      <c r="AK356" s="137" t="s">
        <v>2724</v>
      </c>
      <c r="AL356" s="139" t="s">
        <v>2746</v>
      </c>
      <c r="AM356" s="139" t="s">
        <v>2729</v>
      </c>
      <c r="AN356" s="145" t="s">
        <v>2757</v>
      </c>
      <c r="AO356" s="145"/>
      <c r="AP356" s="145"/>
      <c r="AQ356" s="140"/>
      <c r="AR356" s="139" t="s">
        <v>2737</v>
      </c>
      <c r="AS356" s="139"/>
      <c r="AT356" s="139"/>
      <c r="AU356" s="141"/>
      <c r="BC356" t="s">
        <v>1522</v>
      </c>
      <c r="BD356" t="s">
        <v>1529</v>
      </c>
    </row>
    <row r="357" spans="1:56" x14ac:dyDescent="0.2">
      <c r="A357" t="s">
        <v>1559</v>
      </c>
      <c r="B357" t="s">
        <v>1531</v>
      </c>
      <c r="C357" s="130">
        <v>338</v>
      </c>
      <c r="D357" s="130">
        <v>9</v>
      </c>
      <c r="E357" s="130" t="s">
        <v>2885</v>
      </c>
      <c r="F357" s="130" t="s">
        <v>0</v>
      </c>
      <c r="G357" s="130" t="s">
        <v>0</v>
      </c>
      <c r="H357" s="130">
        <v>3</v>
      </c>
      <c r="I357" s="130">
        <v>1</v>
      </c>
      <c r="J357" s="130" t="s">
        <v>0</v>
      </c>
      <c r="K357" s="130" t="s">
        <v>0</v>
      </c>
      <c r="L357" s="130" t="s">
        <v>0</v>
      </c>
      <c r="M357" s="130" t="s">
        <v>0</v>
      </c>
      <c r="N357" s="130">
        <v>4</v>
      </c>
      <c r="O357" s="130" t="s">
        <v>0</v>
      </c>
      <c r="P357" s="130" t="s">
        <v>0</v>
      </c>
      <c r="Q357" s="130" t="s">
        <v>0</v>
      </c>
      <c r="R357" s="130">
        <v>8</v>
      </c>
      <c r="S357" s="130">
        <v>2</v>
      </c>
      <c r="T357" s="130" t="s">
        <v>0</v>
      </c>
      <c r="U357" s="130" t="s">
        <v>0</v>
      </c>
      <c r="V357" s="130">
        <v>5</v>
      </c>
      <c r="W357" s="130" t="s">
        <v>0</v>
      </c>
      <c r="X357" s="130" t="s">
        <v>0</v>
      </c>
      <c r="Y357" s="130" t="s">
        <v>0</v>
      </c>
      <c r="Z357" s="130">
        <v>6</v>
      </c>
      <c r="AA357" s="130">
        <v>9</v>
      </c>
      <c r="AB357" s="130">
        <v>7</v>
      </c>
      <c r="AC357" s="130" t="s">
        <v>0</v>
      </c>
      <c r="AD357" s="130" t="s">
        <v>0</v>
      </c>
      <c r="AE357" s="130" t="s">
        <v>0</v>
      </c>
      <c r="AF357" s="130" t="s">
        <v>0</v>
      </c>
      <c r="AG357" s="130" t="s">
        <v>0</v>
      </c>
      <c r="AH357" s="130" t="s">
        <v>0</v>
      </c>
      <c r="AI357" s="130" t="s">
        <v>0</v>
      </c>
      <c r="AJ357" s="130" t="s">
        <v>0</v>
      </c>
      <c r="AK357" s="137" t="s">
        <v>2724</v>
      </c>
      <c r="AL357" s="139" t="s">
        <v>2746</v>
      </c>
      <c r="AM357" s="139" t="s">
        <v>2729</v>
      </c>
      <c r="AN357" s="145" t="s">
        <v>2757</v>
      </c>
      <c r="AO357" s="145"/>
      <c r="AP357" s="145"/>
      <c r="AQ357" s="140"/>
      <c r="AR357" s="139" t="s">
        <v>2738</v>
      </c>
      <c r="AS357" s="139"/>
      <c r="AT357" s="139"/>
      <c r="AU357" s="141"/>
      <c r="BC357" t="s">
        <v>1522</v>
      </c>
      <c r="BD357" t="s">
        <v>1532</v>
      </c>
    </row>
    <row r="358" spans="1:56" x14ac:dyDescent="0.2">
      <c r="A358" t="s">
        <v>1562</v>
      </c>
      <c r="B358" t="s">
        <v>0</v>
      </c>
      <c r="C358" s="130"/>
      <c r="D358" s="130"/>
      <c r="E358" s="130" t="s">
        <v>2886</v>
      </c>
      <c r="F358" s="130"/>
      <c r="G358" s="130"/>
      <c r="H358" s="130"/>
      <c r="I358" s="130"/>
      <c r="J358" s="130"/>
      <c r="K358" s="130"/>
      <c r="L358" s="130"/>
      <c r="M358" s="130"/>
      <c r="N358" s="130"/>
      <c r="O358" s="130"/>
      <c r="P358" s="130"/>
      <c r="Q358" s="130"/>
      <c r="R358" s="130"/>
      <c r="S358" s="130"/>
      <c r="T358" s="130"/>
      <c r="U358" s="130"/>
      <c r="V358" s="130"/>
      <c r="W358" s="130"/>
      <c r="X358" s="130"/>
      <c r="Y358" s="130"/>
      <c r="Z358" s="130"/>
      <c r="AA358" s="130"/>
      <c r="AB358" s="130"/>
      <c r="AC358" s="130"/>
      <c r="AD358" s="130"/>
      <c r="AE358" s="130"/>
      <c r="AF358" s="130"/>
      <c r="AG358" s="130"/>
      <c r="AH358" s="130"/>
      <c r="AI358" s="130"/>
      <c r="AJ358" s="130"/>
      <c r="AK358" s="142"/>
      <c r="AL358" s="143"/>
      <c r="AM358" s="143"/>
      <c r="AN358" s="143"/>
      <c r="AO358" s="143"/>
      <c r="AP358" s="143"/>
      <c r="AQ358" s="143"/>
      <c r="AR358" s="143"/>
      <c r="AS358" s="143"/>
      <c r="AT358" s="143"/>
      <c r="AU358" s="144"/>
      <c r="BC358" t="s">
        <v>1534</v>
      </c>
      <c r="BD358" t="s">
        <v>1535</v>
      </c>
    </row>
    <row r="359" spans="1:56" x14ac:dyDescent="0.2">
      <c r="A359" s="129" t="s">
        <v>1565</v>
      </c>
      <c r="B359" t="s">
        <v>265</v>
      </c>
      <c r="C359" s="130"/>
      <c r="D359" s="130"/>
      <c r="E359" s="130" t="s">
        <v>2886</v>
      </c>
      <c r="F359" s="130"/>
      <c r="G359" s="130"/>
      <c r="H359" s="130"/>
      <c r="I359" s="130"/>
      <c r="J359" s="130"/>
      <c r="K359" s="130"/>
      <c r="L359" s="130"/>
      <c r="M359" s="130"/>
      <c r="N359" s="130"/>
      <c r="O359" s="130"/>
      <c r="P359" s="130"/>
      <c r="Q359" s="130"/>
      <c r="R359" s="130"/>
      <c r="S359" s="130"/>
      <c r="T359" s="130"/>
      <c r="U359" s="130"/>
      <c r="V359" s="130"/>
      <c r="W359" s="130"/>
      <c r="X359" s="130"/>
      <c r="Y359" s="130"/>
      <c r="Z359" s="130"/>
      <c r="AA359" s="130"/>
      <c r="AB359" s="130"/>
      <c r="AC359" s="130"/>
      <c r="AD359" s="130"/>
      <c r="AE359" s="130"/>
      <c r="AF359" s="130"/>
      <c r="AG359" s="130"/>
      <c r="AH359" s="130"/>
      <c r="AI359" s="130"/>
      <c r="AJ359" s="130"/>
      <c r="AK359" s="137" t="s">
        <v>2748</v>
      </c>
      <c r="AL359" s="138" t="s">
        <v>2749</v>
      </c>
      <c r="AM359" s="139" t="s">
        <v>2729</v>
      </c>
      <c r="AN359" s="140" t="s">
        <v>64</v>
      </c>
      <c r="AO359" s="140"/>
      <c r="AP359" s="140"/>
      <c r="AQ359" s="140" t="s">
        <v>2741</v>
      </c>
      <c r="AR359" s="139" t="s">
        <v>2737</v>
      </c>
      <c r="AS359" s="139"/>
      <c r="AT359" s="139"/>
      <c r="AU359" s="141"/>
      <c r="BC359" t="s">
        <v>1537</v>
      </c>
      <c r="BD359" t="s">
        <v>1538</v>
      </c>
    </row>
    <row r="360" spans="1:56" x14ac:dyDescent="0.2">
      <c r="A360" s="129" t="s">
        <v>1569</v>
      </c>
      <c r="B360" t="s">
        <v>1540</v>
      </c>
      <c r="C360" s="130">
        <v>45489648822.464813</v>
      </c>
      <c r="D360" s="130">
        <v>10</v>
      </c>
      <c r="E360" s="130" t="s">
        <v>2885</v>
      </c>
      <c r="F360" s="130" t="s">
        <v>0</v>
      </c>
      <c r="G360" s="130" t="s">
        <v>0</v>
      </c>
      <c r="H360" s="130">
        <v>1</v>
      </c>
      <c r="I360" s="130">
        <v>7</v>
      </c>
      <c r="J360" s="130" t="s">
        <v>0</v>
      </c>
      <c r="K360" s="130">
        <v>5</v>
      </c>
      <c r="L360" s="130" t="s">
        <v>0</v>
      </c>
      <c r="M360" s="130" t="s">
        <v>0</v>
      </c>
      <c r="N360" s="130">
        <v>2</v>
      </c>
      <c r="O360" s="130" t="s">
        <v>0</v>
      </c>
      <c r="P360" s="130" t="s">
        <v>0</v>
      </c>
      <c r="Q360" s="130">
        <v>3</v>
      </c>
      <c r="R360" s="130">
        <v>4</v>
      </c>
      <c r="S360" s="130" t="s">
        <v>0</v>
      </c>
      <c r="T360" s="130" t="s">
        <v>0</v>
      </c>
      <c r="U360" s="130">
        <v>9</v>
      </c>
      <c r="V360" s="130">
        <v>10</v>
      </c>
      <c r="W360" s="130" t="s">
        <v>0</v>
      </c>
      <c r="X360" s="130">
        <v>6</v>
      </c>
      <c r="Y360" s="130" t="s">
        <v>0</v>
      </c>
      <c r="Z360" s="130">
        <v>8</v>
      </c>
      <c r="AA360" s="130" t="s">
        <v>0</v>
      </c>
      <c r="AB360" s="130" t="s">
        <v>0</v>
      </c>
      <c r="AC360" s="130" t="s">
        <v>0</v>
      </c>
      <c r="AD360" s="130" t="s">
        <v>0</v>
      </c>
      <c r="AE360" s="130" t="s">
        <v>0</v>
      </c>
      <c r="AF360" s="130" t="s">
        <v>0</v>
      </c>
      <c r="AG360" s="130" t="s">
        <v>0</v>
      </c>
      <c r="AH360" s="130" t="s">
        <v>0</v>
      </c>
      <c r="AI360" s="130" t="s">
        <v>0</v>
      </c>
      <c r="AJ360" s="130" t="s">
        <v>0</v>
      </c>
      <c r="AK360" s="137" t="s">
        <v>2748</v>
      </c>
      <c r="AL360" s="138" t="s">
        <v>2749</v>
      </c>
      <c r="AM360" s="139" t="s">
        <v>2729</v>
      </c>
      <c r="AN360" s="140" t="s">
        <v>64</v>
      </c>
      <c r="AO360" s="140"/>
      <c r="AP360" s="140"/>
      <c r="AQ360" s="145" t="s">
        <v>2742</v>
      </c>
      <c r="AR360" s="139" t="s">
        <v>2737</v>
      </c>
      <c r="AS360" s="139"/>
      <c r="AT360" s="139"/>
      <c r="AU360" s="141"/>
      <c r="BC360" t="s">
        <v>1541</v>
      </c>
      <c r="BD360" t="s">
        <v>1542</v>
      </c>
    </row>
    <row r="361" spans="1:56" x14ac:dyDescent="0.2">
      <c r="A361" s="129" t="s">
        <v>1572</v>
      </c>
      <c r="B361" t="s">
        <v>1544</v>
      </c>
      <c r="C361" s="130">
        <v>16393647868.271011</v>
      </c>
      <c r="D361" s="130">
        <v>9</v>
      </c>
      <c r="E361" s="130" t="s">
        <v>2885</v>
      </c>
      <c r="F361" s="130" t="s">
        <v>0</v>
      </c>
      <c r="G361" s="130" t="s">
        <v>0</v>
      </c>
      <c r="H361" s="130">
        <v>5</v>
      </c>
      <c r="I361" s="130">
        <v>2</v>
      </c>
      <c r="J361" s="130" t="s">
        <v>0</v>
      </c>
      <c r="K361" s="130" t="s">
        <v>0</v>
      </c>
      <c r="L361" s="130" t="s">
        <v>0</v>
      </c>
      <c r="M361" s="130" t="s">
        <v>0</v>
      </c>
      <c r="N361" s="130">
        <v>3</v>
      </c>
      <c r="O361" s="130" t="s">
        <v>0</v>
      </c>
      <c r="P361" s="130" t="s">
        <v>0</v>
      </c>
      <c r="Q361" s="130">
        <v>4</v>
      </c>
      <c r="R361" s="130">
        <v>9</v>
      </c>
      <c r="S361" s="130" t="s">
        <v>0</v>
      </c>
      <c r="T361" s="130" t="s">
        <v>0</v>
      </c>
      <c r="U361" s="130">
        <v>1</v>
      </c>
      <c r="V361" s="130" t="s">
        <v>0</v>
      </c>
      <c r="W361" s="130" t="s">
        <v>0</v>
      </c>
      <c r="X361" s="130">
        <v>8</v>
      </c>
      <c r="Y361" s="130">
        <v>6</v>
      </c>
      <c r="Z361" s="130">
        <v>7</v>
      </c>
      <c r="AA361" s="130" t="s">
        <v>0</v>
      </c>
      <c r="AB361" s="130" t="s">
        <v>0</v>
      </c>
      <c r="AC361" s="130" t="s">
        <v>0</v>
      </c>
      <c r="AD361" s="130" t="s">
        <v>0</v>
      </c>
      <c r="AE361" s="130" t="s">
        <v>0</v>
      </c>
      <c r="AF361" s="130" t="s">
        <v>0</v>
      </c>
      <c r="AG361" s="130" t="s">
        <v>0</v>
      </c>
      <c r="AH361" s="130" t="s">
        <v>0</v>
      </c>
      <c r="AI361" s="130" t="s">
        <v>0</v>
      </c>
      <c r="AJ361" s="130" t="s">
        <v>0</v>
      </c>
      <c r="AK361" s="137" t="s">
        <v>2748</v>
      </c>
      <c r="AL361" s="138" t="s">
        <v>2749</v>
      </c>
      <c r="AM361" s="139" t="s">
        <v>2729</v>
      </c>
      <c r="AN361" s="140" t="s">
        <v>64</v>
      </c>
      <c r="AO361" s="140"/>
      <c r="AP361" s="140"/>
      <c r="AQ361" s="145" t="s">
        <v>2743</v>
      </c>
      <c r="AR361" s="139" t="s">
        <v>2737</v>
      </c>
      <c r="AS361" s="139"/>
      <c r="AT361" s="139"/>
      <c r="AU361" s="141"/>
      <c r="BC361" t="s">
        <v>1541</v>
      </c>
      <c r="BD361" t="s">
        <v>1545</v>
      </c>
    </row>
    <row r="362" spans="1:56" x14ac:dyDescent="0.2">
      <c r="A362" s="129" t="s">
        <v>1575</v>
      </c>
      <c r="B362" t="s">
        <v>263</v>
      </c>
      <c r="C362" s="130"/>
      <c r="D362" s="130"/>
      <c r="E362" s="130" t="s">
        <v>2886</v>
      </c>
      <c r="F362" s="130"/>
      <c r="G362" s="130"/>
      <c r="H362" s="130"/>
      <c r="I362" s="130"/>
      <c r="J362" s="130"/>
      <c r="K362" s="130"/>
      <c r="L362" s="130"/>
      <c r="M362" s="130"/>
      <c r="N362" s="130"/>
      <c r="O362" s="130"/>
      <c r="P362" s="130"/>
      <c r="Q362" s="130"/>
      <c r="R362" s="130"/>
      <c r="S362" s="130"/>
      <c r="T362" s="130"/>
      <c r="U362" s="130"/>
      <c r="V362" s="130"/>
      <c r="W362" s="130"/>
      <c r="X362" s="130"/>
      <c r="Y362" s="130"/>
      <c r="Z362" s="130"/>
      <c r="AA362" s="130"/>
      <c r="AB362" s="130"/>
      <c r="AC362" s="130"/>
      <c r="AD362" s="130"/>
      <c r="AE362" s="130"/>
      <c r="AF362" s="130"/>
      <c r="AG362" s="130"/>
      <c r="AH362" s="130"/>
      <c r="AI362" s="130"/>
      <c r="AJ362" s="130"/>
      <c r="AK362" s="137" t="s">
        <v>2748</v>
      </c>
      <c r="AL362" s="138" t="s">
        <v>2749</v>
      </c>
      <c r="AM362" s="139" t="s">
        <v>2729</v>
      </c>
      <c r="AN362" s="140" t="s">
        <v>64</v>
      </c>
      <c r="AO362" s="140"/>
      <c r="AP362" s="140"/>
      <c r="AQ362" s="140" t="s">
        <v>2744</v>
      </c>
      <c r="AR362" s="139" t="s">
        <v>2737</v>
      </c>
      <c r="AS362" s="139"/>
      <c r="AT362" s="139"/>
      <c r="AU362" s="141"/>
      <c r="BC362" t="s">
        <v>1547</v>
      </c>
      <c r="BD362" t="s">
        <v>1548</v>
      </c>
    </row>
    <row r="363" spans="1:56" x14ac:dyDescent="0.2">
      <c r="A363" s="129" t="s">
        <v>1578</v>
      </c>
      <c r="B363" t="s">
        <v>262</v>
      </c>
      <c r="C363" s="130"/>
      <c r="D363" s="130"/>
      <c r="E363" s="130" t="s">
        <v>2886</v>
      </c>
      <c r="F363" s="130"/>
      <c r="G363" s="130"/>
      <c r="H363" s="130"/>
      <c r="I363" s="130"/>
      <c r="J363" s="130"/>
      <c r="K363" s="130"/>
      <c r="L363" s="130"/>
      <c r="M363" s="130"/>
      <c r="N363" s="130"/>
      <c r="O363" s="130"/>
      <c r="P363" s="130"/>
      <c r="Q363" s="130"/>
      <c r="R363" s="130"/>
      <c r="S363" s="130"/>
      <c r="T363" s="130"/>
      <c r="U363" s="130"/>
      <c r="V363" s="130"/>
      <c r="W363" s="130"/>
      <c r="X363" s="130"/>
      <c r="Y363" s="130"/>
      <c r="Z363" s="130"/>
      <c r="AA363" s="130"/>
      <c r="AB363" s="130"/>
      <c r="AC363" s="130"/>
      <c r="AD363" s="130"/>
      <c r="AE363" s="130"/>
      <c r="AF363" s="130"/>
      <c r="AG363" s="130"/>
      <c r="AH363" s="130"/>
      <c r="AI363" s="130"/>
      <c r="AJ363" s="130"/>
      <c r="AK363" s="137" t="s">
        <v>2748</v>
      </c>
      <c r="AL363" s="138" t="s">
        <v>2749</v>
      </c>
      <c r="AM363" s="139" t="s">
        <v>2729</v>
      </c>
      <c r="AN363" s="140" t="s">
        <v>64</v>
      </c>
      <c r="AO363" s="140"/>
      <c r="AP363" s="140"/>
      <c r="AQ363" s="140" t="s">
        <v>2741</v>
      </c>
      <c r="AR363" s="139" t="s">
        <v>2738</v>
      </c>
      <c r="AS363" s="139"/>
      <c r="AT363" s="139"/>
      <c r="AU363" s="141"/>
      <c r="BC363" t="s">
        <v>1550</v>
      </c>
      <c r="BD363" t="s">
        <v>1551</v>
      </c>
    </row>
    <row r="364" spans="1:56" x14ac:dyDescent="0.2">
      <c r="A364" s="129" t="s">
        <v>1582</v>
      </c>
      <c r="B364" t="s">
        <v>1553</v>
      </c>
      <c r="C364" s="130">
        <v>18365756564.82114</v>
      </c>
      <c r="D364" s="130">
        <v>11</v>
      </c>
      <c r="E364" s="130" t="s">
        <v>2885</v>
      </c>
      <c r="F364" s="130" t="s">
        <v>0</v>
      </c>
      <c r="G364" s="130" t="s">
        <v>0</v>
      </c>
      <c r="H364" s="130">
        <v>2</v>
      </c>
      <c r="I364" s="130">
        <v>7</v>
      </c>
      <c r="J364" s="130" t="s">
        <v>0</v>
      </c>
      <c r="K364" s="130" t="s">
        <v>0</v>
      </c>
      <c r="L364" s="130" t="s">
        <v>0</v>
      </c>
      <c r="M364" s="130" t="s">
        <v>0</v>
      </c>
      <c r="N364" s="130">
        <v>6</v>
      </c>
      <c r="O364" s="130" t="s">
        <v>0</v>
      </c>
      <c r="P364" s="130" t="s">
        <v>0</v>
      </c>
      <c r="Q364" s="130">
        <v>5</v>
      </c>
      <c r="R364" s="130">
        <v>3</v>
      </c>
      <c r="S364" s="130" t="s">
        <v>0</v>
      </c>
      <c r="T364" s="130" t="s">
        <v>0</v>
      </c>
      <c r="U364" s="130">
        <v>9</v>
      </c>
      <c r="V364" s="130">
        <v>8</v>
      </c>
      <c r="W364" s="130" t="s">
        <v>0</v>
      </c>
      <c r="X364" s="130">
        <v>1</v>
      </c>
      <c r="Y364" s="130">
        <v>4</v>
      </c>
      <c r="Z364" s="130">
        <v>11</v>
      </c>
      <c r="AA364" s="130">
        <v>10</v>
      </c>
      <c r="AB364" s="130" t="s">
        <v>0</v>
      </c>
      <c r="AC364" s="130" t="s">
        <v>0</v>
      </c>
      <c r="AD364" s="130" t="s">
        <v>0</v>
      </c>
      <c r="AE364" s="130" t="s">
        <v>0</v>
      </c>
      <c r="AF364" s="130" t="s">
        <v>0</v>
      </c>
      <c r="AG364" s="130" t="s">
        <v>0</v>
      </c>
      <c r="AH364" s="130" t="s">
        <v>0</v>
      </c>
      <c r="AI364" s="130" t="s">
        <v>0</v>
      </c>
      <c r="AJ364" s="130" t="s">
        <v>0</v>
      </c>
      <c r="AK364" s="137" t="s">
        <v>2748</v>
      </c>
      <c r="AL364" s="138" t="s">
        <v>2749</v>
      </c>
      <c r="AM364" s="139" t="s">
        <v>2729</v>
      </c>
      <c r="AN364" s="140" t="s">
        <v>64</v>
      </c>
      <c r="AO364" s="140"/>
      <c r="AP364" s="140"/>
      <c r="AQ364" s="145" t="s">
        <v>2742</v>
      </c>
      <c r="AR364" s="139" t="s">
        <v>2738</v>
      </c>
      <c r="AS364" s="139"/>
      <c r="AT364" s="139"/>
      <c r="AU364" s="141"/>
      <c r="BC364" t="s">
        <v>1554</v>
      </c>
      <c r="BD364" t="s">
        <v>1555</v>
      </c>
    </row>
    <row r="365" spans="1:56" x14ac:dyDescent="0.2">
      <c r="A365" s="129" t="s">
        <v>1585</v>
      </c>
      <c r="B365" t="s">
        <v>1557</v>
      </c>
      <c r="C365" s="130">
        <v>3865918529.3649683</v>
      </c>
      <c r="D365" s="130">
        <v>11</v>
      </c>
      <c r="E365" s="130" t="s">
        <v>2885</v>
      </c>
      <c r="F365" s="130" t="s">
        <v>0</v>
      </c>
      <c r="G365" s="130" t="s">
        <v>0</v>
      </c>
      <c r="H365" s="130">
        <v>3</v>
      </c>
      <c r="I365" s="130">
        <v>9</v>
      </c>
      <c r="J365" s="130" t="s">
        <v>0</v>
      </c>
      <c r="K365" s="130" t="s">
        <v>0</v>
      </c>
      <c r="L365" s="130">
        <v>4</v>
      </c>
      <c r="M365" s="130" t="s">
        <v>0</v>
      </c>
      <c r="N365" s="130">
        <v>7</v>
      </c>
      <c r="O365" s="130" t="s">
        <v>0</v>
      </c>
      <c r="P365" s="130" t="s">
        <v>0</v>
      </c>
      <c r="Q365" s="130">
        <v>5</v>
      </c>
      <c r="R365" s="130">
        <v>1</v>
      </c>
      <c r="S365" s="130" t="s">
        <v>0</v>
      </c>
      <c r="T365" s="130" t="s">
        <v>0</v>
      </c>
      <c r="U365" s="130">
        <v>8</v>
      </c>
      <c r="V365" s="130" t="s">
        <v>0</v>
      </c>
      <c r="W365" s="130" t="s">
        <v>0</v>
      </c>
      <c r="X365" s="130">
        <v>2</v>
      </c>
      <c r="Y365" s="130">
        <v>6</v>
      </c>
      <c r="Z365" s="130">
        <v>11</v>
      </c>
      <c r="AA365" s="130">
        <v>10</v>
      </c>
      <c r="AB365" s="130" t="s">
        <v>0</v>
      </c>
      <c r="AC365" s="130" t="s">
        <v>0</v>
      </c>
      <c r="AD365" s="130" t="s">
        <v>0</v>
      </c>
      <c r="AE365" s="130" t="s">
        <v>0</v>
      </c>
      <c r="AF365" s="130" t="s">
        <v>0</v>
      </c>
      <c r="AG365" s="130" t="s">
        <v>0</v>
      </c>
      <c r="AH365" s="130" t="s">
        <v>0</v>
      </c>
      <c r="AI365" s="130" t="s">
        <v>0</v>
      </c>
      <c r="AJ365" s="130" t="s">
        <v>0</v>
      </c>
      <c r="AK365" s="137" t="s">
        <v>2748</v>
      </c>
      <c r="AL365" s="138" t="s">
        <v>2749</v>
      </c>
      <c r="AM365" s="139" t="s">
        <v>2729</v>
      </c>
      <c r="AN365" s="140" t="s">
        <v>64</v>
      </c>
      <c r="AO365" s="140"/>
      <c r="AP365" s="140"/>
      <c r="AQ365" s="145" t="s">
        <v>2743</v>
      </c>
      <c r="AR365" s="139" t="s">
        <v>2738</v>
      </c>
      <c r="AS365" s="139"/>
      <c r="AT365" s="139"/>
      <c r="AU365" s="141"/>
      <c r="BC365" t="s">
        <v>1554</v>
      </c>
      <c r="BD365" t="s">
        <v>1558</v>
      </c>
    </row>
    <row r="366" spans="1:56" x14ac:dyDescent="0.2">
      <c r="A366" s="129" t="s">
        <v>1588</v>
      </c>
      <c r="B366" t="s">
        <v>260</v>
      </c>
      <c r="C366" s="130"/>
      <c r="D366" s="130"/>
      <c r="E366" s="130" t="s">
        <v>2886</v>
      </c>
      <c r="F366" s="130"/>
      <c r="G366" s="130"/>
      <c r="H366" s="130"/>
      <c r="I366" s="130"/>
      <c r="J366" s="130"/>
      <c r="K366" s="130"/>
      <c r="L366" s="130"/>
      <c r="M366" s="130"/>
      <c r="N366" s="130"/>
      <c r="O366" s="130"/>
      <c r="P366" s="130"/>
      <c r="Q366" s="130"/>
      <c r="R366" s="130"/>
      <c r="S366" s="130"/>
      <c r="T366" s="130"/>
      <c r="U366" s="130"/>
      <c r="V366" s="130"/>
      <c r="W366" s="130"/>
      <c r="X366" s="130"/>
      <c r="Y366" s="130"/>
      <c r="Z366" s="130"/>
      <c r="AA366" s="130"/>
      <c r="AB366" s="130"/>
      <c r="AC366" s="130"/>
      <c r="AD366" s="130"/>
      <c r="AE366" s="130"/>
      <c r="AF366" s="130"/>
      <c r="AG366" s="130"/>
      <c r="AH366" s="130"/>
      <c r="AI366" s="130"/>
      <c r="AJ366" s="130"/>
      <c r="AK366" s="137" t="s">
        <v>2748</v>
      </c>
      <c r="AL366" s="138" t="s">
        <v>2749</v>
      </c>
      <c r="AM366" s="139" t="s">
        <v>2729</v>
      </c>
      <c r="AN366" s="140" t="s">
        <v>64</v>
      </c>
      <c r="AO366" s="140"/>
      <c r="AP366" s="140"/>
      <c r="AQ366" s="140" t="s">
        <v>2744</v>
      </c>
      <c r="AR366" s="139" t="s">
        <v>2738</v>
      </c>
      <c r="AS366" s="139"/>
      <c r="AT366" s="139"/>
      <c r="AU366" s="141"/>
      <c r="BC366" t="s">
        <v>1560</v>
      </c>
      <c r="BD366" t="s">
        <v>1561</v>
      </c>
    </row>
    <row r="367" spans="1:56" x14ac:dyDescent="0.2">
      <c r="A367" s="129" t="s">
        <v>1591</v>
      </c>
      <c r="B367" t="s">
        <v>259</v>
      </c>
      <c r="C367" s="130"/>
      <c r="D367" s="130"/>
      <c r="E367" s="130" t="s">
        <v>2886</v>
      </c>
      <c r="F367" s="130"/>
      <c r="G367" s="130"/>
      <c r="H367" s="130"/>
      <c r="I367" s="130"/>
      <c r="J367" s="130"/>
      <c r="K367" s="130"/>
      <c r="L367" s="130"/>
      <c r="M367" s="130"/>
      <c r="N367" s="130"/>
      <c r="O367" s="130"/>
      <c r="P367" s="130"/>
      <c r="Q367" s="130"/>
      <c r="R367" s="130"/>
      <c r="S367" s="130"/>
      <c r="T367" s="130"/>
      <c r="U367" s="130"/>
      <c r="V367" s="130"/>
      <c r="W367" s="130"/>
      <c r="X367" s="130"/>
      <c r="Y367" s="130"/>
      <c r="Z367" s="130"/>
      <c r="AA367" s="130"/>
      <c r="AB367" s="130"/>
      <c r="AC367" s="130"/>
      <c r="AD367" s="130"/>
      <c r="AE367" s="130"/>
      <c r="AF367" s="130"/>
      <c r="AG367" s="130"/>
      <c r="AH367" s="130"/>
      <c r="AI367" s="130"/>
      <c r="AJ367" s="130"/>
      <c r="AK367" s="137" t="s">
        <v>2748</v>
      </c>
      <c r="AL367" s="138" t="s">
        <v>2749</v>
      </c>
      <c r="AM367" s="139" t="s">
        <v>2729</v>
      </c>
      <c r="AN367" s="139" t="s">
        <v>2755</v>
      </c>
      <c r="AO367" s="139"/>
      <c r="AP367" s="139"/>
      <c r="AQ367" s="140" t="s">
        <v>2741</v>
      </c>
      <c r="AR367" s="139" t="s">
        <v>2737</v>
      </c>
      <c r="AS367" s="139"/>
      <c r="AT367" s="139"/>
      <c r="AU367" s="141"/>
      <c r="BC367" t="s">
        <v>1563</v>
      </c>
      <c r="BD367" t="s">
        <v>1564</v>
      </c>
    </row>
    <row r="368" spans="1:56" x14ac:dyDescent="0.2">
      <c r="A368" s="129" t="s">
        <v>1594</v>
      </c>
      <c r="B368" t="s">
        <v>1566</v>
      </c>
      <c r="C368" s="130">
        <v>51604993175.014748</v>
      </c>
      <c r="D368" s="130">
        <v>12</v>
      </c>
      <c r="E368" s="130" t="s">
        <v>2885</v>
      </c>
      <c r="F368" s="130" t="s">
        <v>0</v>
      </c>
      <c r="G368" s="130" t="s">
        <v>0</v>
      </c>
      <c r="H368" s="130">
        <v>1</v>
      </c>
      <c r="I368" s="130">
        <v>7</v>
      </c>
      <c r="J368" s="130" t="s">
        <v>0</v>
      </c>
      <c r="K368" s="130">
        <v>9</v>
      </c>
      <c r="L368" s="130">
        <v>4</v>
      </c>
      <c r="M368" s="130" t="s">
        <v>0</v>
      </c>
      <c r="N368" s="130">
        <v>2</v>
      </c>
      <c r="O368" s="130" t="s">
        <v>0</v>
      </c>
      <c r="P368" s="130" t="s">
        <v>0</v>
      </c>
      <c r="Q368" s="130">
        <v>3</v>
      </c>
      <c r="R368" s="130">
        <v>8</v>
      </c>
      <c r="S368" s="130" t="s">
        <v>0</v>
      </c>
      <c r="T368" s="130" t="s">
        <v>0</v>
      </c>
      <c r="U368" s="130">
        <v>6</v>
      </c>
      <c r="V368" s="130">
        <v>12</v>
      </c>
      <c r="W368" s="130" t="s">
        <v>0</v>
      </c>
      <c r="X368" s="130">
        <v>10</v>
      </c>
      <c r="Y368" s="130">
        <v>11</v>
      </c>
      <c r="Z368" s="130">
        <v>5</v>
      </c>
      <c r="AA368" s="130" t="s">
        <v>0</v>
      </c>
      <c r="AB368" s="130" t="s">
        <v>0</v>
      </c>
      <c r="AC368" s="130" t="s">
        <v>0</v>
      </c>
      <c r="AD368" s="130" t="s">
        <v>0</v>
      </c>
      <c r="AE368" s="130" t="s">
        <v>0</v>
      </c>
      <c r="AF368" s="130" t="s">
        <v>0</v>
      </c>
      <c r="AG368" s="130" t="s">
        <v>0</v>
      </c>
      <c r="AH368" s="130" t="s">
        <v>0</v>
      </c>
      <c r="AI368" s="130" t="s">
        <v>0</v>
      </c>
      <c r="AJ368" s="130" t="s">
        <v>0</v>
      </c>
      <c r="AK368" s="137" t="s">
        <v>2748</v>
      </c>
      <c r="AL368" s="138" t="s">
        <v>2749</v>
      </c>
      <c r="AM368" s="139" t="s">
        <v>2729</v>
      </c>
      <c r="AN368" s="139" t="s">
        <v>2755</v>
      </c>
      <c r="AO368" s="139"/>
      <c r="AP368" s="139"/>
      <c r="AQ368" s="145" t="s">
        <v>2742</v>
      </c>
      <c r="AR368" s="139" t="s">
        <v>2737</v>
      </c>
      <c r="AS368" s="139"/>
      <c r="AT368" s="139"/>
      <c r="AU368" s="141"/>
      <c r="BC368" t="s">
        <v>1567</v>
      </c>
      <c r="BD368" t="s">
        <v>1568</v>
      </c>
    </row>
    <row r="369" spans="1:56" x14ac:dyDescent="0.2">
      <c r="A369" s="129" t="s">
        <v>1597</v>
      </c>
      <c r="B369" t="s">
        <v>1570</v>
      </c>
      <c r="C369" s="130">
        <v>163854707870.52759</v>
      </c>
      <c r="D369" s="130">
        <v>13</v>
      </c>
      <c r="E369" s="130" t="s">
        <v>2885</v>
      </c>
      <c r="F369" s="130" t="s">
        <v>0</v>
      </c>
      <c r="G369" s="130" t="s">
        <v>0</v>
      </c>
      <c r="H369" s="130">
        <v>1</v>
      </c>
      <c r="I369" s="130">
        <v>8</v>
      </c>
      <c r="J369" s="130" t="s">
        <v>0</v>
      </c>
      <c r="K369" s="130">
        <v>11</v>
      </c>
      <c r="L369" s="130">
        <v>4</v>
      </c>
      <c r="M369" s="130">
        <v>2</v>
      </c>
      <c r="N369" s="130">
        <v>5</v>
      </c>
      <c r="O369" s="130" t="s">
        <v>0</v>
      </c>
      <c r="P369" s="130" t="s">
        <v>0</v>
      </c>
      <c r="Q369" s="130">
        <v>7</v>
      </c>
      <c r="R369" s="130">
        <v>9</v>
      </c>
      <c r="S369" s="130" t="s">
        <v>0</v>
      </c>
      <c r="T369" s="130" t="s">
        <v>0</v>
      </c>
      <c r="U369" s="130">
        <v>3</v>
      </c>
      <c r="V369" s="130">
        <v>13</v>
      </c>
      <c r="W369" s="130" t="s">
        <v>0</v>
      </c>
      <c r="X369" s="130">
        <v>12</v>
      </c>
      <c r="Y369" s="130">
        <v>10</v>
      </c>
      <c r="Z369" s="130">
        <v>6</v>
      </c>
      <c r="AA369" s="130" t="s">
        <v>0</v>
      </c>
      <c r="AB369" s="130" t="s">
        <v>0</v>
      </c>
      <c r="AC369" s="130" t="s">
        <v>0</v>
      </c>
      <c r="AD369" s="130" t="s">
        <v>0</v>
      </c>
      <c r="AE369" s="130" t="s">
        <v>0</v>
      </c>
      <c r="AF369" s="130" t="s">
        <v>0</v>
      </c>
      <c r="AG369" s="130" t="s">
        <v>0</v>
      </c>
      <c r="AH369" s="130" t="s">
        <v>0</v>
      </c>
      <c r="AI369" s="130" t="s">
        <v>0</v>
      </c>
      <c r="AJ369" s="130" t="s">
        <v>0</v>
      </c>
      <c r="AK369" s="137" t="s">
        <v>2748</v>
      </c>
      <c r="AL369" s="138" t="s">
        <v>2749</v>
      </c>
      <c r="AM369" s="139" t="s">
        <v>2729</v>
      </c>
      <c r="AN369" s="139" t="s">
        <v>2755</v>
      </c>
      <c r="AO369" s="139"/>
      <c r="AP369" s="139"/>
      <c r="AQ369" s="145" t="s">
        <v>2743</v>
      </c>
      <c r="AR369" s="139" t="s">
        <v>2737</v>
      </c>
      <c r="AS369" s="139"/>
      <c r="AT369" s="139"/>
      <c r="AU369" s="141"/>
      <c r="BC369" t="s">
        <v>1567</v>
      </c>
      <c r="BD369" t="s">
        <v>1571</v>
      </c>
    </row>
    <row r="370" spans="1:56" x14ac:dyDescent="0.2">
      <c r="A370" s="129" t="s">
        <v>1600</v>
      </c>
      <c r="B370" t="s">
        <v>257</v>
      </c>
      <c r="C370" s="130">
        <v>7757961501.9314404</v>
      </c>
      <c r="D370" s="130">
        <v>6</v>
      </c>
      <c r="E370" s="130" t="s">
        <v>2885</v>
      </c>
      <c r="F370" s="130" t="s">
        <v>0</v>
      </c>
      <c r="G370" s="130" t="s">
        <v>0</v>
      </c>
      <c r="H370" s="130">
        <v>5</v>
      </c>
      <c r="I370" s="130" t="s">
        <v>0</v>
      </c>
      <c r="J370" s="130" t="s">
        <v>0</v>
      </c>
      <c r="K370" s="130">
        <v>2</v>
      </c>
      <c r="L370" s="130">
        <v>1</v>
      </c>
      <c r="M370" s="130" t="s">
        <v>0</v>
      </c>
      <c r="N370" s="130" t="s">
        <v>0</v>
      </c>
      <c r="O370" s="130" t="s">
        <v>0</v>
      </c>
      <c r="P370" s="130" t="s">
        <v>0</v>
      </c>
      <c r="Q370" s="130" t="s">
        <v>0</v>
      </c>
      <c r="R370" s="130" t="s">
        <v>0</v>
      </c>
      <c r="S370" s="130" t="s">
        <v>0</v>
      </c>
      <c r="T370" s="130" t="s">
        <v>0</v>
      </c>
      <c r="U370" s="130">
        <v>4</v>
      </c>
      <c r="V370" s="130">
        <v>6</v>
      </c>
      <c r="W370" s="130" t="s">
        <v>0</v>
      </c>
      <c r="X370" s="130" t="s">
        <v>0</v>
      </c>
      <c r="Y370" s="130" t="s">
        <v>0</v>
      </c>
      <c r="Z370" s="130">
        <v>3</v>
      </c>
      <c r="AA370" s="130" t="s">
        <v>0</v>
      </c>
      <c r="AB370" s="130" t="s">
        <v>0</v>
      </c>
      <c r="AC370" s="130" t="s">
        <v>0</v>
      </c>
      <c r="AD370" s="130" t="s">
        <v>0</v>
      </c>
      <c r="AE370" s="130" t="s">
        <v>0</v>
      </c>
      <c r="AF370" s="130" t="s">
        <v>0</v>
      </c>
      <c r="AG370" s="130" t="s">
        <v>0</v>
      </c>
      <c r="AH370" s="130" t="s">
        <v>0</v>
      </c>
      <c r="AI370" s="130" t="s">
        <v>0</v>
      </c>
      <c r="AJ370" s="130" t="s">
        <v>0</v>
      </c>
      <c r="AK370" s="137" t="s">
        <v>2748</v>
      </c>
      <c r="AL370" s="138" t="s">
        <v>2749</v>
      </c>
      <c r="AM370" s="139" t="s">
        <v>2729</v>
      </c>
      <c r="AN370" s="139" t="s">
        <v>2755</v>
      </c>
      <c r="AO370" s="139"/>
      <c r="AP370" s="139"/>
      <c r="AQ370" s="140" t="s">
        <v>2744</v>
      </c>
      <c r="AR370" s="139" t="s">
        <v>2737</v>
      </c>
      <c r="AS370" s="139"/>
      <c r="AT370" s="139"/>
      <c r="AU370" s="141"/>
      <c r="BC370" t="s">
        <v>1573</v>
      </c>
      <c r="BD370" t="s">
        <v>1574</v>
      </c>
    </row>
    <row r="371" spans="1:56" x14ac:dyDescent="0.2">
      <c r="A371" s="129" t="s">
        <v>1603</v>
      </c>
      <c r="B371" t="s">
        <v>256</v>
      </c>
      <c r="C371" s="130"/>
      <c r="D371" s="130"/>
      <c r="E371" s="130" t="s">
        <v>2886</v>
      </c>
      <c r="F371" s="130"/>
      <c r="G371" s="130"/>
      <c r="H371" s="130"/>
      <c r="I371" s="130"/>
      <c r="J371" s="130"/>
      <c r="K371" s="130"/>
      <c r="L371" s="130"/>
      <c r="M371" s="130"/>
      <c r="N371" s="130"/>
      <c r="O371" s="130"/>
      <c r="P371" s="130"/>
      <c r="Q371" s="130"/>
      <c r="R371" s="130"/>
      <c r="S371" s="130"/>
      <c r="T371" s="130"/>
      <c r="U371" s="130"/>
      <c r="V371" s="130"/>
      <c r="W371" s="130"/>
      <c r="X371" s="130"/>
      <c r="Y371" s="130"/>
      <c r="Z371" s="130"/>
      <c r="AA371" s="130"/>
      <c r="AB371" s="130"/>
      <c r="AC371" s="130"/>
      <c r="AD371" s="130"/>
      <c r="AE371" s="130"/>
      <c r="AF371" s="130"/>
      <c r="AG371" s="130"/>
      <c r="AH371" s="130"/>
      <c r="AI371" s="130"/>
      <c r="AJ371" s="130"/>
      <c r="AK371" s="137" t="s">
        <v>2748</v>
      </c>
      <c r="AL371" s="138" t="s">
        <v>2749</v>
      </c>
      <c r="AM371" s="139" t="s">
        <v>2729</v>
      </c>
      <c r="AN371" s="139" t="s">
        <v>2755</v>
      </c>
      <c r="AO371" s="139"/>
      <c r="AP371" s="139"/>
      <c r="AQ371" s="140" t="s">
        <v>2741</v>
      </c>
      <c r="AR371" s="139" t="s">
        <v>2738</v>
      </c>
      <c r="AS371" s="139"/>
      <c r="AT371" s="139"/>
      <c r="AU371" s="141"/>
      <c r="BC371" t="s">
        <v>1576</v>
      </c>
      <c r="BD371" t="s">
        <v>1577</v>
      </c>
    </row>
    <row r="372" spans="1:56" x14ac:dyDescent="0.2">
      <c r="A372" s="129" t="s">
        <v>1607</v>
      </c>
      <c r="B372" t="s">
        <v>1579</v>
      </c>
      <c r="C372" s="130">
        <v>16837526874.406656</v>
      </c>
      <c r="D372" s="130">
        <v>12</v>
      </c>
      <c r="E372" s="130" t="s">
        <v>2885</v>
      </c>
      <c r="F372" s="130" t="s">
        <v>0</v>
      </c>
      <c r="G372" s="130" t="s">
        <v>0</v>
      </c>
      <c r="H372" s="130">
        <v>2</v>
      </c>
      <c r="I372" s="130">
        <v>9</v>
      </c>
      <c r="J372" s="130" t="s">
        <v>0</v>
      </c>
      <c r="K372" s="130">
        <v>12</v>
      </c>
      <c r="L372" s="130">
        <v>8</v>
      </c>
      <c r="M372" s="130" t="s">
        <v>0</v>
      </c>
      <c r="N372" s="130">
        <v>5</v>
      </c>
      <c r="O372" s="130" t="s">
        <v>0</v>
      </c>
      <c r="P372" s="130" t="s">
        <v>0</v>
      </c>
      <c r="Q372" s="130">
        <v>1</v>
      </c>
      <c r="R372" s="130">
        <v>7</v>
      </c>
      <c r="S372" s="130" t="s">
        <v>0</v>
      </c>
      <c r="T372" s="130" t="s">
        <v>0</v>
      </c>
      <c r="U372" s="130">
        <v>10</v>
      </c>
      <c r="V372" s="130">
        <v>11</v>
      </c>
      <c r="W372" s="130" t="s">
        <v>0</v>
      </c>
      <c r="X372" s="130">
        <v>3</v>
      </c>
      <c r="Y372" s="130">
        <v>4</v>
      </c>
      <c r="Z372" s="130">
        <v>6</v>
      </c>
      <c r="AA372" s="130" t="s">
        <v>0</v>
      </c>
      <c r="AB372" s="130" t="s">
        <v>0</v>
      </c>
      <c r="AC372" s="130" t="s">
        <v>0</v>
      </c>
      <c r="AD372" s="130" t="s">
        <v>0</v>
      </c>
      <c r="AE372" s="130" t="s">
        <v>0</v>
      </c>
      <c r="AF372" s="130" t="s">
        <v>0</v>
      </c>
      <c r="AG372" s="130" t="s">
        <v>0</v>
      </c>
      <c r="AH372" s="130" t="s">
        <v>0</v>
      </c>
      <c r="AI372" s="130" t="s">
        <v>0</v>
      </c>
      <c r="AJ372" s="130" t="s">
        <v>0</v>
      </c>
      <c r="AK372" s="137" t="s">
        <v>2748</v>
      </c>
      <c r="AL372" s="138" t="s">
        <v>2749</v>
      </c>
      <c r="AM372" s="139" t="s">
        <v>2729</v>
      </c>
      <c r="AN372" s="139" t="s">
        <v>2755</v>
      </c>
      <c r="AO372" s="139"/>
      <c r="AP372" s="139"/>
      <c r="AQ372" s="145" t="s">
        <v>2742</v>
      </c>
      <c r="AR372" s="139" t="s">
        <v>2738</v>
      </c>
      <c r="AS372" s="139"/>
      <c r="AT372" s="139"/>
      <c r="AU372" s="141"/>
      <c r="BC372" t="s">
        <v>1580</v>
      </c>
      <c r="BD372" t="s">
        <v>1581</v>
      </c>
    </row>
    <row r="373" spans="1:56" x14ac:dyDescent="0.2">
      <c r="A373" s="129" t="s">
        <v>1610</v>
      </c>
      <c r="B373" t="s">
        <v>1583</v>
      </c>
      <c r="C373" s="130">
        <v>21418596762.679283</v>
      </c>
      <c r="D373" s="130">
        <v>13</v>
      </c>
      <c r="E373" s="130" t="s">
        <v>2885</v>
      </c>
      <c r="F373" s="130" t="s">
        <v>0</v>
      </c>
      <c r="G373" s="130" t="s">
        <v>0</v>
      </c>
      <c r="H373" s="130">
        <v>1</v>
      </c>
      <c r="I373" s="130">
        <v>6</v>
      </c>
      <c r="J373" s="130" t="s">
        <v>0</v>
      </c>
      <c r="K373" s="130">
        <v>12</v>
      </c>
      <c r="L373" s="130">
        <v>4</v>
      </c>
      <c r="M373" s="130">
        <v>5</v>
      </c>
      <c r="N373" s="130">
        <v>8</v>
      </c>
      <c r="O373" s="130" t="s">
        <v>0</v>
      </c>
      <c r="P373" s="130" t="s">
        <v>0</v>
      </c>
      <c r="Q373" s="130">
        <v>2</v>
      </c>
      <c r="R373" s="130">
        <v>9</v>
      </c>
      <c r="S373" s="130" t="s">
        <v>0</v>
      </c>
      <c r="T373" s="130" t="s">
        <v>0</v>
      </c>
      <c r="U373" s="130">
        <v>10</v>
      </c>
      <c r="V373" s="130">
        <v>11</v>
      </c>
      <c r="W373" s="130" t="s">
        <v>0</v>
      </c>
      <c r="X373" s="130">
        <v>3</v>
      </c>
      <c r="Y373" s="130">
        <v>13</v>
      </c>
      <c r="Z373" s="130">
        <v>7</v>
      </c>
      <c r="AA373" s="130" t="s">
        <v>0</v>
      </c>
      <c r="AB373" s="130" t="s">
        <v>0</v>
      </c>
      <c r="AC373" s="130" t="s">
        <v>0</v>
      </c>
      <c r="AD373" s="130" t="s">
        <v>0</v>
      </c>
      <c r="AE373" s="130" t="s">
        <v>0</v>
      </c>
      <c r="AF373" s="130" t="s">
        <v>0</v>
      </c>
      <c r="AG373" s="130" t="s">
        <v>0</v>
      </c>
      <c r="AH373" s="130" t="s">
        <v>0</v>
      </c>
      <c r="AI373" s="130" t="s">
        <v>0</v>
      </c>
      <c r="AJ373" s="130" t="s">
        <v>0</v>
      </c>
      <c r="AK373" s="137" t="s">
        <v>2748</v>
      </c>
      <c r="AL373" s="138" t="s">
        <v>2749</v>
      </c>
      <c r="AM373" s="139" t="s">
        <v>2729</v>
      </c>
      <c r="AN373" s="139" t="s">
        <v>2755</v>
      </c>
      <c r="AO373" s="139"/>
      <c r="AP373" s="139"/>
      <c r="AQ373" s="145" t="s">
        <v>2743</v>
      </c>
      <c r="AR373" s="139" t="s">
        <v>2738</v>
      </c>
      <c r="AS373" s="139"/>
      <c r="AT373" s="139"/>
      <c r="AU373" s="141"/>
      <c r="BC373" t="s">
        <v>1580</v>
      </c>
      <c r="BD373" t="s">
        <v>1584</v>
      </c>
    </row>
    <row r="374" spans="1:56" x14ac:dyDescent="0.2">
      <c r="A374" s="129" t="s">
        <v>1613</v>
      </c>
      <c r="B374" t="s">
        <v>254</v>
      </c>
      <c r="C374" s="130">
        <v>323917641.85271114</v>
      </c>
      <c r="D374" s="130">
        <v>6</v>
      </c>
      <c r="E374" s="130" t="s">
        <v>2885</v>
      </c>
      <c r="F374" s="130" t="s">
        <v>0</v>
      </c>
      <c r="G374" s="130" t="s">
        <v>0</v>
      </c>
      <c r="H374" s="130" t="s">
        <v>0</v>
      </c>
      <c r="I374" s="130" t="s">
        <v>0</v>
      </c>
      <c r="J374" s="130" t="s">
        <v>0</v>
      </c>
      <c r="K374" s="130">
        <v>6</v>
      </c>
      <c r="L374" s="130">
        <v>2</v>
      </c>
      <c r="M374" s="130" t="s">
        <v>0</v>
      </c>
      <c r="N374" s="130" t="s">
        <v>0</v>
      </c>
      <c r="O374" s="130" t="s">
        <v>0</v>
      </c>
      <c r="P374" s="130" t="s">
        <v>0</v>
      </c>
      <c r="Q374" s="130" t="s">
        <v>0</v>
      </c>
      <c r="R374" s="130" t="s">
        <v>0</v>
      </c>
      <c r="S374" s="130" t="s">
        <v>0</v>
      </c>
      <c r="T374" s="130" t="s">
        <v>0</v>
      </c>
      <c r="U374" s="130">
        <v>1</v>
      </c>
      <c r="V374" s="130">
        <v>5</v>
      </c>
      <c r="W374" s="130" t="s">
        <v>0</v>
      </c>
      <c r="X374" s="130">
        <v>3</v>
      </c>
      <c r="Y374" s="130" t="s">
        <v>0</v>
      </c>
      <c r="Z374" s="130">
        <v>4</v>
      </c>
      <c r="AA374" s="130" t="s">
        <v>0</v>
      </c>
      <c r="AB374" s="130" t="s">
        <v>0</v>
      </c>
      <c r="AC374" s="130" t="s">
        <v>0</v>
      </c>
      <c r="AD374" s="130" t="s">
        <v>0</v>
      </c>
      <c r="AE374" s="130" t="s">
        <v>0</v>
      </c>
      <c r="AF374" s="130" t="s">
        <v>0</v>
      </c>
      <c r="AG374" s="130" t="s">
        <v>0</v>
      </c>
      <c r="AH374" s="130" t="s">
        <v>0</v>
      </c>
      <c r="AI374" s="130" t="s">
        <v>0</v>
      </c>
      <c r="AJ374" s="130" t="s">
        <v>0</v>
      </c>
      <c r="AK374" s="137" t="s">
        <v>2748</v>
      </c>
      <c r="AL374" s="138" t="s">
        <v>2749</v>
      </c>
      <c r="AM374" s="139" t="s">
        <v>2729</v>
      </c>
      <c r="AN374" s="139" t="s">
        <v>2755</v>
      </c>
      <c r="AO374" s="139"/>
      <c r="AP374" s="139"/>
      <c r="AQ374" s="140" t="s">
        <v>2744</v>
      </c>
      <c r="AR374" s="139" t="s">
        <v>2738</v>
      </c>
      <c r="AS374" s="139"/>
      <c r="AT374" s="139"/>
      <c r="AU374" s="141"/>
      <c r="BC374" t="s">
        <v>1586</v>
      </c>
      <c r="BD374" t="s">
        <v>1587</v>
      </c>
    </row>
    <row r="375" spans="1:56" x14ac:dyDescent="0.2">
      <c r="A375" s="129" t="s">
        <v>1616</v>
      </c>
      <c r="B375" t="s">
        <v>1589</v>
      </c>
      <c r="C375" s="130">
        <v>229328343442.46475</v>
      </c>
      <c r="D375" s="130">
        <v>15</v>
      </c>
      <c r="E375" s="130" t="s">
        <v>2885</v>
      </c>
      <c r="F375" s="130" t="s">
        <v>0</v>
      </c>
      <c r="G375" s="130" t="s">
        <v>0</v>
      </c>
      <c r="H375" s="130">
        <v>1</v>
      </c>
      <c r="I375" s="130">
        <v>9</v>
      </c>
      <c r="J375" s="130" t="s">
        <v>0</v>
      </c>
      <c r="K375" s="130">
        <v>11</v>
      </c>
      <c r="L375" s="130">
        <v>2</v>
      </c>
      <c r="M375" s="130">
        <v>6</v>
      </c>
      <c r="N375" s="130">
        <v>5</v>
      </c>
      <c r="O375" s="130" t="s">
        <v>0</v>
      </c>
      <c r="P375" s="130" t="s">
        <v>0</v>
      </c>
      <c r="Q375" s="130">
        <v>7</v>
      </c>
      <c r="R375" s="130">
        <v>10</v>
      </c>
      <c r="S375" s="130" t="s">
        <v>0</v>
      </c>
      <c r="T375" s="130" t="s">
        <v>0</v>
      </c>
      <c r="U375" s="130">
        <v>4</v>
      </c>
      <c r="V375" s="130">
        <v>14</v>
      </c>
      <c r="W375" s="130" t="s">
        <v>0</v>
      </c>
      <c r="X375" s="130">
        <v>13</v>
      </c>
      <c r="Y375" s="130">
        <v>12</v>
      </c>
      <c r="Z375" s="130">
        <v>8</v>
      </c>
      <c r="AA375" s="130">
        <v>15</v>
      </c>
      <c r="AB375" s="130">
        <v>3</v>
      </c>
      <c r="AC375" s="130" t="s">
        <v>0</v>
      </c>
      <c r="AD375" s="130" t="s">
        <v>0</v>
      </c>
      <c r="AE375" s="130" t="s">
        <v>0</v>
      </c>
      <c r="AF375" s="130" t="s">
        <v>0</v>
      </c>
      <c r="AG375" s="130" t="s">
        <v>0</v>
      </c>
      <c r="AH375" s="130" t="s">
        <v>0</v>
      </c>
      <c r="AI375" s="130" t="s">
        <v>0</v>
      </c>
      <c r="AJ375" s="130" t="s">
        <v>0</v>
      </c>
      <c r="AK375" s="137" t="s">
        <v>2748</v>
      </c>
      <c r="AL375" s="138" t="s">
        <v>2749</v>
      </c>
      <c r="AM375" s="139" t="s">
        <v>2729</v>
      </c>
      <c r="AN375" s="145" t="s">
        <v>2756</v>
      </c>
      <c r="AO375" s="145"/>
      <c r="AP375" s="145"/>
      <c r="AQ375" s="140"/>
      <c r="AR375" s="139" t="s">
        <v>2737</v>
      </c>
      <c r="AS375" s="139"/>
      <c r="AT375" s="139"/>
      <c r="AU375" s="141"/>
      <c r="BC375" t="s">
        <v>723</v>
      </c>
      <c r="BD375" t="s">
        <v>1590</v>
      </c>
    </row>
    <row r="376" spans="1:56" x14ac:dyDescent="0.2">
      <c r="A376" s="129" t="s">
        <v>1620</v>
      </c>
      <c r="B376" t="s">
        <v>1592</v>
      </c>
      <c r="C376" s="130">
        <v>35997001428.352539</v>
      </c>
      <c r="D376" s="130">
        <v>14</v>
      </c>
      <c r="E376" s="130" t="s">
        <v>2885</v>
      </c>
      <c r="F376" s="130" t="s">
        <v>0</v>
      </c>
      <c r="G376" s="130" t="s">
        <v>0</v>
      </c>
      <c r="H376" s="130">
        <v>2</v>
      </c>
      <c r="I376" s="130">
        <v>9</v>
      </c>
      <c r="J376" s="130" t="s">
        <v>0</v>
      </c>
      <c r="K376" s="130">
        <v>13</v>
      </c>
      <c r="L376" s="130">
        <v>4</v>
      </c>
      <c r="M376" s="130">
        <v>7</v>
      </c>
      <c r="N376" s="130">
        <v>6</v>
      </c>
      <c r="O376" s="130" t="s">
        <v>0</v>
      </c>
      <c r="P376" s="130" t="s">
        <v>0</v>
      </c>
      <c r="Q376" s="130">
        <v>1</v>
      </c>
      <c r="R376" s="130">
        <v>8</v>
      </c>
      <c r="S376" s="130" t="s">
        <v>0</v>
      </c>
      <c r="T376" s="130" t="s">
        <v>0</v>
      </c>
      <c r="U376" s="130">
        <v>11</v>
      </c>
      <c r="V376" s="130">
        <v>12</v>
      </c>
      <c r="W376" s="130" t="s">
        <v>0</v>
      </c>
      <c r="X376" s="130">
        <v>3</v>
      </c>
      <c r="Y376" s="130">
        <v>10</v>
      </c>
      <c r="Z376" s="130">
        <v>5</v>
      </c>
      <c r="AA376" s="130">
        <v>14</v>
      </c>
      <c r="AB376" s="130" t="s">
        <v>0</v>
      </c>
      <c r="AC376" s="130" t="s">
        <v>0</v>
      </c>
      <c r="AD376" s="130" t="s">
        <v>0</v>
      </c>
      <c r="AE376" s="130" t="s">
        <v>0</v>
      </c>
      <c r="AF376" s="130" t="s">
        <v>0</v>
      </c>
      <c r="AG376" s="130" t="s">
        <v>0</v>
      </c>
      <c r="AH376" s="130" t="s">
        <v>0</v>
      </c>
      <c r="AI376" s="130" t="s">
        <v>0</v>
      </c>
      <c r="AJ376" s="130" t="s">
        <v>0</v>
      </c>
      <c r="AK376" s="137" t="s">
        <v>2748</v>
      </c>
      <c r="AL376" s="138" t="s">
        <v>2749</v>
      </c>
      <c r="AM376" s="139" t="s">
        <v>2729</v>
      </c>
      <c r="AN376" s="145" t="s">
        <v>2756</v>
      </c>
      <c r="AO376" s="145"/>
      <c r="AP376" s="145"/>
      <c r="AQ376" s="140"/>
      <c r="AR376" s="139" t="s">
        <v>2738</v>
      </c>
      <c r="AS376" s="139"/>
      <c r="AT376" s="139"/>
      <c r="AU376" s="141"/>
      <c r="BC376" t="s">
        <v>723</v>
      </c>
      <c r="BD376" t="s">
        <v>1593</v>
      </c>
    </row>
    <row r="377" spans="1:56" x14ac:dyDescent="0.2">
      <c r="A377" s="129" t="s">
        <v>1623</v>
      </c>
      <c r="B377" t="s">
        <v>1595</v>
      </c>
      <c r="C377" s="130">
        <v>23636743119.82452</v>
      </c>
      <c r="D377" s="130">
        <v>8</v>
      </c>
      <c r="E377" s="130" t="s">
        <v>2885</v>
      </c>
      <c r="F377" s="130" t="s">
        <v>0</v>
      </c>
      <c r="G377" s="130" t="s">
        <v>0</v>
      </c>
      <c r="H377" s="130">
        <v>1</v>
      </c>
      <c r="I377" s="130">
        <v>5</v>
      </c>
      <c r="J377" s="130" t="s">
        <v>0</v>
      </c>
      <c r="K377" s="130">
        <v>4</v>
      </c>
      <c r="L377" s="130" t="s">
        <v>0</v>
      </c>
      <c r="M377" s="130" t="s">
        <v>0</v>
      </c>
      <c r="N377" s="130">
        <v>2</v>
      </c>
      <c r="O377" s="130" t="s">
        <v>0</v>
      </c>
      <c r="P377" s="130" t="s">
        <v>0</v>
      </c>
      <c r="Q377" s="130" t="s">
        <v>0</v>
      </c>
      <c r="R377" s="130">
        <v>6</v>
      </c>
      <c r="S377" s="130" t="s">
        <v>0</v>
      </c>
      <c r="T377" s="130" t="s">
        <v>0</v>
      </c>
      <c r="U377" s="130" t="s">
        <v>0</v>
      </c>
      <c r="V377" s="130">
        <v>8</v>
      </c>
      <c r="W377" s="130" t="s">
        <v>0</v>
      </c>
      <c r="X377" s="130">
        <v>7</v>
      </c>
      <c r="Y377" s="130" t="s">
        <v>0</v>
      </c>
      <c r="Z377" s="130">
        <v>3</v>
      </c>
      <c r="AA377" s="130" t="s">
        <v>0</v>
      </c>
      <c r="AB377" s="130" t="s">
        <v>0</v>
      </c>
      <c r="AC377" s="130" t="s">
        <v>0</v>
      </c>
      <c r="AD377" s="130" t="s">
        <v>0</v>
      </c>
      <c r="AE377" s="130" t="s">
        <v>0</v>
      </c>
      <c r="AF377" s="130" t="s">
        <v>0</v>
      </c>
      <c r="AG377" s="130" t="s">
        <v>0</v>
      </c>
      <c r="AH377" s="130" t="s">
        <v>0</v>
      </c>
      <c r="AI377" s="130" t="s">
        <v>0</v>
      </c>
      <c r="AJ377" s="130" t="s">
        <v>0</v>
      </c>
      <c r="AK377" s="137" t="s">
        <v>2748</v>
      </c>
      <c r="AL377" s="138" t="s">
        <v>2749</v>
      </c>
      <c r="AM377" s="139" t="s">
        <v>2729</v>
      </c>
      <c r="AN377" s="145" t="s">
        <v>2757</v>
      </c>
      <c r="AO377" s="145"/>
      <c r="AP377" s="145"/>
      <c r="AQ377" s="140"/>
      <c r="AR377" s="139" t="s">
        <v>2737</v>
      </c>
      <c r="AS377" s="139"/>
      <c r="AT377" s="139"/>
      <c r="AU377" s="141"/>
      <c r="BC377" t="s">
        <v>723</v>
      </c>
      <c r="BD377" t="s">
        <v>1596</v>
      </c>
    </row>
    <row r="378" spans="1:56" x14ac:dyDescent="0.2">
      <c r="A378" s="129" t="s">
        <v>1626</v>
      </c>
      <c r="B378" t="s">
        <v>1598</v>
      </c>
      <c r="C378" s="130">
        <v>2640716523.9915385</v>
      </c>
      <c r="D378" s="130">
        <v>9</v>
      </c>
      <c r="E378" s="130" t="s">
        <v>2885</v>
      </c>
      <c r="F378" s="130" t="s">
        <v>0</v>
      </c>
      <c r="G378" s="130" t="s">
        <v>0</v>
      </c>
      <c r="H378" s="130">
        <v>2</v>
      </c>
      <c r="I378" s="130">
        <v>1</v>
      </c>
      <c r="J378" s="130" t="s">
        <v>0</v>
      </c>
      <c r="K378" s="130">
        <v>8</v>
      </c>
      <c r="L378" s="130" t="s">
        <v>0</v>
      </c>
      <c r="M378" s="130" t="s">
        <v>0</v>
      </c>
      <c r="N378" s="130">
        <v>3</v>
      </c>
      <c r="O378" s="130" t="s">
        <v>0</v>
      </c>
      <c r="P378" s="130" t="s">
        <v>0</v>
      </c>
      <c r="Q378" s="130" t="s">
        <v>0</v>
      </c>
      <c r="R378" s="130">
        <v>7</v>
      </c>
      <c r="S378" s="130" t="s">
        <v>0</v>
      </c>
      <c r="T378" s="130" t="s">
        <v>0</v>
      </c>
      <c r="U378" s="130" t="s">
        <v>0</v>
      </c>
      <c r="V378" s="130">
        <v>6</v>
      </c>
      <c r="W378" s="130" t="s">
        <v>0</v>
      </c>
      <c r="X378" s="130">
        <v>5</v>
      </c>
      <c r="Y378" s="130" t="s">
        <v>0</v>
      </c>
      <c r="Z378" s="130">
        <v>4</v>
      </c>
      <c r="AA378" s="130">
        <v>9</v>
      </c>
      <c r="AB378" s="130" t="s">
        <v>0</v>
      </c>
      <c r="AC378" s="130" t="s">
        <v>0</v>
      </c>
      <c r="AD378" s="130" t="s">
        <v>0</v>
      </c>
      <c r="AE378" s="130" t="s">
        <v>0</v>
      </c>
      <c r="AF378" s="130" t="s">
        <v>0</v>
      </c>
      <c r="AG378" s="130" t="s">
        <v>0</v>
      </c>
      <c r="AH378" s="130" t="s">
        <v>0</v>
      </c>
      <c r="AI378" s="130" t="s">
        <v>0</v>
      </c>
      <c r="AJ378" s="130" t="s">
        <v>0</v>
      </c>
      <c r="AK378" s="137" t="s">
        <v>2748</v>
      </c>
      <c r="AL378" s="138" t="s">
        <v>2749</v>
      </c>
      <c r="AM378" s="139" t="s">
        <v>2729</v>
      </c>
      <c r="AN378" s="145" t="s">
        <v>2757</v>
      </c>
      <c r="AO378" s="145"/>
      <c r="AP378" s="145"/>
      <c r="AQ378" s="140"/>
      <c r="AR378" s="139" t="s">
        <v>2738</v>
      </c>
      <c r="AS378" s="139"/>
      <c r="AT378" s="139"/>
      <c r="AU378" s="141"/>
      <c r="BC378" t="s">
        <v>723</v>
      </c>
      <c r="BD378" t="s">
        <v>1599</v>
      </c>
    </row>
    <row r="379" spans="1:56" x14ac:dyDescent="0.2">
      <c r="A379" t="s">
        <v>1629</v>
      </c>
      <c r="B379" t="s">
        <v>310</v>
      </c>
      <c r="C379" s="130"/>
      <c r="D379" s="130"/>
      <c r="E379" s="130" t="s">
        <v>2886</v>
      </c>
      <c r="F379" s="130"/>
      <c r="G379" s="130"/>
      <c r="H379" s="130"/>
      <c r="I379" s="130"/>
      <c r="J379" s="130"/>
      <c r="K379" s="130"/>
      <c r="L379" s="130"/>
      <c r="M379" s="130"/>
      <c r="N379" s="130"/>
      <c r="O379" s="130"/>
      <c r="P379" s="130"/>
      <c r="Q379" s="130"/>
      <c r="R379" s="130"/>
      <c r="S379" s="130"/>
      <c r="T379" s="130"/>
      <c r="U379" s="130"/>
      <c r="V379" s="130"/>
      <c r="W379" s="130"/>
      <c r="X379" s="130"/>
      <c r="Y379" s="130"/>
      <c r="Z379" s="130"/>
      <c r="AA379" s="130"/>
      <c r="AB379" s="130"/>
      <c r="AC379" s="130"/>
      <c r="AD379" s="130"/>
      <c r="AE379" s="130"/>
      <c r="AF379" s="130"/>
      <c r="AG379" s="130"/>
      <c r="AH379" s="130"/>
      <c r="AI379" s="130"/>
      <c r="AJ379" s="130"/>
      <c r="AK379" s="137" t="s">
        <v>2748</v>
      </c>
      <c r="AL379" s="139" t="s">
        <v>2746</v>
      </c>
      <c r="AM379" s="139" t="s">
        <v>2729</v>
      </c>
      <c r="AN379" s="140" t="s">
        <v>64</v>
      </c>
      <c r="AO379" s="140"/>
      <c r="AP379" s="140"/>
      <c r="AQ379" s="140" t="s">
        <v>2741</v>
      </c>
      <c r="AR379" s="139" t="s">
        <v>2737</v>
      </c>
      <c r="AS379" s="139"/>
      <c r="AT379" s="139"/>
      <c r="AU379" s="141"/>
      <c r="BC379" t="s">
        <v>1601</v>
      </c>
      <c r="BD379" t="s">
        <v>1602</v>
      </c>
    </row>
    <row r="380" spans="1:56" x14ac:dyDescent="0.2">
      <c r="A380" t="s">
        <v>1633</v>
      </c>
      <c r="B380" t="s">
        <v>1604</v>
      </c>
      <c r="C380" s="130">
        <v>537</v>
      </c>
      <c r="D380" s="130">
        <v>10</v>
      </c>
      <c r="E380" s="130" t="s">
        <v>2885</v>
      </c>
      <c r="F380" s="130" t="s">
        <v>0</v>
      </c>
      <c r="G380" s="130" t="s">
        <v>0</v>
      </c>
      <c r="H380" s="130">
        <v>3</v>
      </c>
      <c r="I380" s="130">
        <v>5</v>
      </c>
      <c r="J380" s="130" t="s">
        <v>0</v>
      </c>
      <c r="K380" s="130">
        <v>7</v>
      </c>
      <c r="L380" s="130" t="s">
        <v>0</v>
      </c>
      <c r="M380" s="130" t="s">
        <v>0</v>
      </c>
      <c r="N380" s="130">
        <v>2</v>
      </c>
      <c r="O380" s="130" t="s">
        <v>0</v>
      </c>
      <c r="P380" s="130" t="s">
        <v>0</v>
      </c>
      <c r="Q380" s="130">
        <v>1</v>
      </c>
      <c r="R380" s="130">
        <v>4</v>
      </c>
      <c r="S380" s="130" t="s">
        <v>0</v>
      </c>
      <c r="T380" s="130" t="s">
        <v>0</v>
      </c>
      <c r="U380" s="130">
        <v>8</v>
      </c>
      <c r="V380" s="130">
        <v>9</v>
      </c>
      <c r="W380" s="130" t="s">
        <v>0</v>
      </c>
      <c r="X380" s="130">
        <v>6</v>
      </c>
      <c r="Y380" s="130" t="s">
        <v>0</v>
      </c>
      <c r="Z380" s="130">
        <v>10</v>
      </c>
      <c r="AA380" s="130" t="s">
        <v>0</v>
      </c>
      <c r="AB380" s="130" t="s">
        <v>0</v>
      </c>
      <c r="AC380" s="130" t="s">
        <v>0</v>
      </c>
      <c r="AD380" s="130" t="s">
        <v>0</v>
      </c>
      <c r="AE380" s="130" t="s">
        <v>0</v>
      </c>
      <c r="AF380" s="130" t="s">
        <v>0</v>
      </c>
      <c r="AG380" s="130" t="s">
        <v>0</v>
      </c>
      <c r="AH380" s="130" t="s">
        <v>0</v>
      </c>
      <c r="AI380" s="130" t="s">
        <v>0</v>
      </c>
      <c r="AJ380" s="130" t="s">
        <v>0</v>
      </c>
      <c r="AK380" s="137" t="s">
        <v>2748</v>
      </c>
      <c r="AL380" s="139" t="s">
        <v>2746</v>
      </c>
      <c r="AM380" s="139" t="s">
        <v>2729</v>
      </c>
      <c r="AN380" s="140" t="s">
        <v>64</v>
      </c>
      <c r="AO380" s="140"/>
      <c r="AP380" s="140"/>
      <c r="AQ380" s="145" t="s">
        <v>2742</v>
      </c>
      <c r="AR380" s="139" t="s">
        <v>2737</v>
      </c>
      <c r="AS380" s="139"/>
      <c r="AT380" s="139"/>
      <c r="AU380" s="141"/>
      <c r="BC380" t="s">
        <v>1605</v>
      </c>
      <c r="BD380" t="s">
        <v>1606</v>
      </c>
    </row>
    <row r="381" spans="1:56" x14ac:dyDescent="0.2">
      <c r="A381" t="s">
        <v>1636</v>
      </c>
      <c r="B381" t="s">
        <v>1608</v>
      </c>
      <c r="C381" s="130">
        <v>536</v>
      </c>
      <c r="D381" s="130">
        <v>8</v>
      </c>
      <c r="E381" s="130" t="s">
        <v>2885</v>
      </c>
      <c r="F381" s="130" t="s">
        <v>0</v>
      </c>
      <c r="G381" s="130" t="s">
        <v>0</v>
      </c>
      <c r="H381" s="130">
        <v>5</v>
      </c>
      <c r="I381" s="130">
        <v>2</v>
      </c>
      <c r="J381" s="130" t="s">
        <v>0</v>
      </c>
      <c r="K381" s="130" t="s">
        <v>0</v>
      </c>
      <c r="L381" s="130" t="s">
        <v>0</v>
      </c>
      <c r="M381" s="130" t="s">
        <v>0</v>
      </c>
      <c r="N381" s="130">
        <v>5</v>
      </c>
      <c r="O381" s="130" t="s">
        <v>0</v>
      </c>
      <c r="P381" s="130" t="s">
        <v>0</v>
      </c>
      <c r="Q381" s="130">
        <v>3</v>
      </c>
      <c r="R381" s="130">
        <v>4</v>
      </c>
      <c r="S381" s="130" t="s">
        <v>0</v>
      </c>
      <c r="T381" s="130" t="s">
        <v>0</v>
      </c>
      <c r="U381" s="130">
        <v>1</v>
      </c>
      <c r="V381" s="130" t="s">
        <v>0</v>
      </c>
      <c r="W381" s="130" t="s">
        <v>0</v>
      </c>
      <c r="X381" s="130">
        <v>7</v>
      </c>
      <c r="Y381" s="130" t="s">
        <v>0</v>
      </c>
      <c r="Z381" s="130">
        <v>7</v>
      </c>
      <c r="AA381" s="130" t="s">
        <v>0</v>
      </c>
      <c r="AB381" s="130" t="s">
        <v>0</v>
      </c>
      <c r="AC381" s="130" t="s">
        <v>0</v>
      </c>
      <c r="AD381" s="130" t="s">
        <v>0</v>
      </c>
      <c r="AE381" s="130" t="s">
        <v>0</v>
      </c>
      <c r="AF381" s="130" t="s">
        <v>0</v>
      </c>
      <c r="AG381" s="130" t="s">
        <v>0</v>
      </c>
      <c r="AH381" s="130" t="s">
        <v>0</v>
      </c>
      <c r="AI381" s="130" t="s">
        <v>0</v>
      </c>
      <c r="AJ381" s="130" t="s">
        <v>0</v>
      </c>
      <c r="AK381" s="137" t="s">
        <v>2748</v>
      </c>
      <c r="AL381" s="139" t="s">
        <v>2746</v>
      </c>
      <c r="AM381" s="139" t="s">
        <v>2729</v>
      </c>
      <c r="AN381" s="140" t="s">
        <v>64</v>
      </c>
      <c r="AO381" s="140"/>
      <c r="AP381" s="140"/>
      <c r="AQ381" s="145" t="s">
        <v>2743</v>
      </c>
      <c r="AR381" s="139" t="s">
        <v>2737</v>
      </c>
      <c r="AS381" s="139"/>
      <c r="AT381" s="139"/>
      <c r="AU381" s="141"/>
      <c r="BC381" t="s">
        <v>1605</v>
      </c>
      <c r="BD381" t="s">
        <v>1609</v>
      </c>
    </row>
    <row r="382" spans="1:56" x14ac:dyDescent="0.2">
      <c r="A382" t="s">
        <v>1639</v>
      </c>
      <c r="B382" t="s">
        <v>308</v>
      </c>
      <c r="C382" s="130"/>
      <c r="D382" s="130"/>
      <c r="E382" s="130" t="s">
        <v>2886</v>
      </c>
      <c r="F382" s="130"/>
      <c r="G382" s="130"/>
      <c r="H382" s="130"/>
      <c r="I382" s="130"/>
      <c r="J382" s="130"/>
      <c r="K382" s="130"/>
      <c r="L382" s="130"/>
      <c r="M382" s="130"/>
      <c r="N382" s="130"/>
      <c r="O382" s="130"/>
      <c r="P382" s="130"/>
      <c r="Q382" s="130"/>
      <c r="R382" s="130"/>
      <c r="S382" s="130"/>
      <c r="T382" s="130"/>
      <c r="U382" s="130"/>
      <c r="V382" s="130"/>
      <c r="W382" s="130"/>
      <c r="X382" s="130"/>
      <c r="Y382" s="130"/>
      <c r="Z382" s="130"/>
      <c r="AA382" s="130"/>
      <c r="AB382" s="130"/>
      <c r="AC382" s="130"/>
      <c r="AD382" s="130"/>
      <c r="AE382" s="130"/>
      <c r="AF382" s="130"/>
      <c r="AG382" s="130"/>
      <c r="AH382" s="130"/>
      <c r="AI382" s="130"/>
      <c r="AJ382" s="130"/>
      <c r="AK382" s="137" t="s">
        <v>2748</v>
      </c>
      <c r="AL382" s="139" t="s">
        <v>2746</v>
      </c>
      <c r="AM382" s="139" t="s">
        <v>2729</v>
      </c>
      <c r="AN382" s="140" t="s">
        <v>64</v>
      </c>
      <c r="AO382" s="140"/>
      <c r="AP382" s="140"/>
      <c r="AQ382" s="140" t="s">
        <v>2744</v>
      </c>
      <c r="AR382" s="139" t="s">
        <v>2737</v>
      </c>
      <c r="AS382" s="139"/>
      <c r="AT382" s="139"/>
      <c r="AU382" s="141"/>
      <c r="BC382" t="s">
        <v>1611</v>
      </c>
      <c r="BD382" t="s">
        <v>1612</v>
      </c>
    </row>
    <row r="383" spans="1:56" x14ac:dyDescent="0.2">
      <c r="A383" t="s">
        <v>1642</v>
      </c>
      <c r="B383" t="s">
        <v>307</v>
      </c>
      <c r="C383" s="130"/>
      <c r="D383" s="130"/>
      <c r="E383" s="130" t="s">
        <v>2886</v>
      </c>
      <c r="F383" s="130"/>
      <c r="G383" s="130"/>
      <c r="H383" s="130"/>
      <c r="I383" s="130"/>
      <c r="J383" s="130"/>
      <c r="K383" s="130"/>
      <c r="L383" s="130"/>
      <c r="M383" s="130"/>
      <c r="N383" s="130"/>
      <c r="O383" s="130"/>
      <c r="P383" s="130"/>
      <c r="Q383" s="130"/>
      <c r="R383" s="130"/>
      <c r="S383" s="130"/>
      <c r="T383" s="130"/>
      <c r="U383" s="130"/>
      <c r="V383" s="130"/>
      <c r="W383" s="130"/>
      <c r="X383" s="130"/>
      <c r="Y383" s="130"/>
      <c r="Z383" s="130"/>
      <c r="AA383" s="130"/>
      <c r="AB383" s="130"/>
      <c r="AC383" s="130"/>
      <c r="AD383" s="130"/>
      <c r="AE383" s="130"/>
      <c r="AF383" s="130"/>
      <c r="AG383" s="130"/>
      <c r="AH383" s="130"/>
      <c r="AI383" s="130"/>
      <c r="AJ383" s="130"/>
      <c r="AK383" s="137" t="s">
        <v>2748</v>
      </c>
      <c r="AL383" s="139" t="s">
        <v>2746</v>
      </c>
      <c r="AM383" s="139" t="s">
        <v>2729</v>
      </c>
      <c r="AN383" s="140" t="s">
        <v>64</v>
      </c>
      <c r="AO383" s="140"/>
      <c r="AP383" s="140"/>
      <c r="AQ383" s="140" t="s">
        <v>2741</v>
      </c>
      <c r="AR383" s="139" t="s">
        <v>2738</v>
      </c>
      <c r="AS383" s="139"/>
      <c r="AT383" s="139"/>
      <c r="AU383" s="141"/>
      <c r="BC383" t="s">
        <v>1614</v>
      </c>
      <c r="BD383" t="s">
        <v>1615</v>
      </c>
    </row>
    <row r="384" spans="1:56" x14ac:dyDescent="0.2">
      <c r="A384" t="s">
        <v>1646</v>
      </c>
      <c r="B384" t="s">
        <v>1617</v>
      </c>
      <c r="C384" s="130">
        <v>915</v>
      </c>
      <c r="D384" s="130">
        <v>10</v>
      </c>
      <c r="E384" s="130" t="s">
        <v>2885</v>
      </c>
      <c r="F384" s="130" t="s">
        <v>0</v>
      </c>
      <c r="G384" s="130" t="s">
        <v>0</v>
      </c>
      <c r="H384" s="130">
        <v>4</v>
      </c>
      <c r="I384" s="130">
        <v>6</v>
      </c>
      <c r="J384" s="130" t="s">
        <v>0</v>
      </c>
      <c r="K384" s="130" t="s">
        <v>0</v>
      </c>
      <c r="L384" s="130" t="s">
        <v>0</v>
      </c>
      <c r="M384" s="130" t="s">
        <v>0</v>
      </c>
      <c r="N384" s="130">
        <v>5</v>
      </c>
      <c r="O384" s="130" t="s">
        <v>0</v>
      </c>
      <c r="P384" s="130" t="s">
        <v>0</v>
      </c>
      <c r="Q384" s="130">
        <v>3</v>
      </c>
      <c r="R384" s="130">
        <v>2</v>
      </c>
      <c r="S384" s="130" t="s">
        <v>0</v>
      </c>
      <c r="T384" s="130" t="s">
        <v>0</v>
      </c>
      <c r="U384" s="130">
        <v>9</v>
      </c>
      <c r="V384" s="130">
        <v>7</v>
      </c>
      <c r="W384" s="130" t="s">
        <v>0</v>
      </c>
      <c r="X384" s="130">
        <v>1</v>
      </c>
      <c r="Y384" s="130" t="s">
        <v>0</v>
      </c>
      <c r="Z384" s="130">
        <v>8</v>
      </c>
      <c r="AA384" s="130">
        <v>9</v>
      </c>
      <c r="AB384" s="130" t="s">
        <v>0</v>
      </c>
      <c r="AC384" s="130" t="s">
        <v>0</v>
      </c>
      <c r="AD384" s="130" t="s">
        <v>0</v>
      </c>
      <c r="AE384" s="130" t="s">
        <v>0</v>
      </c>
      <c r="AF384" s="130" t="s">
        <v>0</v>
      </c>
      <c r="AG384" s="130" t="s">
        <v>0</v>
      </c>
      <c r="AH384" s="130" t="s">
        <v>0</v>
      </c>
      <c r="AI384" s="130" t="s">
        <v>0</v>
      </c>
      <c r="AJ384" s="130" t="s">
        <v>0</v>
      </c>
      <c r="AK384" s="137" t="s">
        <v>2748</v>
      </c>
      <c r="AL384" s="139" t="s">
        <v>2746</v>
      </c>
      <c r="AM384" s="139" t="s">
        <v>2729</v>
      </c>
      <c r="AN384" s="140" t="s">
        <v>64</v>
      </c>
      <c r="AO384" s="140"/>
      <c r="AP384" s="140"/>
      <c r="AQ384" s="145" t="s">
        <v>2742</v>
      </c>
      <c r="AR384" s="139" t="s">
        <v>2738</v>
      </c>
      <c r="AS384" s="139"/>
      <c r="AT384" s="139"/>
      <c r="AU384" s="141"/>
      <c r="BC384" t="s">
        <v>1618</v>
      </c>
      <c r="BD384" t="s">
        <v>1619</v>
      </c>
    </row>
    <row r="385" spans="1:56" x14ac:dyDescent="0.2">
      <c r="A385" t="s">
        <v>1649</v>
      </c>
      <c r="B385" t="s">
        <v>1621</v>
      </c>
      <c r="C385" s="130">
        <v>163</v>
      </c>
      <c r="D385" s="130">
        <v>10</v>
      </c>
      <c r="E385" s="130" t="s">
        <v>2885</v>
      </c>
      <c r="F385" s="130" t="s">
        <v>0</v>
      </c>
      <c r="G385" s="130" t="s">
        <v>0</v>
      </c>
      <c r="H385" s="130">
        <v>5</v>
      </c>
      <c r="I385" s="130">
        <v>6</v>
      </c>
      <c r="J385" s="130" t="s">
        <v>0</v>
      </c>
      <c r="K385" s="130" t="s">
        <v>0</v>
      </c>
      <c r="L385" s="130">
        <v>2</v>
      </c>
      <c r="M385" s="130" t="s">
        <v>0</v>
      </c>
      <c r="N385" s="130">
        <v>6</v>
      </c>
      <c r="O385" s="130" t="s">
        <v>0</v>
      </c>
      <c r="P385" s="130" t="s">
        <v>0</v>
      </c>
      <c r="Q385" s="130">
        <v>4</v>
      </c>
      <c r="R385" s="130">
        <v>3</v>
      </c>
      <c r="S385" s="130" t="s">
        <v>0</v>
      </c>
      <c r="T385" s="130" t="s">
        <v>0</v>
      </c>
      <c r="U385" s="130">
        <v>6</v>
      </c>
      <c r="V385" s="130" t="s">
        <v>0</v>
      </c>
      <c r="W385" s="130" t="s">
        <v>0</v>
      </c>
      <c r="X385" s="130">
        <v>1</v>
      </c>
      <c r="Y385" s="130" t="s">
        <v>0</v>
      </c>
      <c r="Z385" s="130">
        <v>10</v>
      </c>
      <c r="AA385" s="130">
        <v>6</v>
      </c>
      <c r="AB385" s="130" t="s">
        <v>0</v>
      </c>
      <c r="AC385" s="130" t="s">
        <v>0</v>
      </c>
      <c r="AD385" s="130" t="s">
        <v>0</v>
      </c>
      <c r="AE385" s="130" t="s">
        <v>0</v>
      </c>
      <c r="AF385" s="130" t="s">
        <v>0</v>
      </c>
      <c r="AG385" s="130" t="s">
        <v>0</v>
      </c>
      <c r="AH385" s="130" t="s">
        <v>0</v>
      </c>
      <c r="AI385" s="130" t="s">
        <v>0</v>
      </c>
      <c r="AJ385" s="130" t="s">
        <v>0</v>
      </c>
      <c r="AK385" s="137" t="s">
        <v>2748</v>
      </c>
      <c r="AL385" s="139" t="s">
        <v>2746</v>
      </c>
      <c r="AM385" s="139" t="s">
        <v>2729</v>
      </c>
      <c r="AN385" s="140" t="s">
        <v>64</v>
      </c>
      <c r="AO385" s="140"/>
      <c r="AP385" s="140"/>
      <c r="AQ385" s="145" t="s">
        <v>2743</v>
      </c>
      <c r="AR385" s="139" t="s">
        <v>2738</v>
      </c>
      <c r="AS385" s="139"/>
      <c r="AT385" s="139"/>
      <c r="AU385" s="141"/>
      <c r="BC385" t="s">
        <v>1618</v>
      </c>
      <c r="BD385" t="s">
        <v>1622</v>
      </c>
    </row>
    <row r="386" spans="1:56" x14ac:dyDescent="0.2">
      <c r="A386" t="s">
        <v>1652</v>
      </c>
      <c r="B386" t="s">
        <v>305</v>
      </c>
      <c r="C386" s="130"/>
      <c r="D386" s="130"/>
      <c r="E386" s="130" t="s">
        <v>2886</v>
      </c>
      <c r="F386" s="130"/>
      <c r="G386" s="130"/>
      <c r="H386" s="130"/>
      <c r="I386" s="130"/>
      <c r="J386" s="130"/>
      <c r="K386" s="130"/>
      <c r="L386" s="130"/>
      <c r="M386" s="130"/>
      <c r="N386" s="130"/>
      <c r="O386" s="130"/>
      <c r="P386" s="130"/>
      <c r="Q386" s="130"/>
      <c r="R386" s="130"/>
      <c r="S386" s="130"/>
      <c r="T386" s="130"/>
      <c r="U386" s="130"/>
      <c r="V386" s="130"/>
      <c r="W386" s="130"/>
      <c r="X386" s="130"/>
      <c r="Y386" s="130"/>
      <c r="Z386" s="130"/>
      <c r="AA386" s="130"/>
      <c r="AB386" s="130"/>
      <c r="AC386" s="130"/>
      <c r="AD386" s="130"/>
      <c r="AE386" s="130"/>
      <c r="AF386" s="130"/>
      <c r="AG386" s="130"/>
      <c r="AH386" s="130"/>
      <c r="AI386" s="130"/>
      <c r="AJ386" s="130"/>
      <c r="AK386" s="137" t="s">
        <v>2748</v>
      </c>
      <c r="AL386" s="139" t="s">
        <v>2746</v>
      </c>
      <c r="AM386" s="139" t="s">
        <v>2729</v>
      </c>
      <c r="AN386" s="140" t="s">
        <v>64</v>
      </c>
      <c r="AO386" s="140"/>
      <c r="AP386" s="140"/>
      <c r="AQ386" s="140" t="s">
        <v>2744</v>
      </c>
      <c r="AR386" s="139" t="s">
        <v>2738</v>
      </c>
      <c r="AS386" s="139"/>
      <c r="AT386" s="139"/>
      <c r="AU386" s="141"/>
      <c r="BC386" t="s">
        <v>1624</v>
      </c>
      <c r="BD386" t="s">
        <v>1625</v>
      </c>
    </row>
    <row r="387" spans="1:56" x14ac:dyDescent="0.2">
      <c r="A387" t="s">
        <v>1656</v>
      </c>
      <c r="B387" t="s">
        <v>304</v>
      </c>
      <c r="C387" s="130"/>
      <c r="D387" s="130"/>
      <c r="E387" s="130" t="s">
        <v>2886</v>
      </c>
      <c r="F387" s="130"/>
      <c r="G387" s="130"/>
      <c r="H387" s="130"/>
      <c r="I387" s="130"/>
      <c r="J387" s="130"/>
      <c r="K387" s="130"/>
      <c r="L387" s="130"/>
      <c r="M387" s="130"/>
      <c r="N387" s="130"/>
      <c r="O387" s="130"/>
      <c r="P387" s="130"/>
      <c r="Q387" s="130"/>
      <c r="R387" s="130"/>
      <c r="S387" s="130"/>
      <c r="T387" s="130"/>
      <c r="U387" s="130"/>
      <c r="V387" s="130"/>
      <c r="W387" s="130"/>
      <c r="X387" s="130"/>
      <c r="Y387" s="130"/>
      <c r="Z387" s="130"/>
      <c r="AA387" s="130"/>
      <c r="AB387" s="130"/>
      <c r="AC387" s="130"/>
      <c r="AD387" s="130"/>
      <c r="AE387" s="130"/>
      <c r="AF387" s="130"/>
      <c r="AG387" s="130"/>
      <c r="AH387" s="130"/>
      <c r="AI387" s="130"/>
      <c r="AJ387" s="130"/>
      <c r="AK387" s="137" t="s">
        <v>2748</v>
      </c>
      <c r="AL387" s="139" t="s">
        <v>2746</v>
      </c>
      <c r="AM387" s="139" t="s">
        <v>2729</v>
      </c>
      <c r="AN387" s="139" t="s">
        <v>2755</v>
      </c>
      <c r="AO387" s="139"/>
      <c r="AP387" s="139"/>
      <c r="AQ387" s="140" t="s">
        <v>2741</v>
      </c>
      <c r="AR387" s="139" t="s">
        <v>2737</v>
      </c>
      <c r="AS387" s="139"/>
      <c r="AT387" s="139"/>
      <c r="AU387" s="141"/>
      <c r="BC387" t="s">
        <v>1627</v>
      </c>
      <c r="BD387" t="s">
        <v>1628</v>
      </c>
    </row>
    <row r="388" spans="1:56" x14ac:dyDescent="0.2">
      <c r="A388" t="s">
        <v>1660</v>
      </c>
      <c r="B388" t="s">
        <v>1630</v>
      </c>
      <c r="C388" s="130">
        <v>5422</v>
      </c>
      <c r="D388" s="130">
        <v>11</v>
      </c>
      <c r="E388" s="130" t="s">
        <v>2885</v>
      </c>
      <c r="F388" s="130" t="s">
        <v>0</v>
      </c>
      <c r="G388" s="130" t="s">
        <v>0</v>
      </c>
      <c r="H388" s="130">
        <v>1</v>
      </c>
      <c r="I388" s="130">
        <v>7</v>
      </c>
      <c r="J388" s="130" t="s">
        <v>0</v>
      </c>
      <c r="K388" s="130">
        <v>9</v>
      </c>
      <c r="L388" s="130">
        <v>4</v>
      </c>
      <c r="M388" s="130" t="s">
        <v>0</v>
      </c>
      <c r="N388" s="130">
        <v>3</v>
      </c>
      <c r="O388" s="130" t="s">
        <v>0</v>
      </c>
      <c r="P388" s="130" t="s">
        <v>0</v>
      </c>
      <c r="Q388" s="130">
        <v>2</v>
      </c>
      <c r="R388" s="130">
        <v>8</v>
      </c>
      <c r="S388" s="130" t="s">
        <v>0</v>
      </c>
      <c r="T388" s="130" t="s">
        <v>0</v>
      </c>
      <c r="U388" s="130">
        <v>6</v>
      </c>
      <c r="V388" s="130">
        <v>11</v>
      </c>
      <c r="W388" s="130" t="s">
        <v>0</v>
      </c>
      <c r="X388" s="130">
        <v>10</v>
      </c>
      <c r="Y388" s="130" t="s">
        <v>0</v>
      </c>
      <c r="Z388" s="130">
        <v>5</v>
      </c>
      <c r="AA388" s="130" t="s">
        <v>0</v>
      </c>
      <c r="AB388" s="130" t="s">
        <v>0</v>
      </c>
      <c r="AC388" s="130" t="s">
        <v>0</v>
      </c>
      <c r="AD388" s="130" t="s">
        <v>0</v>
      </c>
      <c r="AE388" s="130" t="s">
        <v>0</v>
      </c>
      <c r="AF388" s="130" t="s">
        <v>0</v>
      </c>
      <c r="AG388" s="130" t="s">
        <v>0</v>
      </c>
      <c r="AH388" s="130" t="s">
        <v>0</v>
      </c>
      <c r="AI388" s="130" t="s">
        <v>0</v>
      </c>
      <c r="AJ388" s="130" t="s">
        <v>0</v>
      </c>
      <c r="AK388" s="137" t="s">
        <v>2748</v>
      </c>
      <c r="AL388" s="139" t="s">
        <v>2746</v>
      </c>
      <c r="AM388" s="139" t="s">
        <v>2729</v>
      </c>
      <c r="AN388" s="139" t="s">
        <v>2755</v>
      </c>
      <c r="AO388" s="139"/>
      <c r="AP388" s="139"/>
      <c r="AQ388" s="145" t="s">
        <v>2742</v>
      </c>
      <c r="AR388" s="139" t="s">
        <v>2737</v>
      </c>
      <c r="AS388" s="139"/>
      <c r="AT388" s="139"/>
      <c r="AU388" s="141"/>
      <c r="BC388" t="s">
        <v>1631</v>
      </c>
      <c r="BD388" t="s">
        <v>1632</v>
      </c>
    </row>
    <row r="389" spans="1:56" x14ac:dyDescent="0.2">
      <c r="A389" t="s">
        <v>1663</v>
      </c>
      <c r="B389" t="s">
        <v>1634</v>
      </c>
      <c r="C389" s="130">
        <v>8922</v>
      </c>
      <c r="D389" s="130">
        <v>12</v>
      </c>
      <c r="E389" s="130" t="s">
        <v>2885</v>
      </c>
      <c r="F389" s="130" t="s">
        <v>0</v>
      </c>
      <c r="G389" s="130" t="s">
        <v>0</v>
      </c>
      <c r="H389" s="130">
        <v>3</v>
      </c>
      <c r="I389" s="130">
        <v>6</v>
      </c>
      <c r="J389" s="130" t="s">
        <v>0</v>
      </c>
      <c r="K389" s="130">
        <v>10</v>
      </c>
      <c r="L389" s="130">
        <v>4</v>
      </c>
      <c r="M389" s="130">
        <v>1</v>
      </c>
      <c r="N389" s="130">
        <v>2</v>
      </c>
      <c r="O389" s="130" t="s">
        <v>0</v>
      </c>
      <c r="P389" s="130" t="s">
        <v>0</v>
      </c>
      <c r="Q389" s="130">
        <v>5</v>
      </c>
      <c r="R389" s="130">
        <v>7</v>
      </c>
      <c r="S389" s="130" t="s">
        <v>0</v>
      </c>
      <c r="T389" s="130" t="s">
        <v>0</v>
      </c>
      <c r="U389" s="130">
        <v>9</v>
      </c>
      <c r="V389" s="130">
        <v>12</v>
      </c>
      <c r="W389" s="130" t="s">
        <v>0</v>
      </c>
      <c r="X389" s="130">
        <v>11</v>
      </c>
      <c r="Y389" s="130" t="s">
        <v>0</v>
      </c>
      <c r="Z389" s="130">
        <v>8</v>
      </c>
      <c r="AA389" s="130" t="s">
        <v>0</v>
      </c>
      <c r="AB389" s="130" t="s">
        <v>0</v>
      </c>
      <c r="AC389" s="130" t="s">
        <v>0</v>
      </c>
      <c r="AD389" s="130" t="s">
        <v>0</v>
      </c>
      <c r="AE389" s="130" t="s">
        <v>0</v>
      </c>
      <c r="AF389" s="130" t="s">
        <v>0</v>
      </c>
      <c r="AG389" s="130" t="s">
        <v>0</v>
      </c>
      <c r="AH389" s="130" t="s">
        <v>0</v>
      </c>
      <c r="AI389" s="130" t="s">
        <v>0</v>
      </c>
      <c r="AJ389" s="130" t="s">
        <v>0</v>
      </c>
      <c r="AK389" s="137" t="s">
        <v>2748</v>
      </c>
      <c r="AL389" s="139" t="s">
        <v>2746</v>
      </c>
      <c r="AM389" s="139" t="s">
        <v>2729</v>
      </c>
      <c r="AN389" s="139" t="s">
        <v>2755</v>
      </c>
      <c r="AO389" s="139"/>
      <c r="AP389" s="139"/>
      <c r="AQ389" s="145" t="s">
        <v>2743</v>
      </c>
      <c r="AR389" s="139" t="s">
        <v>2737</v>
      </c>
      <c r="AS389" s="139"/>
      <c r="AT389" s="139"/>
      <c r="AU389" s="141"/>
      <c r="BC389" t="s">
        <v>1631</v>
      </c>
      <c r="BD389" t="s">
        <v>1635</v>
      </c>
    </row>
    <row r="390" spans="1:56" x14ac:dyDescent="0.2">
      <c r="A390" t="s">
        <v>1666</v>
      </c>
      <c r="B390" t="s">
        <v>302</v>
      </c>
      <c r="C390" s="130">
        <v>311</v>
      </c>
      <c r="D390" s="130">
        <v>6</v>
      </c>
      <c r="E390" s="130" t="s">
        <v>2885</v>
      </c>
      <c r="F390" s="130" t="s">
        <v>0</v>
      </c>
      <c r="G390" s="130" t="s">
        <v>0</v>
      </c>
      <c r="H390" s="130">
        <v>3</v>
      </c>
      <c r="I390" s="130" t="s">
        <v>0</v>
      </c>
      <c r="J390" s="130" t="s">
        <v>0</v>
      </c>
      <c r="K390" s="130">
        <v>2</v>
      </c>
      <c r="L390" s="130">
        <v>1</v>
      </c>
      <c r="M390" s="130" t="s">
        <v>0</v>
      </c>
      <c r="N390" s="130" t="s">
        <v>0</v>
      </c>
      <c r="O390" s="130" t="s">
        <v>0</v>
      </c>
      <c r="P390" s="130" t="s">
        <v>0</v>
      </c>
      <c r="Q390" s="130" t="s">
        <v>0</v>
      </c>
      <c r="R390" s="130" t="s">
        <v>0</v>
      </c>
      <c r="S390" s="130" t="s">
        <v>0</v>
      </c>
      <c r="T390" s="130" t="s">
        <v>0</v>
      </c>
      <c r="U390" s="130">
        <v>4</v>
      </c>
      <c r="V390" s="130">
        <v>5</v>
      </c>
      <c r="W390" s="130" t="s">
        <v>0</v>
      </c>
      <c r="X390" s="130" t="s">
        <v>0</v>
      </c>
      <c r="Y390" s="130" t="s">
        <v>0</v>
      </c>
      <c r="Z390" s="130">
        <v>6</v>
      </c>
      <c r="AA390" s="130" t="s">
        <v>0</v>
      </c>
      <c r="AB390" s="130" t="s">
        <v>0</v>
      </c>
      <c r="AC390" s="130" t="s">
        <v>0</v>
      </c>
      <c r="AD390" s="130" t="s">
        <v>0</v>
      </c>
      <c r="AE390" s="130" t="s">
        <v>0</v>
      </c>
      <c r="AF390" s="130" t="s">
        <v>0</v>
      </c>
      <c r="AG390" s="130" t="s">
        <v>0</v>
      </c>
      <c r="AH390" s="130" t="s">
        <v>0</v>
      </c>
      <c r="AI390" s="130" t="s">
        <v>0</v>
      </c>
      <c r="AJ390" s="130" t="s">
        <v>0</v>
      </c>
      <c r="AK390" s="137" t="s">
        <v>2748</v>
      </c>
      <c r="AL390" s="139" t="s">
        <v>2746</v>
      </c>
      <c r="AM390" s="139" t="s">
        <v>2729</v>
      </c>
      <c r="AN390" s="139" t="s">
        <v>2755</v>
      </c>
      <c r="AO390" s="139"/>
      <c r="AP390" s="139"/>
      <c r="AQ390" s="140" t="s">
        <v>2744</v>
      </c>
      <c r="AR390" s="139" t="s">
        <v>2737</v>
      </c>
      <c r="AS390" s="139"/>
      <c r="AT390" s="139"/>
      <c r="AU390" s="141"/>
      <c r="BC390" t="s">
        <v>1637</v>
      </c>
      <c r="BD390" t="s">
        <v>1638</v>
      </c>
    </row>
    <row r="391" spans="1:56" x14ac:dyDescent="0.2">
      <c r="A391" t="s">
        <v>1669</v>
      </c>
      <c r="B391" t="s">
        <v>301</v>
      </c>
      <c r="C391" s="130"/>
      <c r="D391" s="130"/>
      <c r="E391" s="130" t="s">
        <v>2886</v>
      </c>
      <c r="F391" s="130"/>
      <c r="G391" s="130"/>
      <c r="H391" s="130"/>
      <c r="I391" s="130"/>
      <c r="J391" s="130"/>
      <c r="K391" s="130"/>
      <c r="L391" s="130"/>
      <c r="M391" s="130"/>
      <c r="N391" s="130"/>
      <c r="O391" s="130"/>
      <c r="P391" s="130"/>
      <c r="Q391" s="130"/>
      <c r="R391" s="130"/>
      <c r="S391" s="130"/>
      <c r="T391" s="130"/>
      <c r="U391" s="130"/>
      <c r="V391" s="130"/>
      <c r="W391" s="130"/>
      <c r="X391" s="130"/>
      <c r="Y391" s="130"/>
      <c r="Z391" s="130"/>
      <c r="AA391" s="130"/>
      <c r="AB391" s="130"/>
      <c r="AC391" s="130"/>
      <c r="AD391" s="130"/>
      <c r="AE391" s="130"/>
      <c r="AF391" s="130"/>
      <c r="AG391" s="130"/>
      <c r="AH391" s="130"/>
      <c r="AI391" s="130"/>
      <c r="AJ391" s="130"/>
      <c r="AK391" s="137" t="s">
        <v>2748</v>
      </c>
      <c r="AL391" s="139" t="s">
        <v>2746</v>
      </c>
      <c r="AM391" s="139" t="s">
        <v>2729</v>
      </c>
      <c r="AN391" s="139" t="s">
        <v>2755</v>
      </c>
      <c r="AO391" s="139"/>
      <c r="AP391" s="139"/>
      <c r="AQ391" s="140" t="s">
        <v>2741</v>
      </c>
      <c r="AR391" s="139" t="s">
        <v>2738</v>
      </c>
      <c r="AS391" s="139"/>
      <c r="AT391" s="139"/>
      <c r="AU391" s="141"/>
      <c r="BC391" t="s">
        <v>1640</v>
      </c>
      <c r="BD391" t="s">
        <v>1641</v>
      </c>
    </row>
    <row r="392" spans="1:56" x14ac:dyDescent="0.2">
      <c r="A392" t="s">
        <v>1673</v>
      </c>
      <c r="B392" t="s">
        <v>1643</v>
      </c>
      <c r="C392" s="130">
        <v>2311</v>
      </c>
      <c r="D392" s="130">
        <v>11</v>
      </c>
      <c r="E392" s="130" t="s">
        <v>2885</v>
      </c>
      <c r="F392" s="130" t="s">
        <v>0</v>
      </c>
      <c r="G392" s="130" t="s">
        <v>0</v>
      </c>
      <c r="H392" s="130">
        <v>3</v>
      </c>
      <c r="I392" s="130">
        <v>6</v>
      </c>
      <c r="J392" s="130" t="s">
        <v>0</v>
      </c>
      <c r="K392" s="130">
        <v>11</v>
      </c>
      <c r="L392" s="130">
        <v>9</v>
      </c>
      <c r="M392" s="130" t="s">
        <v>0</v>
      </c>
      <c r="N392" s="130">
        <v>4</v>
      </c>
      <c r="O392" s="130" t="s">
        <v>0</v>
      </c>
      <c r="P392" s="130" t="s">
        <v>0</v>
      </c>
      <c r="Q392" s="130">
        <v>1</v>
      </c>
      <c r="R392" s="130">
        <v>5</v>
      </c>
      <c r="S392" s="130" t="s">
        <v>0</v>
      </c>
      <c r="T392" s="130" t="s">
        <v>0</v>
      </c>
      <c r="U392" s="130">
        <v>10</v>
      </c>
      <c r="V392" s="130">
        <v>7</v>
      </c>
      <c r="W392" s="130" t="s">
        <v>0</v>
      </c>
      <c r="X392" s="130">
        <v>2</v>
      </c>
      <c r="Y392" s="130" t="s">
        <v>0</v>
      </c>
      <c r="Z392" s="130">
        <v>8</v>
      </c>
      <c r="AA392" s="130" t="s">
        <v>0</v>
      </c>
      <c r="AB392" s="130" t="s">
        <v>0</v>
      </c>
      <c r="AC392" s="130" t="s">
        <v>0</v>
      </c>
      <c r="AD392" s="130" t="s">
        <v>0</v>
      </c>
      <c r="AE392" s="130" t="s">
        <v>0</v>
      </c>
      <c r="AF392" s="130" t="s">
        <v>0</v>
      </c>
      <c r="AG392" s="130" t="s">
        <v>0</v>
      </c>
      <c r="AH392" s="130" t="s">
        <v>0</v>
      </c>
      <c r="AI392" s="130" t="s">
        <v>0</v>
      </c>
      <c r="AJ392" s="130" t="s">
        <v>0</v>
      </c>
      <c r="AK392" s="137" t="s">
        <v>2748</v>
      </c>
      <c r="AL392" s="139" t="s">
        <v>2746</v>
      </c>
      <c r="AM392" s="139" t="s">
        <v>2729</v>
      </c>
      <c r="AN392" s="139" t="s">
        <v>2755</v>
      </c>
      <c r="AO392" s="139"/>
      <c r="AP392" s="139"/>
      <c r="AQ392" s="145" t="s">
        <v>2742</v>
      </c>
      <c r="AR392" s="139" t="s">
        <v>2738</v>
      </c>
      <c r="AS392" s="139"/>
      <c r="AT392" s="139"/>
      <c r="AU392" s="141"/>
      <c r="BC392" t="s">
        <v>1644</v>
      </c>
      <c r="BD392" t="s">
        <v>1645</v>
      </c>
    </row>
    <row r="393" spans="1:56" x14ac:dyDescent="0.2">
      <c r="A393" t="s">
        <v>1677</v>
      </c>
      <c r="B393" t="s">
        <v>1647</v>
      </c>
      <c r="C393" s="130">
        <v>2935</v>
      </c>
      <c r="D393" s="130">
        <v>12</v>
      </c>
      <c r="E393" s="130" t="s">
        <v>2885</v>
      </c>
      <c r="F393" s="130" t="s">
        <v>0</v>
      </c>
      <c r="G393" s="130" t="s">
        <v>0</v>
      </c>
      <c r="H393" s="130">
        <v>2</v>
      </c>
      <c r="I393" s="130">
        <v>3</v>
      </c>
      <c r="J393" s="130" t="s">
        <v>0</v>
      </c>
      <c r="K393" s="130">
        <v>12</v>
      </c>
      <c r="L393" s="130">
        <v>6</v>
      </c>
      <c r="M393" s="130">
        <v>4</v>
      </c>
      <c r="N393" s="130">
        <v>8</v>
      </c>
      <c r="O393" s="130" t="s">
        <v>0</v>
      </c>
      <c r="P393" s="130" t="s">
        <v>0</v>
      </c>
      <c r="Q393" s="130">
        <v>1</v>
      </c>
      <c r="R393" s="130">
        <v>9</v>
      </c>
      <c r="S393" s="130" t="s">
        <v>0</v>
      </c>
      <c r="T393" s="130" t="s">
        <v>0</v>
      </c>
      <c r="U393" s="130">
        <v>11</v>
      </c>
      <c r="V393" s="130">
        <v>10</v>
      </c>
      <c r="W393" s="130" t="s">
        <v>0</v>
      </c>
      <c r="X393" s="130">
        <v>5</v>
      </c>
      <c r="Y393" s="130" t="s">
        <v>0</v>
      </c>
      <c r="Z393" s="130">
        <v>7</v>
      </c>
      <c r="AA393" s="130" t="s">
        <v>0</v>
      </c>
      <c r="AB393" s="130" t="s">
        <v>0</v>
      </c>
      <c r="AC393" s="130" t="s">
        <v>0</v>
      </c>
      <c r="AD393" s="130" t="s">
        <v>0</v>
      </c>
      <c r="AE393" s="130" t="s">
        <v>0</v>
      </c>
      <c r="AF393" s="130" t="s">
        <v>0</v>
      </c>
      <c r="AG393" s="130" t="s">
        <v>0</v>
      </c>
      <c r="AH393" s="130" t="s">
        <v>0</v>
      </c>
      <c r="AI393" s="130" t="s">
        <v>0</v>
      </c>
      <c r="AJ393" s="130" t="s">
        <v>0</v>
      </c>
      <c r="AK393" s="137" t="s">
        <v>2748</v>
      </c>
      <c r="AL393" s="139" t="s">
        <v>2746</v>
      </c>
      <c r="AM393" s="139" t="s">
        <v>2729</v>
      </c>
      <c r="AN393" s="139" t="s">
        <v>2755</v>
      </c>
      <c r="AO393" s="139"/>
      <c r="AP393" s="139"/>
      <c r="AQ393" s="145" t="s">
        <v>2743</v>
      </c>
      <c r="AR393" s="139" t="s">
        <v>2738</v>
      </c>
      <c r="AS393" s="139"/>
      <c r="AT393" s="139"/>
      <c r="AU393" s="141"/>
      <c r="BC393" t="s">
        <v>1644</v>
      </c>
      <c r="BD393" t="s">
        <v>1648</v>
      </c>
    </row>
    <row r="394" spans="1:56" x14ac:dyDescent="0.2">
      <c r="A394" t="s">
        <v>1681</v>
      </c>
      <c r="B394" t="s">
        <v>299</v>
      </c>
      <c r="C394" s="130">
        <v>25</v>
      </c>
      <c r="D394" s="130">
        <v>6</v>
      </c>
      <c r="E394" s="130" t="s">
        <v>2885</v>
      </c>
      <c r="F394" s="130" t="s">
        <v>0</v>
      </c>
      <c r="G394" s="130" t="s">
        <v>0</v>
      </c>
      <c r="H394" s="130" t="s">
        <v>0</v>
      </c>
      <c r="I394" s="130" t="s">
        <v>0</v>
      </c>
      <c r="J394" s="130" t="s">
        <v>0</v>
      </c>
      <c r="K394" s="130">
        <v>6</v>
      </c>
      <c r="L394" s="130">
        <v>3</v>
      </c>
      <c r="M394" s="130" t="s">
        <v>0</v>
      </c>
      <c r="N394" s="130" t="s">
        <v>0</v>
      </c>
      <c r="O394" s="130" t="s">
        <v>0</v>
      </c>
      <c r="P394" s="130" t="s">
        <v>0</v>
      </c>
      <c r="Q394" s="130" t="s">
        <v>0</v>
      </c>
      <c r="R394" s="130" t="s">
        <v>0</v>
      </c>
      <c r="S394" s="130" t="s">
        <v>0</v>
      </c>
      <c r="T394" s="130" t="s">
        <v>0</v>
      </c>
      <c r="U394" s="130">
        <v>1</v>
      </c>
      <c r="V394" s="130">
        <v>3</v>
      </c>
      <c r="W394" s="130" t="s">
        <v>0</v>
      </c>
      <c r="X394" s="130">
        <v>2</v>
      </c>
      <c r="Y394" s="130" t="s">
        <v>0</v>
      </c>
      <c r="Z394" s="130">
        <v>5</v>
      </c>
      <c r="AA394" s="130" t="s">
        <v>0</v>
      </c>
      <c r="AB394" s="130" t="s">
        <v>0</v>
      </c>
      <c r="AC394" s="130" t="s">
        <v>0</v>
      </c>
      <c r="AD394" s="130" t="s">
        <v>0</v>
      </c>
      <c r="AE394" s="130" t="s">
        <v>0</v>
      </c>
      <c r="AF394" s="130" t="s">
        <v>0</v>
      </c>
      <c r="AG394" s="130" t="s">
        <v>0</v>
      </c>
      <c r="AH394" s="130" t="s">
        <v>0</v>
      </c>
      <c r="AI394" s="130" t="s">
        <v>0</v>
      </c>
      <c r="AJ394" s="130" t="s">
        <v>0</v>
      </c>
      <c r="AK394" s="137" t="s">
        <v>2748</v>
      </c>
      <c r="AL394" s="139" t="s">
        <v>2746</v>
      </c>
      <c r="AM394" s="139" t="s">
        <v>2729</v>
      </c>
      <c r="AN394" s="139" t="s">
        <v>2755</v>
      </c>
      <c r="AO394" s="139"/>
      <c r="AP394" s="139"/>
      <c r="AQ394" s="140" t="s">
        <v>2744</v>
      </c>
      <c r="AR394" s="139" t="s">
        <v>2738</v>
      </c>
      <c r="AS394" s="139"/>
      <c r="AT394" s="139"/>
      <c r="AU394" s="141"/>
      <c r="BC394" t="s">
        <v>1650</v>
      </c>
      <c r="BD394" t="s">
        <v>1651</v>
      </c>
    </row>
    <row r="395" spans="1:56" x14ac:dyDescent="0.2">
      <c r="A395" t="s">
        <v>1685</v>
      </c>
      <c r="B395" t="s">
        <v>1653</v>
      </c>
      <c r="C395" s="130">
        <v>10414</v>
      </c>
      <c r="D395" s="130">
        <v>13</v>
      </c>
      <c r="E395" s="130" t="s">
        <v>2885</v>
      </c>
      <c r="F395" s="130" t="s">
        <v>0</v>
      </c>
      <c r="G395" s="130" t="s">
        <v>0</v>
      </c>
      <c r="H395" s="130">
        <v>2</v>
      </c>
      <c r="I395" s="130">
        <v>5</v>
      </c>
      <c r="J395" s="130" t="s">
        <v>0</v>
      </c>
      <c r="K395" s="130">
        <v>9</v>
      </c>
      <c r="L395" s="130" t="s">
        <v>0</v>
      </c>
      <c r="M395" s="130" t="s">
        <v>0</v>
      </c>
      <c r="N395" s="130">
        <v>4</v>
      </c>
      <c r="O395" s="130" t="s">
        <v>0</v>
      </c>
      <c r="P395" s="130" t="s">
        <v>0</v>
      </c>
      <c r="Q395" s="130">
        <v>3</v>
      </c>
      <c r="R395" s="130">
        <v>6</v>
      </c>
      <c r="S395" s="130" t="s">
        <v>0</v>
      </c>
      <c r="T395" s="130" t="s">
        <v>0</v>
      </c>
      <c r="U395" s="130">
        <v>7</v>
      </c>
      <c r="V395" s="130">
        <v>12</v>
      </c>
      <c r="W395" s="130" t="s">
        <v>0</v>
      </c>
      <c r="X395" s="130">
        <v>11</v>
      </c>
      <c r="Y395" s="130">
        <v>10</v>
      </c>
      <c r="Z395" s="130">
        <v>8</v>
      </c>
      <c r="AA395" s="130">
        <v>13</v>
      </c>
      <c r="AB395" s="130">
        <v>1</v>
      </c>
      <c r="AC395" s="130" t="s">
        <v>0</v>
      </c>
      <c r="AD395" s="130" t="s">
        <v>0</v>
      </c>
      <c r="AE395" s="130" t="s">
        <v>0</v>
      </c>
      <c r="AF395" s="130" t="s">
        <v>0</v>
      </c>
      <c r="AG395" s="130" t="s">
        <v>0</v>
      </c>
      <c r="AH395" s="130" t="s">
        <v>0</v>
      </c>
      <c r="AI395" s="130" t="s">
        <v>0</v>
      </c>
      <c r="AJ395" s="130" t="s">
        <v>0</v>
      </c>
      <c r="AK395" s="137" t="s">
        <v>2748</v>
      </c>
      <c r="AL395" s="139" t="s">
        <v>2746</v>
      </c>
      <c r="AM395" s="139" t="s">
        <v>2729</v>
      </c>
      <c r="AN395" s="145" t="s">
        <v>2756</v>
      </c>
      <c r="AO395" s="145"/>
      <c r="AP395" s="145"/>
      <c r="AQ395" s="140"/>
      <c r="AR395" s="139" t="s">
        <v>2737</v>
      </c>
      <c r="AS395" s="139"/>
      <c r="AT395" s="139"/>
      <c r="AU395" s="141"/>
      <c r="BC395" t="s">
        <v>1654</v>
      </c>
      <c r="BD395" t="s">
        <v>1655</v>
      </c>
    </row>
    <row r="396" spans="1:56" x14ac:dyDescent="0.2">
      <c r="A396" t="s">
        <v>1689</v>
      </c>
      <c r="B396" t="s">
        <v>1657</v>
      </c>
      <c r="C396" s="130">
        <v>4124</v>
      </c>
      <c r="D396" s="130">
        <v>12</v>
      </c>
      <c r="E396" s="130" t="s">
        <v>2885</v>
      </c>
      <c r="F396" s="130" t="s">
        <v>0</v>
      </c>
      <c r="G396" s="130" t="s">
        <v>0</v>
      </c>
      <c r="H396" s="130">
        <v>2</v>
      </c>
      <c r="I396" s="130">
        <v>5</v>
      </c>
      <c r="J396" s="130" t="s">
        <v>0</v>
      </c>
      <c r="K396" s="130">
        <v>11</v>
      </c>
      <c r="L396" s="130" t="s">
        <v>0</v>
      </c>
      <c r="M396" s="130" t="s">
        <v>0</v>
      </c>
      <c r="N396" s="130">
        <v>4</v>
      </c>
      <c r="O396" s="130" t="s">
        <v>0</v>
      </c>
      <c r="P396" s="130" t="s">
        <v>0</v>
      </c>
      <c r="Q396" s="130">
        <v>1</v>
      </c>
      <c r="R396" s="130">
        <v>7</v>
      </c>
      <c r="S396" s="130" t="s">
        <v>0</v>
      </c>
      <c r="T396" s="130" t="s">
        <v>0</v>
      </c>
      <c r="U396" s="130">
        <v>9</v>
      </c>
      <c r="V396" s="130">
        <v>8</v>
      </c>
      <c r="W396" s="130" t="s">
        <v>0</v>
      </c>
      <c r="X396" s="130">
        <v>3</v>
      </c>
      <c r="Y396" s="130">
        <v>10</v>
      </c>
      <c r="Z396" s="130">
        <v>6</v>
      </c>
      <c r="AA396" s="130">
        <v>12</v>
      </c>
      <c r="AB396" s="130" t="s">
        <v>0</v>
      </c>
      <c r="AC396" s="130" t="s">
        <v>0</v>
      </c>
      <c r="AD396" s="130" t="s">
        <v>0</v>
      </c>
      <c r="AE396" s="130" t="s">
        <v>0</v>
      </c>
      <c r="AF396" s="130" t="s">
        <v>0</v>
      </c>
      <c r="AG396" s="130" t="s">
        <v>0</v>
      </c>
      <c r="AH396" s="130" t="s">
        <v>0</v>
      </c>
      <c r="AI396" s="130" t="s">
        <v>0</v>
      </c>
      <c r="AJ396" s="130" t="s">
        <v>0</v>
      </c>
      <c r="AK396" s="137" t="s">
        <v>2748</v>
      </c>
      <c r="AL396" s="139" t="s">
        <v>2746</v>
      </c>
      <c r="AM396" s="139" t="s">
        <v>2729</v>
      </c>
      <c r="AN396" s="145" t="s">
        <v>2756</v>
      </c>
      <c r="AO396" s="145"/>
      <c r="AP396" s="145"/>
      <c r="AQ396" s="140"/>
      <c r="AR396" s="139" t="s">
        <v>2738</v>
      </c>
      <c r="AS396" s="139"/>
      <c r="AT396" s="139"/>
      <c r="AU396" s="141"/>
      <c r="BC396" t="s">
        <v>1658</v>
      </c>
      <c r="BD396" t="s">
        <v>1659</v>
      </c>
    </row>
    <row r="397" spans="1:56" x14ac:dyDescent="0.2">
      <c r="A397" t="s">
        <v>1693</v>
      </c>
      <c r="B397" t="s">
        <v>1661</v>
      </c>
      <c r="C397" s="130">
        <v>3197</v>
      </c>
      <c r="D397" s="130">
        <v>8</v>
      </c>
      <c r="E397" s="130" t="s">
        <v>2885</v>
      </c>
      <c r="F397" s="130" t="s">
        <v>0</v>
      </c>
      <c r="G397" s="130" t="s">
        <v>0</v>
      </c>
      <c r="H397" s="130">
        <v>2</v>
      </c>
      <c r="I397" s="130">
        <v>4</v>
      </c>
      <c r="J397" s="130" t="s">
        <v>0</v>
      </c>
      <c r="K397" s="130">
        <v>6</v>
      </c>
      <c r="L397" s="130" t="s">
        <v>0</v>
      </c>
      <c r="M397" s="130" t="s">
        <v>0</v>
      </c>
      <c r="N397" s="130">
        <v>1</v>
      </c>
      <c r="O397" s="130" t="s">
        <v>0</v>
      </c>
      <c r="P397" s="130" t="s">
        <v>0</v>
      </c>
      <c r="Q397" s="130" t="s">
        <v>0</v>
      </c>
      <c r="R397" s="130">
        <v>5</v>
      </c>
      <c r="S397" s="130" t="s">
        <v>0</v>
      </c>
      <c r="T397" s="130" t="s">
        <v>0</v>
      </c>
      <c r="U397" s="130" t="s">
        <v>0</v>
      </c>
      <c r="V397" s="130">
        <v>7</v>
      </c>
      <c r="W397" s="130" t="s">
        <v>0</v>
      </c>
      <c r="X397" s="130">
        <v>8</v>
      </c>
      <c r="Y397" s="130" t="s">
        <v>0</v>
      </c>
      <c r="Z397" s="130">
        <v>3</v>
      </c>
      <c r="AA397" s="130" t="s">
        <v>0</v>
      </c>
      <c r="AB397" s="130" t="s">
        <v>0</v>
      </c>
      <c r="AC397" s="130" t="s">
        <v>0</v>
      </c>
      <c r="AD397" s="130" t="s">
        <v>0</v>
      </c>
      <c r="AE397" s="130" t="s">
        <v>0</v>
      </c>
      <c r="AF397" s="130" t="s">
        <v>0</v>
      </c>
      <c r="AG397" s="130" t="s">
        <v>0</v>
      </c>
      <c r="AH397" s="130" t="s">
        <v>0</v>
      </c>
      <c r="AI397" s="130" t="s">
        <v>0</v>
      </c>
      <c r="AJ397" s="130" t="s">
        <v>0</v>
      </c>
      <c r="AK397" s="137" t="s">
        <v>2748</v>
      </c>
      <c r="AL397" s="139" t="s">
        <v>2746</v>
      </c>
      <c r="AM397" s="139" t="s">
        <v>2729</v>
      </c>
      <c r="AN397" s="145" t="s">
        <v>2757</v>
      </c>
      <c r="AO397" s="145"/>
      <c r="AP397" s="145"/>
      <c r="AQ397" s="140"/>
      <c r="AR397" s="139" t="s">
        <v>2737</v>
      </c>
      <c r="AS397" s="139"/>
      <c r="AT397" s="139"/>
      <c r="AU397" s="141"/>
      <c r="BC397" t="s">
        <v>723</v>
      </c>
      <c r="BD397" t="s">
        <v>1662</v>
      </c>
    </row>
    <row r="398" spans="1:56" x14ac:dyDescent="0.2">
      <c r="A398" t="s">
        <v>1697</v>
      </c>
      <c r="B398" t="s">
        <v>1664</v>
      </c>
      <c r="C398" s="130">
        <v>621</v>
      </c>
      <c r="D398" s="130">
        <v>9</v>
      </c>
      <c r="E398" s="130" t="s">
        <v>2885</v>
      </c>
      <c r="F398" s="130" t="s">
        <v>0</v>
      </c>
      <c r="G398" s="130" t="s">
        <v>0</v>
      </c>
      <c r="H398" s="130">
        <v>2</v>
      </c>
      <c r="I398" s="130">
        <v>1</v>
      </c>
      <c r="J398" s="130" t="s">
        <v>0</v>
      </c>
      <c r="K398" s="130">
        <v>9</v>
      </c>
      <c r="L398" s="130" t="s">
        <v>0</v>
      </c>
      <c r="M398" s="130" t="s">
        <v>0</v>
      </c>
      <c r="N398" s="130">
        <v>3</v>
      </c>
      <c r="O398" s="130" t="s">
        <v>0</v>
      </c>
      <c r="P398" s="130" t="s">
        <v>0</v>
      </c>
      <c r="Q398" s="130" t="s">
        <v>0</v>
      </c>
      <c r="R398" s="130">
        <v>6</v>
      </c>
      <c r="S398" s="130" t="s">
        <v>0</v>
      </c>
      <c r="T398" s="130" t="s">
        <v>0</v>
      </c>
      <c r="U398" s="130" t="s">
        <v>0</v>
      </c>
      <c r="V398" s="130">
        <v>4</v>
      </c>
      <c r="W398" s="130" t="s">
        <v>0</v>
      </c>
      <c r="X398" s="130">
        <v>7</v>
      </c>
      <c r="Y398" s="130" t="s">
        <v>0</v>
      </c>
      <c r="Z398" s="130">
        <v>5</v>
      </c>
      <c r="AA398" s="130">
        <v>8</v>
      </c>
      <c r="AB398" s="130" t="s">
        <v>0</v>
      </c>
      <c r="AC398" s="130" t="s">
        <v>0</v>
      </c>
      <c r="AD398" s="130" t="s">
        <v>0</v>
      </c>
      <c r="AE398" s="130" t="s">
        <v>0</v>
      </c>
      <c r="AF398" s="130" t="s">
        <v>0</v>
      </c>
      <c r="AG398" s="130" t="s">
        <v>0</v>
      </c>
      <c r="AH398" s="130" t="s">
        <v>0</v>
      </c>
      <c r="AI398" s="130" t="s">
        <v>0</v>
      </c>
      <c r="AJ398" s="130" t="s">
        <v>0</v>
      </c>
      <c r="AK398" s="137" t="s">
        <v>2748</v>
      </c>
      <c r="AL398" s="139" t="s">
        <v>2746</v>
      </c>
      <c r="AM398" s="139" t="s">
        <v>2729</v>
      </c>
      <c r="AN398" s="145" t="s">
        <v>2757</v>
      </c>
      <c r="AO398" s="145"/>
      <c r="AP398" s="145"/>
      <c r="AQ398" s="140"/>
      <c r="AR398" s="139" t="s">
        <v>2738</v>
      </c>
      <c r="AS398" s="139"/>
      <c r="AT398" s="139"/>
      <c r="AU398" s="141"/>
      <c r="BC398" t="s">
        <v>723</v>
      </c>
      <c r="BD398" t="s">
        <v>1665</v>
      </c>
    </row>
    <row r="399" spans="1:56" x14ac:dyDescent="0.2">
      <c r="A399" t="s">
        <v>1701</v>
      </c>
      <c r="B399" t="s">
        <v>0</v>
      </c>
      <c r="C399" s="130"/>
      <c r="D399" s="130"/>
      <c r="E399" s="130" t="s">
        <v>2886</v>
      </c>
      <c r="F399" s="130"/>
      <c r="G399" s="130"/>
      <c r="H399" s="130"/>
      <c r="I399" s="130"/>
      <c r="J399" s="130"/>
      <c r="K399" s="130"/>
      <c r="L399" s="130"/>
      <c r="M399" s="130"/>
      <c r="N399" s="130"/>
      <c r="O399" s="130"/>
      <c r="P399" s="130"/>
      <c r="Q399" s="130"/>
      <c r="R399" s="130"/>
      <c r="S399" s="130"/>
      <c r="T399" s="130"/>
      <c r="U399" s="130"/>
      <c r="V399" s="130"/>
      <c r="W399" s="130"/>
      <c r="X399" s="130"/>
      <c r="Y399" s="130"/>
      <c r="Z399" s="130"/>
      <c r="AA399" s="130"/>
      <c r="AB399" s="130"/>
      <c r="AC399" s="130"/>
      <c r="AD399" s="130"/>
      <c r="AE399" s="130"/>
      <c r="AF399" s="130"/>
      <c r="AG399" s="130"/>
      <c r="AH399" s="130"/>
      <c r="AI399" s="130"/>
      <c r="AJ399" s="130"/>
      <c r="AK399" s="142"/>
      <c r="AL399" s="143"/>
      <c r="AM399" s="143"/>
      <c r="AN399" s="143"/>
      <c r="AO399" s="143"/>
      <c r="AP399" s="143"/>
      <c r="AQ399" s="143"/>
      <c r="AR399" s="143"/>
      <c r="AS399" s="143"/>
      <c r="AT399" s="143"/>
      <c r="AU399" s="144"/>
      <c r="BC399" t="s">
        <v>1667</v>
      </c>
      <c r="BD399" t="s">
        <v>1668</v>
      </c>
    </row>
    <row r="400" spans="1:56" x14ac:dyDescent="0.2">
      <c r="A400" t="s">
        <v>1704</v>
      </c>
      <c r="B400" t="s">
        <v>1670</v>
      </c>
      <c r="C400" s="130"/>
      <c r="D400" s="130"/>
      <c r="E400" s="130" t="s">
        <v>2886</v>
      </c>
      <c r="F400" s="130"/>
      <c r="G400" s="130"/>
      <c r="H400" s="130"/>
      <c r="I400" s="130"/>
      <c r="J400" s="130"/>
      <c r="K400" s="130"/>
      <c r="L400" s="130"/>
      <c r="M400" s="130"/>
      <c r="N400" s="130"/>
      <c r="O400" s="130"/>
      <c r="P400" s="130"/>
      <c r="Q400" s="130"/>
      <c r="R400" s="130"/>
      <c r="S400" s="130"/>
      <c r="T400" s="130"/>
      <c r="U400" s="130"/>
      <c r="V400" s="130"/>
      <c r="W400" s="130"/>
      <c r="X400" s="130"/>
      <c r="Y400" s="130"/>
      <c r="Z400" s="130"/>
      <c r="AA400" s="130"/>
      <c r="AB400" s="130"/>
      <c r="AC400" s="130"/>
      <c r="AD400" s="130"/>
      <c r="AE400" s="130"/>
      <c r="AF400" s="130"/>
      <c r="AG400" s="130"/>
      <c r="AH400" s="130"/>
      <c r="AI400" s="130"/>
      <c r="AJ400" s="130"/>
      <c r="AK400" s="137" t="s">
        <v>2724</v>
      </c>
      <c r="AL400" s="138" t="s">
        <v>2725</v>
      </c>
      <c r="AM400" s="139" t="s">
        <v>2729</v>
      </c>
      <c r="AN400" s="140" t="s">
        <v>64</v>
      </c>
      <c r="AO400" s="140"/>
      <c r="AP400" s="140"/>
      <c r="AQ400" s="140"/>
      <c r="AR400" s="139"/>
      <c r="AS400" s="139"/>
      <c r="AT400" s="139" t="s">
        <v>2751</v>
      </c>
      <c r="AU400" s="141"/>
      <c r="BC400" t="s">
        <v>1671</v>
      </c>
      <c r="BD400" t="s">
        <v>1672</v>
      </c>
    </row>
    <row r="401" spans="1:56" x14ac:dyDescent="0.2">
      <c r="A401" t="s">
        <v>1707</v>
      </c>
      <c r="B401" t="s">
        <v>1674</v>
      </c>
      <c r="C401" s="130">
        <v>2363709869.2020111</v>
      </c>
      <c r="D401" s="130">
        <v>9</v>
      </c>
      <c r="E401" s="130" t="s">
        <v>2885</v>
      </c>
      <c r="F401" s="130" t="s">
        <v>0</v>
      </c>
      <c r="G401" s="130" t="s">
        <v>0</v>
      </c>
      <c r="H401" s="130">
        <v>1</v>
      </c>
      <c r="I401" s="130">
        <v>8</v>
      </c>
      <c r="J401" s="130" t="s">
        <v>0</v>
      </c>
      <c r="K401" s="130" t="s">
        <v>0</v>
      </c>
      <c r="L401" s="130">
        <v>3</v>
      </c>
      <c r="M401" s="130" t="s">
        <v>0</v>
      </c>
      <c r="N401" s="130">
        <v>6</v>
      </c>
      <c r="O401" s="130" t="s">
        <v>0</v>
      </c>
      <c r="P401" s="130" t="s">
        <v>0</v>
      </c>
      <c r="Q401" s="130">
        <v>2</v>
      </c>
      <c r="R401" s="130">
        <v>7</v>
      </c>
      <c r="S401" s="130" t="s">
        <v>0</v>
      </c>
      <c r="T401" s="130" t="s">
        <v>0</v>
      </c>
      <c r="U401" s="130">
        <v>9</v>
      </c>
      <c r="V401" s="130" t="s">
        <v>0</v>
      </c>
      <c r="W401" s="130" t="s">
        <v>0</v>
      </c>
      <c r="X401" s="130">
        <v>4</v>
      </c>
      <c r="Y401" s="130" t="s">
        <v>0</v>
      </c>
      <c r="Z401" s="130">
        <v>5</v>
      </c>
      <c r="AA401" s="130" t="s">
        <v>0</v>
      </c>
      <c r="AB401" s="130" t="s">
        <v>0</v>
      </c>
      <c r="AC401" s="130" t="s">
        <v>0</v>
      </c>
      <c r="AD401" s="130" t="s">
        <v>0</v>
      </c>
      <c r="AE401" s="130" t="s">
        <v>0</v>
      </c>
      <c r="AF401" s="130" t="s">
        <v>0</v>
      </c>
      <c r="AG401" s="130" t="s">
        <v>0</v>
      </c>
      <c r="AH401" s="130" t="s">
        <v>0</v>
      </c>
      <c r="AI401" s="130" t="s">
        <v>0</v>
      </c>
      <c r="AJ401" s="130" t="s">
        <v>0</v>
      </c>
      <c r="AK401" s="137" t="s">
        <v>2724</v>
      </c>
      <c r="AL401" s="138" t="s">
        <v>2725</v>
      </c>
      <c r="AM401" s="139" t="s">
        <v>2729</v>
      </c>
      <c r="AN401" s="139" t="s">
        <v>2755</v>
      </c>
      <c r="AO401" s="139"/>
      <c r="AP401" s="139"/>
      <c r="AQ401" s="139"/>
      <c r="AR401" s="139"/>
      <c r="AS401" s="139"/>
      <c r="AT401" s="139" t="s">
        <v>2751</v>
      </c>
      <c r="AU401" s="141"/>
      <c r="BC401" t="s">
        <v>1675</v>
      </c>
      <c r="BD401" t="s">
        <v>1676</v>
      </c>
    </row>
    <row r="402" spans="1:56" x14ac:dyDescent="0.2">
      <c r="A402" t="s">
        <v>1710</v>
      </c>
      <c r="B402" t="s">
        <v>1678</v>
      </c>
      <c r="C402" s="130">
        <v>4600982650.3500004</v>
      </c>
      <c r="D402" s="130">
        <v>9</v>
      </c>
      <c r="E402" s="130" t="s">
        <v>2885</v>
      </c>
      <c r="F402" s="130" t="s">
        <v>0</v>
      </c>
      <c r="G402" s="130" t="s">
        <v>0</v>
      </c>
      <c r="H402" s="130">
        <v>1</v>
      </c>
      <c r="I402" s="130">
        <v>7</v>
      </c>
      <c r="J402" s="130" t="s">
        <v>0</v>
      </c>
      <c r="K402" s="130">
        <v>6</v>
      </c>
      <c r="L402" s="130">
        <v>4</v>
      </c>
      <c r="M402" s="130" t="s">
        <v>0</v>
      </c>
      <c r="N402" s="130">
        <v>5</v>
      </c>
      <c r="O402" s="130" t="s">
        <v>0</v>
      </c>
      <c r="P402" s="130" t="s">
        <v>0</v>
      </c>
      <c r="Q402" s="130">
        <v>3</v>
      </c>
      <c r="R402" s="130">
        <v>8</v>
      </c>
      <c r="S402" s="130" t="s">
        <v>0</v>
      </c>
      <c r="T402" s="130" t="s">
        <v>0</v>
      </c>
      <c r="U402" s="130" t="s">
        <v>0</v>
      </c>
      <c r="V402" s="130" t="s">
        <v>0</v>
      </c>
      <c r="W402" s="130" t="s">
        <v>0</v>
      </c>
      <c r="X402" s="130">
        <v>2</v>
      </c>
      <c r="Y402" s="130" t="s">
        <v>0</v>
      </c>
      <c r="Z402" s="130" t="s">
        <v>0</v>
      </c>
      <c r="AA402" s="130">
        <v>9</v>
      </c>
      <c r="AB402" s="130" t="s">
        <v>0</v>
      </c>
      <c r="AC402" s="130" t="s">
        <v>0</v>
      </c>
      <c r="AD402" s="130" t="s">
        <v>0</v>
      </c>
      <c r="AE402" s="130" t="s">
        <v>0</v>
      </c>
      <c r="AF402" s="130" t="s">
        <v>0</v>
      </c>
      <c r="AG402" s="130" t="s">
        <v>0</v>
      </c>
      <c r="AH402" s="130" t="s">
        <v>0</v>
      </c>
      <c r="AI402" s="130" t="s">
        <v>0</v>
      </c>
      <c r="AJ402" s="130" t="s">
        <v>0</v>
      </c>
      <c r="AK402" s="137" t="s">
        <v>2724</v>
      </c>
      <c r="AL402" s="138" t="s">
        <v>2725</v>
      </c>
      <c r="AM402" s="139" t="s">
        <v>2729</v>
      </c>
      <c r="AN402" s="140" t="s">
        <v>64</v>
      </c>
      <c r="AO402" s="140"/>
      <c r="AP402" s="140"/>
      <c r="AQ402" s="140"/>
      <c r="AR402" s="139"/>
      <c r="AS402" s="139"/>
      <c r="AT402" s="139" t="s">
        <v>2752</v>
      </c>
      <c r="AU402" s="141"/>
      <c r="BC402" t="s">
        <v>1679</v>
      </c>
      <c r="BD402" t="s">
        <v>1680</v>
      </c>
    </row>
    <row r="403" spans="1:56" x14ac:dyDescent="0.2">
      <c r="A403" t="s">
        <v>1713</v>
      </c>
      <c r="B403" t="s">
        <v>1682</v>
      </c>
      <c r="C403" s="130">
        <v>55672614601.993439</v>
      </c>
      <c r="D403" s="130">
        <v>11</v>
      </c>
      <c r="E403" s="130" t="s">
        <v>2885</v>
      </c>
      <c r="F403" s="130" t="s">
        <v>0</v>
      </c>
      <c r="G403" s="130" t="s">
        <v>0</v>
      </c>
      <c r="H403" s="130">
        <v>1</v>
      </c>
      <c r="I403" s="130">
        <v>5</v>
      </c>
      <c r="J403" s="130" t="s">
        <v>0</v>
      </c>
      <c r="K403" s="130">
        <v>10</v>
      </c>
      <c r="L403" s="130">
        <v>3</v>
      </c>
      <c r="M403" s="130" t="s">
        <v>0</v>
      </c>
      <c r="N403" s="130">
        <v>4</v>
      </c>
      <c r="O403" s="130" t="s">
        <v>0</v>
      </c>
      <c r="P403" s="130" t="s">
        <v>0</v>
      </c>
      <c r="Q403" s="130">
        <v>2</v>
      </c>
      <c r="R403" s="130">
        <v>8</v>
      </c>
      <c r="S403" s="130" t="s">
        <v>0</v>
      </c>
      <c r="T403" s="130" t="s">
        <v>0</v>
      </c>
      <c r="U403" s="130">
        <v>7</v>
      </c>
      <c r="V403" s="130">
        <v>11</v>
      </c>
      <c r="W403" s="130" t="s">
        <v>0</v>
      </c>
      <c r="X403" s="130">
        <v>9</v>
      </c>
      <c r="Y403" s="130" t="s">
        <v>0</v>
      </c>
      <c r="Z403" s="130">
        <v>6</v>
      </c>
      <c r="AA403" s="130" t="s">
        <v>0</v>
      </c>
      <c r="AB403" s="130" t="s">
        <v>0</v>
      </c>
      <c r="AC403" s="130" t="s">
        <v>0</v>
      </c>
      <c r="AD403" s="130" t="s">
        <v>0</v>
      </c>
      <c r="AE403" s="130" t="s">
        <v>0</v>
      </c>
      <c r="AF403" s="130" t="s">
        <v>0</v>
      </c>
      <c r="AG403" s="130" t="s">
        <v>0</v>
      </c>
      <c r="AH403" s="130" t="s">
        <v>0</v>
      </c>
      <c r="AI403" s="130" t="s">
        <v>0</v>
      </c>
      <c r="AJ403" s="130" t="s">
        <v>0</v>
      </c>
      <c r="AK403" s="137" t="s">
        <v>2724</v>
      </c>
      <c r="AL403" s="138" t="s">
        <v>2725</v>
      </c>
      <c r="AM403" s="139" t="s">
        <v>2729</v>
      </c>
      <c r="AN403" s="139" t="s">
        <v>2755</v>
      </c>
      <c r="AO403" s="139"/>
      <c r="AP403" s="139"/>
      <c r="AQ403" s="139"/>
      <c r="AR403" s="139"/>
      <c r="AS403" s="139"/>
      <c r="AT403" s="139" t="s">
        <v>2752</v>
      </c>
      <c r="AU403" s="141"/>
      <c r="BC403" t="s">
        <v>1683</v>
      </c>
      <c r="BD403" t="s">
        <v>1684</v>
      </c>
    </row>
    <row r="404" spans="1:56" x14ac:dyDescent="0.2">
      <c r="A404" t="s">
        <v>1716</v>
      </c>
      <c r="B404" t="s">
        <v>1686</v>
      </c>
      <c r="C404" s="130">
        <v>8851639073</v>
      </c>
      <c r="D404" s="130">
        <v>7</v>
      </c>
      <c r="E404" s="130" t="s">
        <v>2885</v>
      </c>
      <c r="F404" s="130" t="s">
        <v>0</v>
      </c>
      <c r="G404" s="130" t="s">
        <v>0</v>
      </c>
      <c r="H404" s="130">
        <v>1</v>
      </c>
      <c r="I404" s="130" t="s">
        <v>0</v>
      </c>
      <c r="J404" s="130" t="s">
        <v>0</v>
      </c>
      <c r="K404" s="130" t="s">
        <v>0</v>
      </c>
      <c r="L404" s="130" t="s">
        <v>0</v>
      </c>
      <c r="M404" s="130" t="s">
        <v>0</v>
      </c>
      <c r="N404" s="130">
        <v>2</v>
      </c>
      <c r="O404" s="130" t="s">
        <v>0</v>
      </c>
      <c r="P404" s="130" t="s">
        <v>0</v>
      </c>
      <c r="Q404" s="130">
        <v>4</v>
      </c>
      <c r="R404" s="130" t="s">
        <v>0</v>
      </c>
      <c r="S404" s="130" t="s">
        <v>0</v>
      </c>
      <c r="T404" s="130" t="s">
        <v>0</v>
      </c>
      <c r="U404" s="130">
        <v>7</v>
      </c>
      <c r="V404" s="130" t="s">
        <v>0</v>
      </c>
      <c r="W404" s="130" t="s">
        <v>0</v>
      </c>
      <c r="X404" s="130">
        <v>3</v>
      </c>
      <c r="Y404" s="130" t="s">
        <v>0</v>
      </c>
      <c r="Z404" s="130">
        <v>5</v>
      </c>
      <c r="AA404" s="130">
        <v>6</v>
      </c>
      <c r="AB404" s="130" t="s">
        <v>0</v>
      </c>
      <c r="AC404" s="130" t="s">
        <v>0</v>
      </c>
      <c r="AD404" s="130" t="s">
        <v>0</v>
      </c>
      <c r="AE404" s="130" t="s">
        <v>0</v>
      </c>
      <c r="AF404" s="130" t="s">
        <v>0</v>
      </c>
      <c r="AG404" s="130" t="s">
        <v>0</v>
      </c>
      <c r="AH404" s="130" t="s">
        <v>0</v>
      </c>
      <c r="AI404" s="130" t="s">
        <v>0</v>
      </c>
      <c r="AJ404" s="130" t="s">
        <v>0</v>
      </c>
      <c r="AK404" s="137" t="s">
        <v>2724</v>
      </c>
      <c r="AL404" s="138" t="s">
        <v>2725</v>
      </c>
      <c r="AM404" s="139" t="s">
        <v>2729</v>
      </c>
      <c r="AN404" s="140" t="s">
        <v>64</v>
      </c>
      <c r="AO404" s="140"/>
      <c r="AP404" s="140"/>
      <c r="AQ404" s="140"/>
      <c r="AR404" s="139"/>
      <c r="AS404" s="139"/>
      <c r="AT404" s="139" t="s">
        <v>2753</v>
      </c>
      <c r="AU404" s="141"/>
      <c r="BC404" t="s">
        <v>1687</v>
      </c>
      <c r="BD404" t="s">
        <v>1688</v>
      </c>
    </row>
    <row r="405" spans="1:56" x14ac:dyDescent="0.2">
      <c r="A405" t="s">
        <v>1719</v>
      </c>
      <c r="B405" t="s">
        <v>1690</v>
      </c>
      <c r="C405" s="130">
        <v>5666957655.2400007</v>
      </c>
      <c r="D405" s="130">
        <v>9</v>
      </c>
      <c r="E405" s="130" t="s">
        <v>2885</v>
      </c>
      <c r="F405" s="130" t="s">
        <v>0</v>
      </c>
      <c r="G405" s="130" t="s">
        <v>0</v>
      </c>
      <c r="H405" s="130">
        <v>3</v>
      </c>
      <c r="I405" s="130">
        <v>9</v>
      </c>
      <c r="J405" s="130" t="s">
        <v>0</v>
      </c>
      <c r="K405" s="130">
        <v>7</v>
      </c>
      <c r="L405" s="130">
        <v>2</v>
      </c>
      <c r="M405" s="130" t="s">
        <v>0</v>
      </c>
      <c r="N405" s="130">
        <v>1</v>
      </c>
      <c r="O405" s="130" t="s">
        <v>0</v>
      </c>
      <c r="P405" s="130" t="s">
        <v>0</v>
      </c>
      <c r="Q405" s="130">
        <v>8</v>
      </c>
      <c r="R405" s="130" t="s">
        <v>0</v>
      </c>
      <c r="S405" s="130" t="s">
        <v>0</v>
      </c>
      <c r="T405" s="130" t="s">
        <v>0</v>
      </c>
      <c r="U405" s="130">
        <v>4</v>
      </c>
      <c r="V405" s="130" t="s">
        <v>0</v>
      </c>
      <c r="W405" s="130" t="s">
        <v>0</v>
      </c>
      <c r="X405" s="130">
        <v>5</v>
      </c>
      <c r="Y405" s="130" t="s">
        <v>0</v>
      </c>
      <c r="Z405" s="130">
        <v>6</v>
      </c>
      <c r="AA405" s="130" t="s">
        <v>0</v>
      </c>
      <c r="AB405" s="130" t="s">
        <v>0</v>
      </c>
      <c r="AC405" s="130" t="s">
        <v>0</v>
      </c>
      <c r="AD405" s="130" t="s">
        <v>0</v>
      </c>
      <c r="AE405" s="130" t="s">
        <v>0</v>
      </c>
      <c r="AF405" s="130" t="s">
        <v>0</v>
      </c>
      <c r="AG405" s="130" t="s">
        <v>0</v>
      </c>
      <c r="AH405" s="130" t="s">
        <v>0</v>
      </c>
      <c r="AI405" s="130" t="s">
        <v>0</v>
      </c>
      <c r="AJ405" s="130" t="s">
        <v>0</v>
      </c>
      <c r="AK405" s="137" t="s">
        <v>2724</v>
      </c>
      <c r="AL405" s="138" t="s">
        <v>2725</v>
      </c>
      <c r="AM405" s="139" t="s">
        <v>2729</v>
      </c>
      <c r="AN405" s="139" t="s">
        <v>2755</v>
      </c>
      <c r="AO405" s="139"/>
      <c r="AP405" s="139"/>
      <c r="AQ405" s="139"/>
      <c r="AR405" s="139"/>
      <c r="AS405" s="139"/>
      <c r="AT405" s="139" t="s">
        <v>2753</v>
      </c>
      <c r="AU405" s="141"/>
      <c r="BC405" t="s">
        <v>1691</v>
      </c>
      <c r="BD405" t="s">
        <v>1692</v>
      </c>
    </row>
    <row r="406" spans="1:56" x14ac:dyDescent="0.2">
      <c r="A406" t="s">
        <v>1722</v>
      </c>
      <c r="B406" t="s">
        <v>1694</v>
      </c>
      <c r="C406" s="130"/>
      <c r="D406" s="130"/>
      <c r="E406" s="130" t="s">
        <v>2886</v>
      </c>
      <c r="F406" s="130"/>
      <c r="G406" s="130"/>
      <c r="H406" s="130"/>
      <c r="I406" s="130"/>
      <c r="J406" s="130"/>
      <c r="K406" s="130"/>
      <c r="L406" s="130"/>
      <c r="M406" s="130"/>
      <c r="N406" s="130"/>
      <c r="O406" s="130"/>
      <c r="P406" s="130"/>
      <c r="Q406" s="130"/>
      <c r="R406" s="130"/>
      <c r="S406" s="130"/>
      <c r="T406" s="130"/>
      <c r="U406" s="130"/>
      <c r="V406" s="130"/>
      <c r="W406" s="130"/>
      <c r="X406" s="130"/>
      <c r="Y406" s="130"/>
      <c r="Z406" s="130"/>
      <c r="AA406" s="130"/>
      <c r="AB406" s="130"/>
      <c r="AC406" s="130"/>
      <c r="AD406" s="130"/>
      <c r="AE406" s="130"/>
      <c r="AF406" s="130"/>
      <c r="AG406" s="130"/>
      <c r="AH406" s="130"/>
      <c r="AI406" s="130"/>
      <c r="AJ406" s="130"/>
      <c r="AK406" s="137" t="s">
        <v>2724</v>
      </c>
      <c r="AL406" s="138" t="s">
        <v>2725</v>
      </c>
      <c r="AM406" s="139" t="s">
        <v>2729</v>
      </c>
      <c r="AN406" s="140" t="s">
        <v>64</v>
      </c>
      <c r="AO406" s="140"/>
      <c r="AP406" s="140"/>
      <c r="AQ406" s="140"/>
      <c r="AR406" s="139"/>
      <c r="AS406" s="139"/>
      <c r="AT406" s="139" t="s">
        <v>2754</v>
      </c>
      <c r="AU406" s="141"/>
      <c r="BC406" t="s">
        <v>1695</v>
      </c>
      <c r="BD406" t="s">
        <v>1696</v>
      </c>
    </row>
    <row r="407" spans="1:56" x14ac:dyDescent="0.2">
      <c r="A407" t="s">
        <v>1725</v>
      </c>
      <c r="B407" t="s">
        <v>1698</v>
      </c>
      <c r="C407" s="130"/>
      <c r="D407" s="130"/>
      <c r="E407" s="130" t="s">
        <v>2886</v>
      </c>
      <c r="F407" s="130"/>
      <c r="G407" s="130"/>
      <c r="H407" s="130"/>
      <c r="I407" s="130"/>
      <c r="J407" s="130"/>
      <c r="K407" s="130"/>
      <c r="L407" s="130"/>
      <c r="M407" s="130"/>
      <c r="N407" s="130"/>
      <c r="O407" s="130"/>
      <c r="P407" s="130"/>
      <c r="Q407" s="130"/>
      <c r="R407" s="130"/>
      <c r="S407" s="130"/>
      <c r="T407" s="130"/>
      <c r="U407" s="130"/>
      <c r="V407" s="130"/>
      <c r="W407" s="130"/>
      <c r="X407" s="130"/>
      <c r="Y407" s="130"/>
      <c r="Z407" s="130"/>
      <c r="AA407" s="130"/>
      <c r="AB407" s="130"/>
      <c r="AC407" s="130"/>
      <c r="AD407" s="130"/>
      <c r="AE407" s="130"/>
      <c r="AF407" s="130"/>
      <c r="AG407" s="130"/>
      <c r="AH407" s="130"/>
      <c r="AI407" s="130"/>
      <c r="AJ407" s="130"/>
      <c r="AK407" s="137" t="s">
        <v>2724</v>
      </c>
      <c r="AL407" s="138" t="s">
        <v>2725</v>
      </c>
      <c r="AM407" s="139" t="s">
        <v>2729</v>
      </c>
      <c r="AN407" s="139" t="s">
        <v>2755</v>
      </c>
      <c r="AO407" s="139"/>
      <c r="AP407" s="139"/>
      <c r="AQ407" s="139"/>
      <c r="AR407" s="139"/>
      <c r="AS407" s="139"/>
      <c r="AT407" s="139" t="s">
        <v>2754</v>
      </c>
      <c r="AU407" s="141"/>
      <c r="BC407" t="s">
        <v>1699</v>
      </c>
      <c r="BD407" t="s">
        <v>1700</v>
      </c>
    </row>
    <row r="408" spans="1:56" x14ac:dyDescent="0.2">
      <c r="A408" t="s">
        <v>1728</v>
      </c>
      <c r="B408" t="s">
        <v>1702</v>
      </c>
      <c r="C408" s="130"/>
      <c r="D408" s="130"/>
      <c r="E408" s="130" t="s">
        <v>2886</v>
      </c>
      <c r="F408" s="130"/>
      <c r="G408" s="130"/>
      <c r="H408" s="130"/>
      <c r="I408" s="130"/>
      <c r="J408" s="130"/>
      <c r="K408" s="130"/>
      <c r="L408" s="130"/>
      <c r="M408" s="130"/>
      <c r="N408" s="130"/>
      <c r="O408" s="130"/>
      <c r="P408" s="130"/>
      <c r="Q408" s="130"/>
      <c r="R408" s="130"/>
      <c r="S408" s="130"/>
      <c r="T408" s="130"/>
      <c r="U408" s="130"/>
      <c r="V408" s="130"/>
      <c r="W408" s="130"/>
      <c r="X408" s="130"/>
      <c r="Y408" s="130"/>
      <c r="Z408" s="130"/>
      <c r="AA408" s="130"/>
      <c r="AB408" s="130"/>
      <c r="AC408" s="130"/>
      <c r="AD408" s="130"/>
      <c r="AE408" s="130"/>
      <c r="AF408" s="130"/>
      <c r="AG408" s="130"/>
      <c r="AH408" s="130"/>
      <c r="AI408" s="130"/>
      <c r="AJ408" s="130"/>
      <c r="AK408" s="137" t="s">
        <v>2724</v>
      </c>
      <c r="AL408" s="138" t="s">
        <v>2725</v>
      </c>
      <c r="AM408" s="139" t="s">
        <v>2729</v>
      </c>
      <c r="AN408" s="140" t="s">
        <v>64</v>
      </c>
      <c r="AO408" s="140"/>
      <c r="AP408" s="140"/>
      <c r="AQ408" s="140"/>
      <c r="AR408" s="139"/>
      <c r="AS408" s="139"/>
      <c r="AT408" s="139"/>
      <c r="AU408" s="141"/>
      <c r="BC408" t="s">
        <v>0</v>
      </c>
      <c r="BD408" t="s">
        <v>1703</v>
      </c>
    </row>
    <row r="409" spans="1:56" x14ac:dyDescent="0.2">
      <c r="A409" t="s">
        <v>1731</v>
      </c>
      <c r="B409" t="s">
        <v>1705</v>
      </c>
      <c r="C409" s="130"/>
      <c r="D409" s="130"/>
      <c r="E409" s="130" t="s">
        <v>2886</v>
      </c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130"/>
      <c r="AH409" s="130"/>
      <c r="AI409" s="130"/>
      <c r="AJ409" s="130"/>
      <c r="AK409" s="137" t="s">
        <v>2724</v>
      </c>
      <c r="AL409" s="138" t="s">
        <v>2725</v>
      </c>
      <c r="AM409" s="139" t="s">
        <v>2729</v>
      </c>
      <c r="AN409" s="140" t="s">
        <v>64</v>
      </c>
      <c r="AO409" s="140"/>
      <c r="AP409" s="140"/>
      <c r="AQ409" s="140"/>
      <c r="AR409" s="139"/>
      <c r="AS409" s="139"/>
      <c r="AT409" s="139"/>
      <c r="AU409" s="141"/>
      <c r="BC409" t="s">
        <v>0</v>
      </c>
      <c r="BD409" t="s">
        <v>1706</v>
      </c>
    </row>
    <row r="410" spans="1:56" x14ac:dyDescent="0.2">
      <c r="A410" t="s">
        <v>1734</v>
      </c>
      <c r="B410" t="s">
        <v>1708</v>
      </c>
      <c r="C410" s="130"/>
      <c r="D410" s="130"/>
      <c r="E410" s="130" t="s">
        <v>2886</v>
      </c>
      <c r="F410" s="130"/>
      <c r="G410" s="130"/>
      <c r="H410" s="130"/>
      <c r="I410" s="130"/>
      <c r="J410" s="130"/>
      <c r="K410" s="130"/>
      <c r="L410" s="130"/>
      <c r="M410" s="130"/>
      <c r="N410" s="130"/>
      <c r="O410" s="130"/>
      <c r="P410" s="130"/>
      <c r="Q410" s="130"/>
      <c r="R410" s="130"/>
      <c r="S410" s="130"/>
      <c r="T410" s="130"/>
      <c r="U410" s="130"/>
      <c r="V410" s="130"/>
      <c r="W410" s="130"/>
      <c r="X410" s="130"/>
      <c r="Y410" s="130"/>
      <c r="Z410" s="130"/>
      <c r="AA410" s="130"/>
      <c r="AB410" s="130"/>
      <c r="AC410" s="130"/>
      <c r="AD410" s="130"/>
      <c r="AE410" s="130"/>
      <c r="AF410" s="130"/>
      <c r="AG410" s="130"/>
      <c r="AH410" s="130"/>
      <c r="AI410" s="130"/>
      <c r="AJ410" s="130"/>
      <c r="AK410" s="137" t="s">
        <v>2724</v>
      </c>
      <c r="AL410" s="138" t="s">
        <v>2725</v>
      </c>
      <c r="AM410" s="139" t="s">
        <v>2729</v>
      </c>
      <c r="AN410" s="139" t="s">
        <v>2755</v>
      </c>
      <c r="AO410" s="139"/>
      <c r="AP410" s="139"/>
      <c r="AQ410" s="139"/>
      <c r="AR410" s="139"/>
      <c r="AS410" s="139"/>
      <c r="AT410" s="139"/>
      <c r="AU410" s="141"/>
      <c r="BC410" t="s">
        <v>0</v>
      </c>
      <c r="BD410" t="s">
        <v>1709</v>
      </c>
    </row>
    <row r="411" spans="1:56" x14ac:dyDescent="0.2">
      <c r="A411" t="s">
        <v>1737</v>
      </c>
      <c r="B411" t="s">
        <v>1711</v>
      </c>
      <c r="C411" s="130"/>
      <c r="D411" s="130"/>
      <c r="E411" s="130" t="s">
        <v>2886</v>
      </c>
      <c r="F411" s="130"/>
      <c r="G411" s="130"/>
      <c r="H411" s="130"/>
      <c r="I411" s="130"/>
      <c r="J411" s="130"/>
      <c r="K411" s="130"/>
      <c r="L411" s="130"/>
      <c r="M411" s="130"/>
      <c r="N411" s="130"/>
      <c r="O411" s="130"/>
      <c r="P411" s="130"/>
      <c r="Q411" s="130"/>
      <c r="R411" s="130"/>
      <c r="S411" s="130"/>
      <c r="T411" s="130"/>
      <c r="U411" s="130"/>
      <c r="V411" s="130"/>
      <c r="W411" s="130"/>
      <c r="X411" s="130"/>
      <c r="Y411" s="130"/>
      <c r="Z411" s="130"/>
      <c r="AA411" s="130"/>
      <c r="AB411" s="130"/>
      <c r="AC411" s="130"/>
      <c r="AD411" s="130"/>
      <c r="AE411" s="130"/>
      <c r="AF411" s="130"/>
      <c r="AG411" s="130"/>
      <c r="AH411" s="130"/>
      <c r="AI411" s="130"/>
      <c r="AJ411" s="130"/>
      <c r="AK411" s="137" t="s">
        <v>2724</v>
      </c>
      <c r="AL411" s="138" t="s">
        <v>2725</v>
      </c>
      <c r="AM411" s="139" t="s">
        <v>2729</v>
      </c>
      <c r="AN411" s="139" t="s">
        <v>2755</v>
      </c>
      <c r="AO411" s="139"/>
      <c r="AP411" s="139"/>
      <c r="AQ411" s="139"/>
      <c r="AR411" s="139"/>
      <c r="AS411" s="139"/>
      <c r="AT411" s="139"/>
      <c r="AU411" s="141"/>
      <c r="BC411" t="s">
        <v>0</v>
      </c>
      <c r="BD411" t="s">
        <v>1712</v>
      </c>
    </row>
    <row r="412" spans="1:56" x14ac:dyDescent="0.2">
      <c r="A412" t="s">
        <v>1740</v>
      </c>
      <c r="B412" t="s">
        <v>1714</v>
      </c>
      <c r="C412" s="130">
        <v>1672399169.8</v>
      </c>
      <c r="D412" s="130">
        <v>9</v>
      </c>
      <c r="E412" s="130" t="s">
        <v>2885</v>
      </c>
      <c r="F412" s="130" t="s">
        <v>0</v>
      </c>
      <c r="G412" s="130" t="s">
        <v>0</v>
      </c>
      <c r="H412" s="130">
        <v>1</v>
      </c>
      <c r="I412" s="130">
        <v>7</v>
      </c>
      <c r="J412" s="130" t="s">
        <v>0</v>
      </c>
      <c r="K412" s="130" t="s">
        <v>0</v>
      </c>
      <c r="L412" s="130" t="s">
        <v>0</v>
      </c>
      <c r="M412" s="130" t="s">
        <v>0</v>
      </c>
      <c r="N412" s="130">
        <v>4</v>
      </c>
      <c r="O412" s="130" t="s">
        <v>0</v>
      </c>
      <c r="P412" s="130" t="s">
        <v>0</v>
      </c>
      <c r="Q412" s="130">
        <v>2</v>
      </c>
      <c r="R412" s="130">
        <v>5</v>
      </c>
      <c r="S412" s="130" t="s">
        <v>0</v>
      </c>
      <c r="T412" s="130" t="s">
        <v>0</v>
      </c>
      <c r="U412" s="130">
        <v>9</v>
      </c>
      <c r="V412" s="130" t="s">
        <v>0</v>
      </c>
      <c r="W412" s="130" t="s">
        <v>0</v>
      </c>
      <c r="X412" s="130">
        <v>3</v>
      </c>
      <c r="Y412" s="130" t="s">
        <v>0</v>
      </c>
      <c r="Z412" s="130">
        <v>6</v>
      </c>
      <c r="AA412" s="130">
        <v>8</v>
      </c>
      <c r="AB412" s="130" t="s">
        <v>0</v>
      </c>
      <c r="AC412" s="130" t="s">
        <v>0</v>
      </c>
      <c r="AD412" s="130" t="s">
        <v>0</v>
      </c>
      <c r="AE412" s="130" t="s">
        <v>0</v>
      </c>
      <c r="AF412" s="130" t="s">
        <v>0</v>
      </c>
      <c r="AG412" s="130" t="s">
        <v>0</v>
      </c>
      <c r="AH412" s="130" t="s">
        <v>0</v>
      </c>
      <c r="AI412" s="130" t="s">
        <v>0</v>
      </c>
      <c r="AJ412" s="130" t="s">
        <v>0</v>
      </c>
      <c r="AK412" s="137" t="s">
        <v>2724</v>
      </c>
      <c r="AL412" s="138" t="s">
        <v>2725</v>
      </c>
      <c r="AM412" s="139" t="s">
        <v>2729</v>
      </c>
      <c r="AN412" s="145" t="s">
        <v>2756</v>
      </c>
      <c r="AO412" s="145"/>
      <c r="AP412" s="145"/>
      <c r="AQ412" s="139"/>
      <c r="AR412" s="139"/>
      <c r="AS412" s="139"/>
      <c r="AT412" s="139" t="s">
        <v>2751</v>
      </c>
      <c r="AU412" s="141"/>
      <c r="BC412" t="s">
        <v>0</v>
      </c>
      <c r="BD412" t="s">
        <v>1715</v>
      </c>
    </row>
    <row r="413" spans="1:56" x14ac:dyDescent="0.2">
      <c r="A413" t="s">
        <v>1743</v>
      </c>
      <c r="B413" t="s">
        <v>1717</v>
      </c>
      <c r="C413" s="130">
        <v>47086564543.252541</v>
      </c>
      <c r="D413" s="130">
        <v>12</v>
      </c>
      <c r="E413" s="130" t="s">
        <v>2885</v>
      </c>
      <c r="F413" s="130" t="s">
        <v>0</v>
      </c>
      <c r="G413" s="130" t="s">
        <v>0</v>
      </c>
      <c r="H413" s="130">
        <v>1</v>
      </c>
      <c r="I413" s="130">
        <v>4</v>
      </c>
      <c r="J413" s="130" t="s">
        <v>0</v>
      </c>
      <c r="K413" s="130">
        <v>10</v>
      </c>
      <c r="L413" s="130" t="s">
        <v>0</v>
      </c>
      <c r="M413" s="130">
        <v>5</v>
      </c>
      <c r="N413" s="130">
        <v>3</v>
      </c>
      <c r="O413" s="130" t="s">
        <v>0</v>
      </c>
      <c r="P413" s="130" t="s">
        <v>0</v>
      </c>
      <c r="Q413" s="130">
        <v>2</v>
      </c>
      <c r="R413" s="130">
        <v>9</v>
      </c>
      <c r="S413" s="130" t="s">
        <v>0</v>
      </c>
      <c r="T413" s="130" t="s">
        <v>0</v>
      </c>
      <c r="U413" s="130">
        <v>7</v>
      </c>
      <c r="V413" s="130">
        <v>11</v>
      </c>
      <c r="W413" s="130" t="s">
        <v>0</v>
      </c>
      <c r="X413" s="130">
        <v>8</v>
      </c>
      <c r="Y413" s="130" t="s">
        <v>0</v>
      </c>
      <c r="Z413" s="130">
        <v>6</v>
      </c>
      <c r="AA413" s="130">
        <v>12</v>
      </c>
      <c r="AB413" s="130" t="s">
        <v>0</v>
      </c>
      <c r="AC413" s="130" t="s">
        <v>0</v>
      </c>
      <c r="AD413" s="130" t="s">
        <v>0</v>
      </c>
      <c r="AE413" s="130" t="s">
        <v>0</v>
      </c>
      <c r="AF413" s="130" t="s">
        <v>0</v>
      </c>
      <c r="AG413" s="130" t="s">
        <v>0</v>
      </c>
      <c r="AH413" s="130" t="s">
        <v>0</v>
      </c>
      <c r="AI413" s="130" t="s">
        <v>0</v>
      </c>
      <c r="AJ413" s="130" t="s">
        <v>0</v>
      </c>
      <c r="AK413" s="137" t="s">
        <v>2724</v>
      </c>
      <c r="AL413" s="138" t="s">
        <v>2725</v>
      </c>
      <c r="AM413" s="139" t="s">
        <v>2729</v>
      </c>
      <c r="AN413" s="145" t="s">
        <v>2756</v>
      </c>
      <c r="AO413" s="145"/>
      <c r="AP413" s="145"/>
      <c r="AQ413" s="139"/>
      <c r="AR413" s="139"/>
      <c r="AS413" s="139"/>
      <c r="AT413" s="139" t="s">
        <v>2752</v>
      </c>
      <c r="AU413" s="141"/>
      <c r="BC413" t="s">
        <v>0</v>
      </c>
      <c r="BD413" t="s">
        <v>1718</v>
      </c>
    </row>
    <row r="414" spans="1:56" x14ac:dyDescent="0.2">
      <c r="A414" t="s">
        <v>1746</v>
      </c>
      <c r="B414" t="s">
        <v>1720</v>
      </c>
      <c r="C414" s="130">
        <v>4841488900.8400002</v>
      </c>
      <c r="D414" s="130">
        <v>9</v>
      </c>
      <c r="E414" s="130" t="s">
        <v>2885</v>
      </c>
      <c r="F414" s="130" t="s">
        <v>0</v>
      </c>
      <c r="G414" s="130" t="s">
        <v>0</v>
      </c>
      <c r="H414" s="130">
        <v>3</v>
      </c>
      <c r="I414" s="130">
        <v>8</v>
      </c>
      <c r="J414" s="130" t="s">
        <v>0</v>
      </c>
      <c r="K414" s="130" t="s">
        <v>0</v>
      </c>
      <c r="L414" s="130" t="s">
        <v>0</v>
      </c>
      <c r="M414" s="130">
        <v>1</v>
      </c>
      <c r="N414" s="130">
        <v>2</v>
      </c>
      <c r="O414" s="130" t="s">
        <v>0</v>
      </c>
      <c r="P414" s="130" t="s">
        <v>0</v>
      </c>
      <c r="Q414" s="130">
        <v>7</v>
      </c>
      <c r="R414" s="130" t="s">
        <v>0</v>
      </c>
      <c r="S414" s="130" t="s">
        <v>0</v>
      </c>
      <c r="T414" s="130" t="s">
        <v>0</v>
      </c>
      <c r="U414" s="130">
        <v>4</v>
      </c>
      <c r="V414" s="130" t="s">
        <v>0</v>
      </c>
      <c r="W414" s="130" t="s">
        <v>0</v>
      </c>
      <c r="X414" s="130">
        <v>5</v>
      </c>
      <c r="Y414" s="130" t="s">
        <v>0</v>
      </c>
      <c r="Z414" s="130">
        <v>6</v>
      </c>
      <c r="AA414" s="130">
        <v>9</v>
      </c>
      <c r="AB414" s="130" t="s">
        <v>0</v>
      </c>
      <c r="AC414" s="130" t="s">
        <v>0</v>
      </c>
      <c r="AD414" s="130" t="s">
        <v>0</v>
      </c>
      <c r="AE414" s="130" t="s">
        <v>0</v>
      </c>
      <c r="AF414" s="130" t="s">
        <v>0</v>
      </c>
      <c r="AG414" s="130" t="s">
        <v>0</v>
      </c>
      <c r="AH414" s="130" t="s">
        <v>0</v>
      </c>
      <c r="AI414" s="130" t="s">
        <v>0</v>
      </c>
      <c r="AJ414" s="130" t="s">
        <v>0</v>
      </c>
      <c r="AK414" s="137" t="s">
        <v>2724</v>
      </c>
      <c r="AL414" s="138" t="s">
        <v>2725</v>
      </c>
      <c r="AM414" s="139" t="s">
        <v>2729</v>
      </c>
      <c r="AN414" s="145" t="s">
        <v>2756</v>
      </c>
      <c r="AO414" s="145"/>
      <c r="AP414" s="145"/>
      <c r="AQ414" s="139"/>
      <c r="AR414" s="139"/>
      <c r="AS414" s="139"/>
      <c r="AT414" s="139" t="s">
        <v>2753</v>
      </c>
      <c r="AU414" s="141"/>
      <c r="BC414" t="s">
        <v>0</v>
      </c>
      <c r="BD414" t="s">
        <v>1721</v>
      </c>
    </row>
    <row r="415" spans="1:56" x14ac:dyDescent="0.2">
      <c r="A415" t="s">
        <v>1749</v>
      </c>
      <c r="B415" t="s">
        <v>1723</v>
      </c>
      <c r="C415" s="130"/>
      <c r="D415" s="130"/>
      <c r="E415" s="130" t="s">
        <v>2886</v>
      </c>
      <c r="F415" s="130"/>
      <c r="G415" s="130"/>
      <c r="H415" s="130"/>
      <c r="I415" s="130"/>
      <c r="J415" s="130"/>
      <c r="K415" s="130"/>
      <c r="L415" s="130"/>
      <c r="M415" s="130"/>
      <c r="N415" s="130"/>
      <c r="O415" s="130"/>
      <c r="P415" s="130"/>
      <c r="Q415" s="130"/>
      <c r="R415" s="130"/>
      <c r="S415" s="130"/>
      <c r="T415" s="130"/>
      <c r="U415" s="130"/>
      <c r="V415" s="130"/>
      <c r="W415" s="130"/>
      <c r="X415" s="130"/>
      <c r="Y415" s="130"/>
      <c r="Z415" s="130"/>
      <c r="AA415" s="130"/>
      <c r="AB415" s="130"/>
      <c r="AC415" s="130"/>
      <c r="AD415" s="130"/>
      <c r="AE415" s="130"/>
      <c r="AF415" s="130"/>
      <c r="AG415" s="130"/>
      <c r="AH415" s="130"/>
      <c r="AI415" s="130"/>
      <c r="AJ415" s="130"/>
      <c r="AK415" s="137" t="s">
        <v>2724</v>
      </c>
      <c r="AL415" s="138" t="s">
        <v>2725</v>
      </c>
      <c r="AM415" s="139" t="s">
        <v>2729</v>
      </c>
      <c r="AN415" s="145" t="s">
        <v>2756</v>
      </c>
      <c r="AO415" s="145"/>
      <c r="AP415" s="145"/>
      <c r="AQ415" s="139"/>
      <c r="AR415" s="139"/>
      <c r="AS415" s="139"/>
      <c r="AT415" s="139" t="s">
        <v>2754</v>
      </c>
      <c r="AU415" s="141"/>
      <c r="BC415" t="s">
        <v>0</v>
      </c>
      <c r="BD415" t="s">
        <v>1724</v>
      </c>
    </row>
    <row r="416" spans="1:56" x14ac:dyDescent="0.2">
      <c r="A416" t="s">
        <v>1752</v>
      </c>
      <c r="B416" t="s">
        <v>1726</v>
      </c>
      <c r="C416" s="130"/>
      <c r="D416" s="130"/>
      <c r="E416" s="130" t="s">
        <v>2886</v>
      </c>
      <c r="F416" s="130"/>
      <c r="G416" s="130"/>
      <c r="H416" s="130"/>
      <c r="I416" s="130"/>
      <c r="J416" s="130"/>
      <c r="K416" s="130"/>
      <c r="L416" s="130"/>
      <c r="M416" s="130"/>
      <c r="N416" s="130"/>
      <c r="O416" s="130"/>
      <c r="P416" s="130"/>
      <c r="Q416" s="130"/>
      <c r="R416" s="130"/>
      <c r="S416" s="130"/>
      <c r="T416" s="130"/>
      <c r="U416" s="130"/>
      <c r="V416" s="130"/>
      <c r="W416" s="130"/>
      <c r="X416" s="130"/>
      <c r="Y416" s="130"/>
      <c r="Z416" s="130"/>
      <c r="AA416" s="130"/>
      <c r="AB416" s="130"/>
      <c r="AC416" s="130"/>
      <c r="AD416" s="130"/>
      <c r="AE416" s="130"/>
      <c r="AF416" s="130"/>
      <c r="AG416" s="130"/>
      <c r="AH416" s="130"/>
      <c r="AI416" s="130"/>
      <c r="AJ416" s="130"/>
      <c r="AK416" s="137" t="s">
        <v>2724</v>
      </c>
      <c r="AL416" s="138" t="s">
        <v>2725</v>
      </c>
      <c r="AM416" s="139" t="s">
        <v>2729</v>
      </c>
      <c r="AN416" s="145" t="s">
        <v>2757</v>
      </c>
      <c r="AO416" s="145"/>
      <c r="AP416" s="145"/>
      <c r="AQ416" s="139"/>
      <c r="AR416" s="139"/>
      <c r="AS416" s="139"/>
      <c r="AT416" s="139" t="s">
        <v>2751</v>
      </c>
      <c r="AU416" s="141"/>
      <c r="BC416" t="s">
        <v>0</v>
      </c>
      <c r="BD416" t="s">
        <v>1727</v>
      </c>
    </row>
    <row r="417" spans="1:56" x14ac:dyDescent="0.2">
      <c r="A417" t="s">
        <v>1755</v>
      </c>
      <c r="B417" t="s">
        <v>1729</v>
      </c>
      <c r="C417" s="130">
        <v>6238126051.7408972</v>
      </c>
      <c r="D417" s="130">
        <v>8</v>
      </c>
      <c r="E417" s="130" t="s">
        <v>2885</v>
      </c>
      <c r="F417" s="130" t="s">
        <v>0</v>
      </c>
      <c r="G417" s="130" t="s">
        <v>0</v>
      </c>
      <c r="H417" s="130">
        <v>1</v>
      </c>
      <c r="I417" s="130">
        <v>3</v>
      </c>
      <c r="J417" s="130" t="s">
        <v>0</v>
      </c>
      <c r="K417" s="130">
        <v>5</v>
      </c>
      <c r="L417" s="130" t="s">
        <v>0</v>
      </c>
      <c r="M417" s="130" t="s">
        <v>0</v>
      </c>
      <c r="N417" s="130">
        <v>4</v>
      </c>
      <c r="O417" s="130" t="s">
        <v>0</v>
      </c>
      <c r="P417" s="130" t="s">
        <v>0</v>
      </c>
      <c r="Q417" s="130" t="s">
        <v>0</v>
      </c>
      <c r="R417" s="130">
        <v>6</v>
      </c>
      <c r="S417" s="130" t="s">
        <v>0</v>
      </c>
      <c r="T417" s="130" t="s">
        <v>0</v>
      </c>
      <c r="U417" s="130" t="s">
        <v>0</v>
      </c>
      <c r="V417" s="130">
        <v>7</v>
      </c>
      <c r="W417" s="130" t="s">
        <v>0</v>
      </c>
      <c r="X417" s="130" t="s">
        <v>0</v>
      </c>
      <c r="Y417" s="130" t="s">
        <v>0</v>
      </c>
      <c r="Z417" s="130">
        <v>2</v>
      </c>
      <c r="AA417" s="130">
        <v>8</v>
      </c>
      <c r="AB417" s="130" t="s">
        <v>0</v>
      </c>
      <c r="AC417" s="130" t="s">
        <v>0</v>
      </c>
      <c r="AD417" s="130" t="s">
        <v>0</v>
      </c>
      <c r="AE417" s="130" t="s">
        <v>0</v>
      </c>
      <c r="AF417" s="130" t="s">
        <v>0</v>
      </c>
      <c r="AG417" s="130" t="s">
        <v>0</v>
      </c>
      <c r="AH417" s="130" t="s">
        <v>0</v>
      </c>
      <c r="AI417" s="130" t="s">
        <v>0</v>
      </c>
      <c r="AJ417" s="130" t="s">
        <v>0</v>
      </c>
      <c r="AK417" s="137" t="s">
        <v>2724</v>
      </c>
      <c r="AL417" s="138" t="s">
        <v>2725</v>
      </c>
      <c r="AM417" s="139" t="s">
        <v>2729</v>
      </c>
      <c r="AN417" s="145" t="s">
        <v>2757</v>
      </c>
      <c r="AO417" s="145"/>
      <c r="AP417" s="145"/>
      <c r="AQ417" s="139"/>
      <c r="AR417" s="139"/>
      <c r="AS417" s="139"/>
      <c r="AT417" s="139" t="s">
        <v>2752</v>
      </c>
      <c r="AU417" s="141"/>
      <c r="BC417" t="s">
        <v>0</v>
      </c>
      <c r="BD417" t="s">
        <v>1730</v>
      </c>
    </row>
    <row r="418" spans="1:56" x14ac:dyDescent="0.2">
      <c r="A418" t="s">
        <v>1758</v>
      </c>
      <c r="B418" t="s">
        <v>1732</v>
      </c>
      <c r="C418" s="130"/>
      <c r="D418" s="130"/>
      <c r="E418" s="130" t="s">
        <v>2886</v>
      </c>
      <c r="F418" s="130"/>
      <c r="G418" s="130"/>
      <c r="H418" s="130"/>
      <c r="I418" s="130"/>
      <c r="J418" s="130"/>
      <c r="K418" s="130"/>
      <c r="L418" s="130"/>
      <c r="M418" s="130"/>
      <c r="N418" s="130"/>
      <c r="O418" s="130"/>
      <c r="P418" s="130"/>
      <c r="Q418" s="130"/>
      <c r="R418" s="130"/>
      <c r="S418" s="130"/>
      <c r="T418" s="130"/>
      <c r="U418" s="130"/>
      <c r="V418" s="130"/>
      <c r="W418" s="130"/>
      <c r="X418" s="130"/>
      <c r="Y418" s="130"/>
      <c r="Z418" s="130"/>
      <c r="AA418" s="130"/>
      <c r="AB418" s="130"/>
      <c r="AC418" s="130"/>
      <c r="AD418" s="130"/>
      <c r="AE418" s="130"/>
      <c r="AF418" s="130"/>
      <c r="AG418" s="130"/>
      <c r="AH418" s="130"/>
      <c r="AI418" s="130"/>
      <c r="AJ418" s="130"/>
      <c r="AK418" s="137" t="s">
        <v>2724</v>
      </c>
      <c r="AL418" s="138" t="s">
        <v>2725</v>
      </c>
      <c r="AM418" s="139" t="s">
        <v>2729</v>
      </c>
      <c r="AN418" s="145" t="s">
        <v>2757</v>
      </c>
      <c r="AO418" s="145"/>
      <c r="AP418" s="145"/>
      <c r="AQ418" s="139"/>
      <c r="AR418" s="139"/>
      <c r="AS418" s="139"/>
      <c r="AT418" s="139" t="s">
        <v>2753</v>
      </c>
      <c r="AU418" s="141"/>
      <c r="BC418" t="s">
        <v>0</v>
      </c>
      <c r="BD418" t="s">
        <v>1733</v>
      </c>
    </row>
    <row r="419" spans="1:56" x14ac:dyDescent="0.2">
      <c r="A419" t="s">
        <v>1761</v>
      </c>
      <c r="B419" t="s">
        <v>1735</v>
      </c>
      <c r="C419" s="130"/>
      <c r="D419" s="130"/>
      <c r="E419" s="130" t="s">
        <v>2886</v>
      </c>
      <c r="F419" s="130"/>
      <c r="G419" s="130"/>
      <c r="H419" s="130"/>
      <c r="I419" s="130"/>
      <c r="J419" s="130"/>
      <c r="K419" s="130"/>
      <c r="L419" s="130"/>
      <c r="M419" s="130"/>
      <c r="N419" s="130"/>
      <c r="O419" s="130"/>
      <c r="P419" s="130"/>
      <c r="Q419" s="130"/>
      <c r="R419" s="130"/>
      <c r="S419" s="130"/>
      <c r="T419" s="130"/>
      <c r="U419" s="130"/>
      <c r="V419" s="130"/>
      <c r="W419" s="130"/>
      <c r="X419" s="130"/>
      <c r="Y419" s="130"/>
      <c r="Z419" s="130"/>
      <c r="AA419" s="130"/>
      <c r="AB419" s="130"/>
      <c r="AC419" s="130"/>
      <c r="AD419" s="130"/>
      <c r="AE419" s="130"/>
      <c r="AF419" s="130"/>
      <c r="AG419" s="130"/>
      <c r="AH419" s="130"/>
      <c r="AI419" s="130"/>
      <c r="AJ419" s="130"/>
      <c r="AK419" s="137" t="s">
        <v>2724</v>
      </c>
      <c r="AL419" s="138" t="s">
        <v>2725</v>
      </c>
      <c r="AM419" s="139" t="s">
        <v>2729</v>
      </c>
      <c r="AN419" s="145" t="s">
        <v>2757</v>
      </c>
      <c r="AO419" s="145"/>
      <c r="AP419" s="145"/>
      <c r="AQ419" s="139"/>
      <c r="AR419" s="139"/>
      <c r="AS419" s="139"/>
      <c r="AT419" s="139" t="s">
        <v>2754</v>
      </c>
      <c r="AU419" s="141"/>
      <c r="BC419" t="s">
        <v>0</v>
      </c>
      <c r="BD419" t="s">
        <v>1736</v>
      </c>
    </row>
    <row r="420" spans="1:56" x14ac:dyDescent="0.2">
      <c r="A420" t="s">
        <v>1763</v>
      </c>
      <c r="B420" t="s">
        <v>0</v>
      </c>
      <c r="C420" s="130"/>
      <c r="D420" s="130"/>
      <c r="E420" s="130" t="s">
        <v>2886</v>
      </c>
      <c r="F420" s="130"/>
      <c r="G420" s="130"/>
      <c r="H420" s="130"/>
      <c r="I420" s="130"/>
      <c r="J420" s="130"/>
      <c r="K420" s="130"/>
      <c r="L420" s="130"/>
      <c r="M420" s="130"/>
      <c r="N420" s="130"/>
      <c r="O420" s="130"/>
      <c r="P420" s="130"/>
      <c r="Q420" s="130"/>
      <c r="R420" s="130"/>
      <c r="S420" s="130"/>
      <c r="T420" s="130"/>
      <c r="U420" s="130"/>
      <c r="V420" s="130"/>
      <c r="W420" s="130"/>
      <c r="X420" s="130"/>
      <c r="Y420" s="130"/>
      <c r="Z420" s="130"/>
      <c r="AA420" s="130"/>
      <c r="AB420" s="130"/>
      <c r="AC420" s="130"/>
      <c r="AD420" s="130"/>
      <c r="AE420" s="130"/>
      <c r="AF420" s="130"/>
      <c r="AG420" s="130"/>
      <c r="AH420" s="130"/>
      <c r="AI420" s="130"/>
      <c r="AJ420" s="130"/>
      <c r="AK420" s="142"/>
      <c r="AL420" s="143"/>
      <c r="AM420" s="143"/>
      <c r="AN420" s="143"/>
      <c r="AO420" s="143"/>
      <c r="AP420" s="143"/>
      <c r="AQ420" s="143"/>
      <c r="AR420" s="143"/>
      <c r="AS420" s="143"/>
      <c r="AT420" s="143"/>
      <c r="AU420" s="144"/>
      <c r="BC420" t="s">
        <v>1738</v>
      </c>
      <c r="BD420" t="s">
        <v>1739</v>
      </c>
    </row>
    <row r="421" spans="1:56" x14ac:dyDescent="0.2">
      <c r="A421" t="s">
        <v>1766</v>
      </c>
      <c r="B421" t="s">
        <v>106</v>
      </c>
      <c r="C421" s="130">
        <v>82022127355.686981</v>
      </c>
      <c r="D421" s="130">
        <v>14</v>
      </c>
      <c r="E421" s="130" t="s">
        <v>2885</v>
      </c>
      <c r="F421" s="130" t="s">
        <v>0</v>
      </c>
      <c r="G421" s="130" t="s">
        <v>0</v>
      </c>
      <c r="H421" s="130">
        <v>3</v>
      </c>
      <c r="I421" s="130">
        <v>6</v>
      </c>
      <c r="J421" s="130" t="s">
        <v>0</v>
      </c>
      <c r="K421" s="130">
        <v>5</v>
      </c>
      <c r="L421" s="130">
        <v>9</v>
      </c>
      <c r="M421" s="130">
        <v>7</v>
      </c>
      <c r="N421" s="130">
        <v>8</v>
      </c>
      <c r="O421" s="130" t="s">
        <v>0</v>
      </c>
      <c r="P421" s="130" t="s">
        <v>0</v>
      </c>
      <c r="Q421" s="130">
        <v>1</v>
      </c>
      <c r="R421" s="130">
        <v>2</v>
      </c>
      <c r="S421" s="130">
        <v>10</v>
      </c>
      <c r="T421" s="130" t="s">
        <v>0</v>
      </c>
      <c r="U421" s="130">
        <v>11</v>
      </c>
      <c r="V421" s="130">
        <v>13</v>
      </c>
      <c r="W421" s="130" t="s">
        <v>0</v>
      </c>
      <c r="X421" s="130">
        <v>12</v>
      </c>
      <c r="Y421" s="130" t="s">
        <v>0</v>
      </c>
      <c r="Z421" s="130">
        <v>4</v>
      </c>
      <c r="AA421" s="130">
        <v>14</v>
      </c>
      <c r="AB421" s="130" t="s">
        <v>0</v>
      </c>
      <c r="AC421" s="130" t="s">
        <v>0</v>
      </c>
      <c r="AD421" s="130" t="s">
        <v>0</v>
      </c>
      <c r="AE421" s="130" t="s">
        <v>0</v>
      </c>
      <c r="AF421" s="130" t="s">
        <v>0</v>
      </c>
      <c r="AG421" s="130" t="s">
        <v>0</v>
      </c>
      <c r="AH421" s="130" t="s">
        <v>0</v>
      </c>
      <c r="AI421" s="130" t="s">
        <v>0</v>
      </c>
      <c r="AJ421" s="130" t="s">
        <v>0</v>
      </c>
      <c r="AK421" s="137" t="s">
        <v>2724</v>
      </c>
      <c r="AL421" s="138" t="s">
        <v>2735</v>
      </c>
      <c r="AM421" s="139" t="s">
        <v>74</v>
      </c>
      <c r="AN421" s="138" t="s">
        <v>2730</v>
      </c>
      <c r="AO421" s="138"/>
      <c r="AP421" s="138"/>
      <c r="AQ421" s="138"/>
      <c r="AR421" s="139" t="s">
        <v>2737</v>
      </c>
      <c r="AS421" s="138"/>
      <c r="AT421" s="138"/>
      <c r="AU421" s="149"/>
      <c r="BC421" t="s">
        <v>1741</v>
      </c>
      <c r="BD421" t="s">
        <v>1742</v>
      </c>
    </row>
    <row r="422" spans="1:56" x14ac:dyDescent="0.2">
      <c r="A422" t="s">
        <v>1769</v>
      </c>
      <c r="B422" t="s">
        <v>105</v>
      </c>
      <c r="C422" s="130">
        <v>17823269466.820999</v>
      </c>
      <c r="D422" s="130">
        <v>12</v>
      </c>
      <c r="E422" s="130" t="s">
        <v>2885</v>
      </c>
      <c r="F422" s="130" t="s">
        <v>0</v>
      </c>
      <c r="G422" s="130" t="s">
        <v>0</v>
      </c>
      <c r="H422" s="130">
        <v>5</v>
      </c>
      <c r="I422" s="130">
        <v>3</v>
      </c>
      <c r="J422" s="130" t="s">
        <v>0</v>
      </c>
      <c r="K422" s="130">
        <v>7</v>
      </c>
      <c r="L422" s="130">
        <v>11</v>
      </c>
      <c r="M422" s="130" t="s">
        <v>0</v>
      </c>
      <c r="N422" s="130">
        <v>6</v>
      </c>
      <c r="O422" s="130" t="s">
        <v>0</v>
      </c>
      <c r="P422" s="130" t="s">
        <v>0</v>
      </c>
      <c r="Q422" s="130">
        <v>1</v>
      </c>
      <c r="R422" s="130">
        <v>4</v>
      </c>
      <c r="S422" s="130">
        <v>8</v>
      </c>
      <c r="T422" s="130" t="s">
        <v>0</v>
      </c>
      <c r="U422" s="130" t="s">
        <v>0</v>
      </c>
      <c r="V422" s="130">
        <v>10</v>
      </c>
      <c r="W422" s="130" t="s">
        <v>0</v>
      </c>
      <c r="X422" s="130">
        <v>9</v>
      </c>
      <c r="Y422" s="130" t="s">
        <v>0</v>
      </c>
      <c r="Z422" s="130">
        <v>2</v>
      </c>
      <c r="AA422" s="130">
        <v>12</v>
      </c>
      <c r="AB422" s="130" t="s">
        <v>0</v>
      </c>
      <c r="AC422" s="130" t="s">
        <v>0</v>
      </c>
      <c r="AD422" s="130" t="s">
        <v>0</v>
      </c>
      <c r="AE422" s="130" t="s">
        <v>0</v>
      </c>
      <c r="AF422" s="130" t="s">
        <v>0</v>
      </c>
      <c r="AG422" s="130" t="s">
        <v>0</v>
      </c>
      <c r="AH422" s="130" t="s">
        <v>0</v>
      </c>
      <c r="AI422" s="130" t="s">
        <v>0</v>
      </c>
      <c r="AJ422" s="130" t="s">
        <v>0</v>
      </c>
      <c r="AK422" s="137" t="s">
        <v>2724</v>
      </c>
      <c r="AL422" s="138" t="s">
        <v>2735</v>
      </c>
      <c r="AM422" s="139" t="s">
        <v>74</v>
      </c>
      <c r="AN422" s="138" t="s">
        <v>2730</v>
      </c>
      <c r="AO422" s="138"/>
      <c r="AP422" s="138"/>
      <c r="AQ422" s="138"/>
      <c r="AR422" s="139" t="s">
        <v>2738</v>
      </c>
      <c r="AS422" s="138"/>
      <c r="AT422" s="138"/>
      <c r="AU422" s="149"/>
      <c r="BC422" t="s">
        <v>1744</v>
      </c>
      <c r="BD422" t="s">
        <v>1745</v>
      </c>
    </row>
    <row r="423" spans="1:56" x14ac:dyDescent="0.2">
      <c r="A423" t="s">
        <v>1772</v>
      </c>
      <c r="B423" t="s">
        <v>104</v>
      </c>
      <c r="C423" s="130">
        <v>22767364336.320503</v>
      </c>
      <c r="D423" s="130">
        <v>13</v>
      </c>
      <c r="E423" s="130" t="s">
        <v>2885</v>
      </c>
      <c r="F423" s="130" t="s">
        <v>0</v>
      </c>
      <c r="G423" s="130" t="s">
        <v>0</v>
      </c>
      <c r="H423" s="130">
        <v>4</v>
      </c>
      <c r="I423" s="130">
        <v>11</v>
      </c>
      <c r="J423" s="130" t="s">
        <v>0</v>
      </c>
      <c r="K423" s="130">
        <v>5</v>
      </c>
      <c r="L423" s="130">
        <v>1</v>
      </c>
      <c r="M423" s="130" t="s">
        <v>0</v>
      </c>
      <c r="N423" s="130">
        <v>8</v>
      </c>
      <c r="O423" s="130" t="s">
        <v>0</v>
      </c>
      <c r="P423" s="130" t="s">
        <v>0</v>
      </c>
      <c r="Q423" s="130">
        <v>2</v>
      </c>
      <c r="R423" s="130">
        <v>10</v>
      </c>
      <c r="S423" s="130">
        <v>9</v>
      </c>
      <c r="T423" s="130" t="s">
        <v>0</v>
      </c>
      <c r="U423" s="130">
        <v>7</v>
      </c>
      <c r="V423" s="130">
        <v>12</v>
      </c>
      <c r="W423" s="130" t="s">
        <v>0</v>
      </c>
      <c r="X423" s="130">
        <v>6</v>
      </c>
      <c r="Y423" s="130" t="s">
        <v>0</v>
      </c>
      <c r="Z423" s="130">
        <v>3</v>
      </c>
      <c r="AA423" s="130">
        <v>13</v>
      </c>
      <c r="AB423" s="130" t="s">
        <v>0</v>
      </c>
      <c r="AC423" s="130" t="s">
        <v>0</v>
      </c>
      <c r="AD423" s="130" t="s">
        <v>0</v>
      </c>
      <c r="AE423" s="130" t="s">
        <v>0</v>
      </c>
      <c r="AF423" s="130" t="s">
        <v>0</v>
      </c>
      <c r="AG423" s="130" t="s">
        <v>0</v>
      </c>
      <c r="AH423" s="130" t="s">
        <v>0</v>
      </c>
      <c r="AI423" s="130" t="s">
        <v>0</v>
      </c>
      <c r="AJ423" s="130" t="s">
        <v>0</v>
      </c>
      <c r="AK423" s="137" t="s">
        <v>2724</v>
      </c>
      <c r="AL423" s="138" t="s">
        <v>2735</v>
      </c>
      <c r="AM423" s="139" t="s">
        <v>74</v>
      </c>
      <c r="AN423" s="138" t="s">
        <v>382</v>
      </c>
      <c r="AO423" s="138"/>
      <c r="AP423" s="138"/>
      <c r="AQ423" s="138"/>
      <c r="AR423" s="139" t="s">
        <v>2737</v>
      </c>
      <c r="AS423" s="138"/>
      <c r="AT423" s="138"/>
      <c r="AU423" s="149"/>
      <c r="BC423" t="s">
        <v>1747</v>
      </c>
      <c r="BD423" t="s">
        <v>1748</v>
      </c>
    </row>
    <row r="424" spans="1:56" x14ac:dyDescent="0.2">
      <c r="A424" t="s">
        <v>1775</v>
      </c>
      <c r="B424" t="s">
        <v>103</v>
      </c>
      <c r="C424" s="130">
        <v>4359710978.835</v>
      </c>
      <c r="D424" s="130">
        <v>12</v>
      </c>
      <c r="E424" s="130" t="s">
        <v>2885</v>
      </c>
      <c r="F424" s="130" t="s">
        <v>0</v>
      </c>
      <c r="G424" s="130" t="s">
        <v>0</v>
      </c>
      <c r="H424" s="130">
        <v>3</v>
      </c>
      <c r="I424" s="130" t="s">
        <v>0</v>
      </c>
      <c r="J424" s="130" t="s">
        <v>0</v>
      </c>
      <c r="K424" s="130">
        <v>7</v>
      </c>
      <c r="L424" s="130">
        <v>4</v>
      </c>
      <c r="M424" s="130" t="s">
        <v>0</v>
      </c>
      <c r="N424" s="130">
        <v>6</v>
      </c>
      <c r="O424" s="130" t="s">
        <v>0</v>
      </c>
      <c r="P424" s="130" t="s">
        <v>0</v>
      </c>
      <c r="Q424" s="130">
        <v>1</v>
      </c>
      <c r="R424" s="130">
        <v>10</v>
      </c>
      <c r="S424" s="130">
        <v>2</v>
      </c>
      <c r="T424" s="130" t="s">
        <v>0</v>
      </c>
      <c r="U424" s="130">
        <v>11</v>
      </c>
      <c r="V424" s="130">
        <v>9</v>
      </c>
      <c r="W424" s="130" t="s">
        <v>0</v>
      </c>
      <c r="X424" s="130">
        <v>5</v>
      </c>
      <c r="Y424" s="130" t="s">
        <v>0</v>
      </c>
      <c r="Z424" s="130">
        <v>8</v>
      </c>
      <c r="AA424" s="130">
        <v>12</v>
      </c>
      <c r="AB424" s="130" t="s">
        <v>0</v>
      </c>
      <c r="AC424" s="130" t="s">
        <v>0</v>
      </c>
      <c r="AD424" s="130" t="s">
        <v>0</v>
      </c>
      <c r="AE424" s="130" t="s">
        <v>0</v>
      </c>
      <c r="AF424" s="130" t="s">
        <v>0</v>
      </c>
      <c r="AG424" s="130" t="s">
        <v>0</v>
      </c>
      <c r="AH424" s="130" t="s">
        <v>0</v>
      </c>
      <c r="AI424" s="130" t="s">
        <v>0</v>
      </c>
      <c r="AJ424" s="130" t="s">
        <v>0</v>
      </c>
      <c r="AK424" s="137" t="s">
        <v>2724</v>
      </c>
      <c r="AL424" s="138" t="s">
        <v>2735</v>
      </c>
      <c r="AM424" s="139" t="s">
        <v>74</v>
      </c>
      <c r="AN424" s="138" t="s">
        <v>382</v>
      </c>
      <c r="AO424" s="138"/>
      <c r="AP424" s="138"/>
      <c r="AQ424" s="138"/>
      <c r="AR424" s="139" t="s">
        <v>2738</v>
      </c>
      <c r="AS424" s="138"/>
      <c r="AT424" s="138"/>
      <c r="AU424" s="149"/>
      <c r="BC424" t="s">
        <v>1750</v>
      </c>
      <c r="BD424" t="s">
        <v>1751</v>
      </c>
    </row>
    <row r="425" spans="1:56" x14ac:dyDescent="0.2">
      <c r="A425" t="s">
        <v>1778</v>
      </c>
      <c r="B425" t="s">
        <v>102</v>
      </c>
      <c r="C425" s="130">
        <v>2029355804.8010001</v>
      </c>
      <c r="D425" s="130">
        <v>8</v>
      </c>
      <c r="E425" s="130" t="s">
        <v>2885</v>
      </c>
      <c r="F425" s="130" t="s">
        <v>0</v>
      </c>
      <c r="G425" s="130" t="s">
        <v>0</v>
      </c>
      <c r="H425" s="130">
        <v>2</v>
      </c>
      <c r="I425" s="130">
        <v>5</v>
      </c>
      <c r="J425" s="130" t="s">
        <v>0</v>
      </c>
      <c r="K425" s="130" t="s">
        <v>0</v>
      </c>
      <c r="L425" s="130">
        <v>3</v>
      </c>
      <c r="M425" s="130" t="s">
        <v>0</v>
      </c>
      <c r="N425" s="130">
        <v>6</v>
      </c>
      <c r="O425" s="130" t="s">
        <v>0</v>
      </c>
      <c r="P425" s="130" t="s">
        <v>0</v>
      </c>
      <c r="Q425" s="130">
        <v>1</v>
      </c>
      <c r="R425" s="130" t="s">
        <v>0</v>
      </c>
      <c r="S425" s="130">
        <v>8</v>
      </c>
      <c r="T425" s="130" t="s">
        <v>0</v>
      </c>
      <c r="U425" s="130" t="s">
        <v>0</v>
      </c>
      <c r="V425" s="130" t="s">
        <v>0</v>
      </c>
      <c r="W425" s="130" t="s">
        <v>0</v>
      </c>
      <c r="X425" s="130">
        <v>4</v>
      </c>
      <c r="Y425" s="130" t="s">
        <v>0</v>
      </c>
      <c r="Z425" s="130">
        <v>7</v>
      </c>
      <c r="AA425" s="130" t="s">
        <v>0</v>
      </c>
      <c r="AB425" s="130" t="s">
        <v>0</v>
      </c>
      <c r="AC425" s="130" t="s">
        <v>0</v>
      </c>
      <c r="AD425" s="130" t="s">
        <v>0</v>
      </c>
      <c r="AE425" s="130" t="s">
        <v>0</v>
      </c>
      <c r="AF425" s="130" t="s">
        <v>0</v>
      </c>
      <c r="AG425" s="130" t="s">
        <v>0</v>
      </c>
      <c r="AH425" s="130" t="s">
        <v>0</v>
      </c>
      <c r="AI425" s="130" t="s">
        <v>0</v>
      </c>
      <c r="AJ425" s="130" t="s">
        <v>0</v>
      </c>
      <c r="AK425" s="137" t="s">
        <v>2724</v>
      </c>
      <c r="AL425" s="138" t="s">
        <v>2735</v>
      </c>
      <c r="AM425" s="139" t="s">
        <v>74</v>
      </c>
      <c r="AN425" s="138" t="s">
        <v>2731</v>
      </c>
      <c r="AO425" s="138"/>
      <c r="AP425" s="138"/>
      <c r="AQ425" s="138"/>
      <c r="AR425" s="139" t="s">
        <v>2737</v>
      </c>
      <c r="AS425" s="138"/>
      <c r="AT425" s="138"/>
      <c r="AU425" s="149"/>
      <c r="BC425" t="s">
        <v>1753</v>
      </c>
      <c r="BD425" t="s">
        <v>1754</v>
      </c>
    </row>
    <row r="426" spans="1:56" x14ac:dyDescent="0.2">
      <c r="A426" t="s">
        <v>1781</v>
      </c>
      <c r="B426" t="s">
        <v>101</v>
      </c>
      <c r="C426" s="130"/>
      <c r="D426" s="130"/>
      <c r="E426" s="130" t="s">
        <v>2886</v>
      </c>
      <c r="F426" s="130"/>
      <c r="G426" s="130"/>
      <c r="H426" s="130"/>
      <c r="I426" s="130"/>
      <c r="J426" s="130"/>
      <c r="K426" s="130"/>
      <c r="L426" s="130"/>
      <c r="M426" s="130"/>
      <c r="N426" s="130"/>
      <c r="O426" s="130"/>
      <c r="P426" s="130"/>
      <c r="Q426" s="130"/>
      <c r="R426" s="130"/>
      <c r="S426" s="130"/>
      <c r="T426" s="130"/>
      <c r="U426" s="130"/>
      <c r="V426" s="130"/>
      <c r="W426" s="130"/>
      <c r="X426" s="130"/>
      <c r="Y426" s="130"/>
      <c r="Z426" s="130"/>
      <c r="AA426" s="130"/>
      <c r="AB426" s="130"/>
      <c r="AC426" s="130"/>
      <c r="AD426" s="130"/>
      <c r="AE426" s="130"/>
      <c r="AF426" s="130"/>
      <c r="AG426" s="130"/>
      <c r="AH426" s="130"/>
      <c r="AI426" s="130"/>
      <c r="AJ426" s="130"/>
      <c r="AK426" s="137" t="s">
        <v>2724</v>
      </c>
      <c r="AL426" s="138" t="s">
        <v>2735</v>
      </c>
      <c r="AM426" s="139" t="s">
        <v>74</v>
      </c>
      <c r="AN426" s="138" t="s">
        <v>2731</v>
      </c>
      <c r="AO426" s="138"/>
      <c r="AP426" s="138"/>
      <c r="AQ426" s="138"/>
      <c r="AR426" s="139" t="s">
        <v>2738</v>
      </c>
      <c r="AS426" s="138"/>
      <c r="AT426" s="138"/>
      <c r="AU426" s="149"/>
      <c r="BC426" t="s">
        <v>1756</v>
      </c>
      <c r="BD426" t="s">
        <v>1757</v>
      </c>
    </row>
    <row r="427" spans="1:56" x14ac:dyDescent="0.2">
      <c r="A427" t="s">
        <v>1783</v>
      </c>
      <c r="B427" t="s">
        <v>100</v>
      </c>
      <c r="C427" s="130">
        <v>71898973869.602142</v>
      </c>
      <c r="D427" s="130">
        <v>14</v>
      </c>
      <c r="E427" s="130" t="s">
        <v>2885</v>
      </c>
      <c r="F427" s="130" t="s">
        <v>0</v>
      </c>
      <c r="G427" s="130" t="s">
        <v>0</v>
      </c>
      <c r="H427" s="130">
        <v>3</v>
      </c>
      <c r="I427" s="130">
        <v>8</v>
      </c>
      <c r="J427" s="130" t="s">
        <v>0</v>
      </c>
      <c r="K427" s="130">
        <v>1</v>
      </c>
      <c r="L427" s="130">
        <v>10</v>
      </c>
      <c r="M427" s="130">
        <v>9</v>
      </c>
      <c r="N427" s="130">
        <v>5</v>
      </c>
      <c r="O427" s="130" t="s">
        <v>0</v>
      </c>
      <c r="P427" s="130" t="s">
        <v>0</v>
      </c>
      <c r="Q427" s="130">
        <v>2</v>
      </c>
      <c r="R427" s="130">
        <v>7</v>
      </c>
      <c r="S427" s="130">
        <v>4</v>
      </c>
      <c r="T427" s="130" t="s">
        <v>0</v>
      </c>
      <c r="U427" s="130">
        <v>11</v>
      </c>
      <c r="V427" s="130">
        <v>13</v>
      </c>
      <c r="W427" s="130" t="s">
        <v>0</v>
      </c>
      <c r="X427" s="130">
        <v>12</v>
      </c>
      <c r="Y427" s="130" t="s">
        <v>0</v>
      </c>
      <c r="Z427" s="130">
        <v>6</v>
      </c>
      <c r="AA427" s="130">
        <v>14</v>
      </c>
      <c r="AB427" s="130" t="s">
        <v>0</v>
      </c>
      <c r="AC427" s="130" t="s">
        <v>0</v>
      </c>
      <c r="AD427" s="130" t="s">
        <v>0</v>
      </c>
      <c r="AE427" s="130" t="s">
        <v>0</v>
      </c>
      <c r="AF427" s="130" t="s">
        <v>0</v>
      </c>
      <c r="AG427" s="130" t="s">
        <v>0</v>
      </c>
      <c r="AH427" s="130" t="s">
        <v>0</v>
      </c>
      <c r="AI427" s="130" t="s">
        <v>0</v>
      </c>
      <c r="AJ427" s="130" t="s">
        <v>0</v>
      </c>
      <c r="AK427" s="137" t="s">
        <v>2724</v>
      </c>
      <c r="AL427" s="138" t="s">
        <v>2735</v>
      </c>
      <c r="AM427" s="139" t="s">
        <v>74</v>
      </c>
      <c r="AN427" s="139" t="s">
        <v>386</v>
      </c>
      <c r="AO427" s="139"/>
      <c r="AP427" s="139"/>
      <c r="AQ427" s="139"/>
      <c r="AR427" s="139" t="s">
        <v>2737</v>
      </c>
      <c r="AS427" s="139"/>
      <c r="AT427" s="139"/>
      <c r="AU427" s="141"/>
      <c r="BC427" t="s">
        <v>1759</v>
      </c>
      <c r="BD427" t="s">
        <v>1760</v>
      </c>
    </row>
    <row r="428" spans="1:56" x14ac:dyDescent="0.2">
      <c r="A428" t="s">
        <v>1785</v>
      </c>
      <c r="B428" t="s">
        <v>99</v>
      </c>
      <c r="C428" s="130">
        <v>3895301749.7174149</v>
      </c>
      <c r="D428" s="130">
        <v>11</v>
      </c>
      <c r="E428" s="130" t="s">
        <v>2885</v>
      </c>
      <c r="F428" s="130" t="s">
        <v>0</v>
      </c>
      <c r="G428" s="130" t="s">
        <v>0</v>
      </c>
      <c r="H428" s="130">
        <v>3</v>
      </c>
      <c r="I428" s="130">
        <v>7</v>
      </c>
      <c r="J428" s="130" t="s">
        <v>0</v>
      </c>
      <c r="K428" s="130">
        <v>1</v>
      </c>
      <c r="L428" s="130">
        <v>10</v>
      </c>
      <c r="M428" s="130" t="s">
        <v>0</v>
      </c>
      <c r="N428" s="130">
        <v>11</v>
      </c>
      <c r="O428" s="130" t="s">
        <v>0</v>
      </c>
      <c r="P428" s="130" t="s">
        <v>0</v>
      </c>
      <c r="Q428" s="130">
        <v>8</v>
      </c>
      <c r="R428" s="130">
        <v>5</v>
      </c>
      <c r="S428" s="130">
        <v>6</v>
      </c>
      <c r="T428" s="130" t="s">
        <v>0</v>
      </c>
      <c r="U428" s="130" t="s">
        <v>0</v>
      </c>
      <c r="V428" s="130">
        <v>4</v>
      </c>
      <c r="W428" s="130" t="s">
        <v>0</v>
      </c>
      <c r="X428" s="130" t="s">
        <v>0</v>
      </c>
      <c r="Y428" s="130" t="s">
        <v>0</v>
      </c>
      <c r="Z428" s="130">
        <v>2</v>
      </c>
      <c r="AA428" s="130">
        <v>9</v>
      </c>
      <c r="AB428" s="130" t="s">
        <v>0</v>
      </c>
      <c r="AC428" s="130" t="s">
        <v>0</v>
      </c>
      <c r="AD428" s="130" t="s">
        <v>0</v>
      </c>
      <c r="AE428" s="130" t="s">
        <v>0</v>
      </c>
      <c r="AF428" s="130" t="s">
        <v>0</v>
      </c>
      <c r="AG428" s="130" t="s">
        <v>0</v>
      </c>
      <c r="AH428" s="130" t="s">
        <v>0</v>
      </c>
      <c r="AI428" s="130" t="s">
        <v>0</v>
      </c>
      <c r="AJ428" s="130" t="s">
        <v>0</v>
      </c>
      <c r="AK428" s="137" t="s">
        <v>2724</v>
      </c>
      <c r="AL428" s="138" t="s">
        <v>2735</v>
      </c>
      <c r="AM428" s="139" t="s">
        <v>74</v>
      </c>
      <c r="AN428" s="139" t="s">
        <v>386</v>
      </c>
      <c r="AO428" s="139"/>
      <c r="AP428" s="139"/>
      <c r="AQ428" s="139"/>
      <c r="AR428" s="139" t="s">
        <v>2738</v>
      </c>
      <c r="AS428" s="139"/>
      <c r="AT428" s="139"/>
      <c r="AU428" s="141"/>
      <c r="BC428" t="s">
        <v>0</v>
      </c>
      <c r="BD428" t="s">
        <v>1762</v>
      </c>
    </row>
    <row r="429" spans="1:56" x14ac:dyDescent="0.2">
      <c r="A429" s="132" t="s">
        <v>1787</v>
      </c>
      <c r="B429" t="s">
        <v>26</v>
      </c>
      <c r="C429" s="130">
        <v>60292626504.131485</v>
      </c>
      <c r="D429" s="130">
        <v>15</v>
      </c>
      <c r="E429" s="130" t="s">
        <v>2885</v>
      </c>
      <c r="F429" s="130" t="s">
        <v>0</v>
      </c>
      <c r="G429" s="130" t="s">
        <v>0</v>
      </c>
      <c r="H429" s="130">
        <v>3</v>
      </c>
      <c r="I429" s="130">
        <v>6</v>
      </c>
      <c r="J429" s="130" t="s">
        <v>0</v>
      </c>
      <c r="K429" s="130">
        <v>5</v>
      </c>
      <c r="L429" s="130">
        <v>10</v>
      </c>
      <c r="M429" s="130">
        <v>8</v>
      </c>
      <c r="N429" s="130">
        <v>9</v>
      </c>
      <c r="O429" s="130" t="s">
        <v>0</v>
      </c>
      <c r="P429" s="130" t="s">
        <v>0</v>
      </c>
      <c r="Q429" s="130">
        <v>1</v>
      </c>
      <c r="R429" s="130">
        <v>2</v>
      </c>
      <c r="S429" s="130">
        <v>11</v>
      </c>
      <c r="T429" s="130" t="s">
        <v>0</v>
      </c>
      <c r="U429" s="130">
        <v>12</v>
      </c>
      <c r="V429" s="130">
        <v>14</v>
      </c>
      <c r="W429" s="130" t="s">
        <v>0</v>
      </c>
      <c r="X429" s="130">
        <v>13</v>
      </c>
      <c r="Y429" s="130">
        <v>7</v>
      </c>
      <c r="Z429" s="130">
        <v>4</v>
      </c>
      <c r="AA429" s="130">
        <v>15</v>
      </c>
      <c r="AB429" s="130" t="s">
        <v>0</v>
      </c>
      <c r="AC429" s="130" t="s">
        <v>0</v>
      </c>
      <c r="AD429" s="130" t="s">
        <v>0</v>
      </c>
      <c r="AE429" s="130" t="s">
        <v>0</v>
      </c>
      <c r="AF429" s="130" t="s">
        <v>0</v>
      </c>
      <c r="AG429" s="130" t="s">
        <v>0</v>
      </c>
      <c r="AH429" s="130" t="s">
        <v>0</v>
      </c>
      <c r="AI429" s="130" t="s">
        <v>0</v>
      </c>
      <c r="AJ429" s="130" t="s">
        <v>0</v>
      </c>
      <c r="AK429" s="137" t="s">
        <v>2724</v>
      </c>
      <c r="AL429" s="138" t="s">
        <v>2725</v>
      </c>
      <c r="AM429" s="139" t="s">
        <v>74</v>
      </c>
      <c r="AN429" s="138" t="s">
        <v>2730</v>
      </c>
      <c r="AO429" s="138"/>
      <c r="AP429" s="138"/>
      <c r="AQ429" s="138"/>
      <c r="AR429" s="139" t="s">
        <v>2737</v>
      </c>
      <c r="AS429" s="138"/>
      <c r="AT429" s="138"/>
      <c r="AU429" s="149"/>
      <c r="BC429" t="s">
        <v>1764</v>
      </c>
      <c r="BD429" t="s">
        <v>1765</v>
      </c>
    </row>
    <row r="430" spans="1:56" x14ac:dyDescent="0.2">
      <c r="A430" s="132" t="s">
        <v>1789</v>
      </c>
      <c r="B430" t="s">
        <v>27</v>
      </c>
      <c r="C430" s="130">
        <v>13958147336.790001</v>
      </c>
      <c r="D430" s="130">
        <v>13</v>
      </c>
      <c r="E430" s="130" t="s">
        <v>2885</v>
      </c>
      <c r="F430" s="130" t="s">
        <v>0</v>
      </c>
      <c r="G430" s="130" t="s">
        <v>0</v>
      </c>
      <c r="H430" s="130">
        <v>6</v>
      </c>
      <c r="I430" s="130">
        <v>3</v>
      </c>
      <c r="J430" s="130" t="s">
        <v>0</v>
      </c>
      <c r="K430" s="130">
        <v>9</v>
      </c>
      <c r="L430" s="130">
        <v>11</v>
      </c>
      <c r="M430" s="130" t="s">
        <v>0</v>
      </c>
      <c r="N430" s="130">
        <v>7</v>
      </c>
      <c r="O430" s="130" t="s">
        <v>0</v>
      </c>
      <c r="P430" s="130" t="s">
        <v>0</v>
      </c>
      <c r="Q430" s="130">
        <v>1</v>
      </c>
      <c r="R430" s="130">
        <v>5</v>
      </c>
      <c r="S430" s="130">
        <v>8</v>
      </c>
      <c r="T430" s="130" t="s">
        <v>0</v>
      </c>
      <c r="U430" s="130" t="s">
        <v>0</v>
      </c>
      <c r="V430" s="130">
        <v>12</v>
      </c>
      <c r="W430" s="130" t="s">
        <v>0</v>
      </c>
      <c r="X430" s="130">
        <v>10</v>
      </c>
      <c r="Y430" s="130">
        <v>2</v>
      </c>
      <c r="Z430" s="130">
        <v>4</v>
      </c>
      <c r="AA430" s="130">
        <v>13</v>
      </c>
      <c r="AB430" s="130" t="s">
        <v>0</v>
      </c>
      <c r="AC430" s="130" t="s">
        <v>0</v>
      </c>
      <c r="AD430" s="130" t="s">
        <v>0</v>
      </c>
      <c r="AE430" s="130" t="s">
        <v>0</v>
      </c>
      <c r="AF430" s="130" t="s">
        <v>0</v>
      </c>
      <c r="AG430" s="130" t="s">
        <v>0</v>
      </c>
      <c r="AH430" s="130" t="s">
        <v>0</v>
      </c>
      <c r="AI430" s="130" t="s">
        <v>0</v>
      </c>
      <c r="AJ430" s="130" t="s">
        <v>0</v>
      </c>
      <c r="AK430" s="137" t="s">
        <v>2724</v>
      </c>
      <c r="AL430" s="138" t="s">
        <v>2725</v>
      </c>
      <c r="AM430" s="139" t="s">
        <v>74</v>
      </c>
      <c r="AN430" s="138" t="s">
        <v>2730</v>
      </c>
      <c r="AO430" s="138"/>
      <c r="AP430" s="138"/>
      <c r="AQ430" s="138"/>
      <c r="AR430" s="139" t="s">
        <v>2738</v>
      </c>
      <c r="AS430" s="138"/>
      <c r="AT430" s="138"/>
      <c r="AU430" s="149"/>
      <c r="BC430" t="s">
        <v>1767</v>
      </c>
      <c r="BD430" t="s">
        <v>1768</v>
      </c>
    </row>
    <row r="431" spans="1:56" x14ac:dyDescent="0.2">
      <c r="A431" s="132" t="s">
        <v>1791</v>
      </c>
      <c r="B431" t="s">
        <v>28</v>
      </c>
      <c r="C431" s="130">
        <v>16901587393.92</v>
      </c>
      <c r="D431" s="130">
        <v>14</v>
      </c>
      <c r="E431" s="130" t="s">
        <v>2885</v>
      </c>
      <c r="F431" s="130" t="s">
        <v>0</v>
      </c>
      <c r="G431" s="130" t="s">
        <v>0</v>
      </c>
      <c r="H431" s="130">
        <v>5</v>
      </c>
      <c r="I431" s="130">
        <v>12</v>
      </c>
      <c r="J431" s="130" t="s">
        <v>0</v>
      </c>
      <c r="K431" s="130">
        <v>6</v>
      </c>
      <c r="L431" s="130">
        <v>1</v>
      </c>
      <c r="M431" s="130" t="s">
        <v>0</v>
      </c>
      <c r="N431" s="130">
        <v>8</v>
      </c>
      <c r="O431" s="130" t="s">
        <v>0</v>
      </c>
      <c r="P431" s="130" t="s">
        <v>0</v>
      </c>
      <c r="Q431" s="130">
        <v>2</v>
      </c>
      <c r="R431" s="130">
        <v>10</v>
      </c>
      <c r="S431" s="130">
        <v>9</v>
      </c>
      <c r="T431" s="130" t="s">
        <v>0</v>
      </c>
      <c r="U431" s="130">
        <v>7</v>
      </c>
      <c r="V431" s="130">
        <v>13</v>
      </c>
      <c r="W431" s="130" t="s">
        <v>0</v>
      </c>
      <c r="X431" s="130">
        <v>4</v>
      </c>
      <c r="Y431" s="130">
        <v>11</v>
      </c>
      <c r="Z431" s="130">
        <v>3</v>
      </c>
      <c r="AA431" s="130">
        <v>14</v>
      </c>
      <c r="AB431" s="130" t="s">
        <v>0</v>
      </c>
      <c r="AC431" s="130" t="s">
        <v>0</v>
      </c>
      <c r="AD431" s="130" t="s">
        <v>0</v>
      </c>
      <c r="AE431" s="130" t="s">
        <v>0</v>
      </c>
      <c r="AF431" s="130" t="s">
        <v>0</v>
      </c>
      <c r="AG431" s="130" t="s">
        <v>0</v>
      </c>
      <c r="AH431" s="130" t="s">
        <v>0</v>
      </c>
      <c r="AI431" s="130" t="s">
        <v>0</v>
      </c>
      <c r="AJ431" s="130" t="s">
        <v>0</v>
      </c>
      <c r="AK431" s="137" t="s">
        <v>2724</v>
      </c>
      <c r="AL431" s="138" t="s">
        <v>2725</v>
      </c>
      <c r="AM431" s="139" t="s">
        <v>74</v>
      </c>
      <c r="AN431" s="138" t="s">
        <v>382</v>
      </c>
      <c r="AO431" s="138"/>
      <c r="AP431" s="138"/>
      <c r="AQ431" s="138"/>
      <c r="AR431" s="139" t="s">
        <v>2737</v>
      </c>
      <c r="AS431" s="138"/>
      <c r="AT431" s="138"/>
      <c r="AU431" s="149"/>
      <c r="BC431" t="s">
        <v>1770</v>
      </c>
      <c r="BD431" t="s">
        <v>1771</v>
      </c>
    </row>
    <row r="432" spans="1:56" x14ac:dyDescent="0.2">
      <c r="A432" s="132" t="s">
        <v>1793</v>
      </c>
      <c r="B432" t="s">
        <v>29</v>
      </c>
      <c r="C432" s="130">
        <v>3235389282.6999998</v>
      </c>
      <c r="D432" s="130">
        <v>13</v>
      </c>
      <c r="E432" s="130" t="s">
        <v>2885</v>
      </c>
      <c r="F432" s="130" t="s">
        <v>0</v>
      </c>
      <c r="G432" s="130" t="s">
        <v>0</v>
      </c>
      <c r="H432" s="130">
        <v>5</v>
      </c>
      <c r="I432" s="130" t="s">
        <v>0</v>
      </c>
      <c r="J432" s="130" t="s">
        <v>0</v>
      </c>
      <c r="K432" s="130">
        <v>7</v>
      </c>
      <c r="L432" s="130">
        <v>2</v>
      </c>
      <c r="M432" s="130" t="s">
        <v>0</v>
      </c>
      <c r="N432" s="130">
        <v>6</v>
      </c>
      <c r="O432" s="130" t="s">
        <v>0</v>
      </c>
      <c r="P432" s="130" t="s">
        <v>0</v>
      </c>
      <c r="Q432" s="130">
        <v>3</v>
      </c>
      <c r="R432" s="130">
        <v>11</v>
      </c>
      <c r="S432" s="130">
        <v>1</v>
      </c>
      <c r="T432" s="130" t="s">
        <v>0</v>
      </c>
      <c r="U432" s="130">
        <v>12</v>
      </c>
      <c r="V432" s="130">
        <v>10</v>
      </c>
      <c r="W432" s="130" t="s">
        <v>0</v>
      </c>
      <c r="X432" s="130">
        <v>4</v>
      </c>
      <c r="Y432" s="130">
        <v>8</v>
      </c>
      <c r="Z432" s="130">
        <v>9</v>
      </c>
      <c r="AA432" s="130">
        <v>13</v>
      </c>
      <c r="AB432" s="130" t="s">
        <v>0</v>
      </c>
      <c r="AC432" s="130" t="s">
        <v>0</v>
      </c>
      <c r="AD432" s="130" t="s">
        <v>0</v>
      </c>
      <c r="AE432" s="130" t="s">
        <v>0</v>
      </c>
      <c r="AF432" s="130" t="s">
        <v>0</v>
      </c>
      <c r="AG432" s="130" t="s">
        <v>0</v>
      </c>
      <c r="AH432" s="130" t="s">
        <v>0</v>
      </c>
      <c r="AI432" s="130" t="s">
        <v>0</v>
      </c>
      <c r="AJ432" s="130" t="s">
        <v>0</v>
      </c>
      <c r="AK432" s="137" t="s">
        <v>2724</v>
      </c>
      <c r="AL432" s="138" t="s">
        <v>2725</v>
      </c>
      <c r="AM432" s="139" t="s">
        <v>74</v>
      </c>
      <c r="AN432" s="138" t="s">
        <v>382</v>
      </c>
      <c r="AO432" s="138"/>
      <c r="AP432" s="138"/>
      <c r="AQ432" s="138"/>
      <c r="AR432" s="139" t="s">
        <v>2738</v>
      </c>
      <c r="AS432" s="138"/>
      <c r="AT432" s="138"/>
      <c r="AU432" s="149"/>
      <c r="BC432" t="s">
        <v>1773</v>
      </c>
      <c r="BD432" t="s">
        <v>1774</v>
      </c>
    </row>
    <row r="433" spans="1:56" x14ac:dyDescent="0.2">
      <c r="A433" s="132" t="s">
        <v>1795</v>
      </c>
      <c r="B433" t="s">
        <v>30</v>
      </c>
      <c r="C433" s="130">
        <v>1503264809.3699999</v>
      </c>
      <c r="D433" s="130">
        <v>8</v>
      </c>
      <c r="E433" s="130" t="s">
        <v>2885</v>
      </c>
      <c r="F433" s="130" t="s">
        <v>0</v>
      </c>
      <c r="G433" s="130" t="s">
        <v>0</v>
      </c>
      <c r="H433" s="130">
        <v>3</v>
      </c>
      <c r="I433" s="130">
        <v>5</v>
      </c>
      <c r="J433" s="130" t="s">
        <v>0</v>
      </c>
      <c r="K433" s="130" t="s">
        <v>0</v>
      </c>
      <c r="L433" s="130">
        <v>1</v>
      </c>
      <c r="M433" s="130" t="s">
        <v>0</v>
      </c>
      <c r="N433" s="130">
        <v>6</v>
      </c>
      <c r="O433" s="130" t="s">
        <v>0</v>
      </c>
      <c r="P433" s="130" t="s">
        <v>0</v>
      </c>
      <c r="Q433" s="130">
        <v>2</v>
      </c>
      <c r="R433" s="130" t="s">
        <v>0</v>
      </c>
      <c r="S433" s="130">
        <v>7</v>
      </c>
      <c r="T433" s="130" t="s">
        <v>0</v>
      </c>
      <c r="U433" s="130" t="s">
        <v>0</v>
      </c>
      <c r="V433" s="130" t="s">
        <v>0</v>
      </c>
      <c r="W433" s="130" t="s">
        <v>0</v>
      </c>
      <c r="X433" s="130">
        <v>4</v>
      </c>
      <c r="Y433" s="130" t="s">
        <v>0</v>
      </c>
      <c r="Z433" s="130">
        <v>8</v>
      </c>
      <c r="AA433" s="130" t="s">
        <v>0</v>
      </c>
      <c r="AB433" s="130" t="s">
        <v>0</v>
      </c>
      <c r="AC433" s="130" t="s">
        <v>0</v>
      </c>
      <c r="AD433" s="130" t="s">
        <v>0</v>
      </c>
      <c r="AE433" s="130" t="s">
        <v>0</v>
      </c>
      <c r="AF433" s="130" t="s">
        <v>0</v>
      </c>
      <c r="AG433" s="130" t="s">
        <v>0</v>
      </c>
      <c r="AH433" s="130" t="s">
        <v>0</v>
      </c>
      <c r="AI433" s="130" t="s">
        <v>0</v>
      </c>
      <c r="AJ433" s="130" t="s">
        <v>0</v>
      </c>
      <c r="AK433" s="137" t="s">
        <v>2724</v>
      </c>
      <c r="AL433" s="138" t="s">
        <v>2725</v>
      </c>
      <c r="AM433" s="139" t="s">
        <v>74</v>
      </c>
      <c r="AN433" s="138" t="s">
        <v>2731</v>
      </c>
      <c r="AO433" s="138"/>
      <c r="AP433" s="138"/>
      <c r="AQ433" s="138"/>
      <c r="AR433" s="139" t="s">
        <v>2737</v>
      </c>
      <c r="AS433" s="138"/>
      <c r="AT433" s="138"/>
      <c r="AU433" s="149"/>
      <c r="BC433" t="s">
        <v>1776</v>
      </c>
      <c r="BD433" t="s">
        <v>1777</v>
      </c>
    </row>
    <row r="434" spans="1:56" x14ac:dyDescent="0.2">
      <c r="A434" s="132" t="s">
        <v>1797</v>
      </c>
      <c r="B434" t="s">
        <v>31</v>
      </c>
      <c r="C434" s="130"/>
      <c r="D434" s="130"/>
      <c r="E434" s="130" t="s">
        <v>2886</v>
      </c>
      <c r="F434" s="130"/>
      <c r="G434" s="130"/>
      <c r="H434" s="130"/>
      <c r="I434" s="130"/>
      <c r="J434" s="130"/>
      <c r="K434" s="130"/>
      <c r="L434" s="130"/>
      <c r="M434" s="130"/>
      <c r="N434" s="130"/>
      <c r="O434" s="130"/>
      <c r="P434" s="130"/>
      <c r="Q434" s="130"/>
      <c r="R434" s="130"/>
      <c r="S434" s="130"/>
      <c r="T434" s="130"/>
      <c r="U434" s="130"/>
      <c r="V434" s="130"/>
      <c r="W434" s="130"/>
      <c r="X434" s="130"/>
      <c r="Y434" s="130"/>
      <c r="Z434" s="130"/>
      <c r="AA434" s="130"/>
      <c r="AB434" s="130"/>
      <c r="AC434" s="130"/>
      <c r="AD434" s="130"/>
      <c r="AE434" s="130"/>
      <c r="AF434" s="130"/>
      <c r="AG434" s="130"/>
      <c r="AH434" s="130"/>
      <c r="AI434" s="130"/>
      <c r="AJ434" s="130"/>
      <c r="AK434" s="137" t="s">
        <v>2724</v>
      </c>
      <c r="AL434" s="138" t="s">
        <v>2725</v>
      </c>
      <c r="AM434" s="139" t="s">
        <v>74</v>
      </c>
      <c r="AN434" s="138" t="s">
        <v>2731</v>
      </c>
      <c r="AO434" s="138"/>
      <c r="AP434" s="138"/>
      <c r="AQ434" s="138"/>
      <c r="AR434" s="139" t="s">
        <v>2738</v>
      </c>
      <c r="AS434" s="138"/>
      <c r="AT434" s="138"/>
      <c r="AU434" s="149"/>
      <c r="BC434" t="s">
        <v>1779</v>
      </c>
      <c r="BD434" t="s">
        <v>1780</v>
      </c>
    </row>
    <row r="435" spans="1:56" x14ac:dyDescent="0.2">
      <c r="A435" s="132" t="s">
        <v>1799</v>
      </c>
      <c r="B435" t="s">
        <v>32</v>
      </c>
      <c r="C435" s="130">
        <v>51231943699.714638</v>
      </c>
      <c r="D435" s="130">
        <v>15</v>
      </c>
      <c r="E435" s="130" t="s">
        <v>2885</v>
      </c>
      <c r="F435" s="130" t="s">
        <v>0</v>
      </c>
      <c r="G435" s="130" t="s">
        <v>0</v>
      </c>
      <c r="H435" s="130">
        <v>5</v>
      </c>
      <c r="I435" s="130">
        <v>8</v>
      </c>
      <c r="J435" s="130" t="s">
        <v>0</v>
      </c>
      <c r="K435" s="130">
        <v>1</v>
      </c>
      <c r="L435" s="130">
        <v>9</v>
      </c>
      <c r="M435" s="130">
        <v>11</v>
      </c>
      <c r="N435" s="130">
        <v>4</v>
      </c>
      <c r="O435" s="130" t="s">
        <v>0</v>
      </c>
      <c r="P435" s="130" t="s">
        <v>0</v>
      </c>
      <c r="Q435" s="130">
        <v>2</v>
      </c>
      <c r="R435" s="130">
        <v>10</v>
      </c>
      <c r="S435" s="130">
        <v>3</v>
      </c>
      <c r="T435" s="130" t="s">
        <v>0</v>
      </c>
      <c r="U435" s="130">
        <v>7</v>
      </c>
      <c r="V435" s="130">
        <v>14</v>
      </c>
      <c r="W435" s="130" t="s">
        <v>0</v>
      </c>
      <c r="X435" s="130">
        <v>13</v>
      </c>
      <c r="Y435" s="130">
        <v>12</v>
      </c>
      <c r="Z435" s="130">
        <v>6</v>
      </c>
      <c r="AA435" s="130">
        <v>15</v>
      </c>
      <c r="AB435" s="130" t="s">
        <v>0</v>
      </c>
      <c r="AC435" s="130" t="s">
        <v>0</v>
      </c>
      <c r="AD435" s="130" t="s">
        <v>0</v>
      </c>
      <c r="AE435" s="130" t="s">
        <v>0</v>
      </c>
      <c r="AF435" s="130" t="s">
        <v>0</v>
      </c>
      <c r="AG435" s="130" t="s">
        <v>0</v>
      </c>
      <c r="AH435" s="130" t="s">
        <v>0</v>
      </c>
      <c r="AI435" s="130" t="s">
        <v>0</v>
      </c>
      <c r="AJ435" s="130" t="s">
        <v>0</v>
      </c>
      <c r="AK435" s="137" t="s">
        <v>2724</v>
      </c>
      <c r="AL435" s="138" t="s">
        <v>2725</v>
      </c>
      <c r="AM435" s="139" t="s">
        <v>74</v>
      </c>
      <c r="AN435" s="139" t="s">
        <v>386</v>
      </c>
      <c r="AO435" s="139"/>
      <c r="AP435" s="139"/>
      <c r="AQ435" s="139"/>
      <c r="AR435" s="139" t="s">
        <v>2737</v>
      </c>
      <c r="AS435" s="139"/>
      <c r="AT435" s="139"/>
      <c r="AU435" s="141"/>
      <c r="BC435" t="s">
        <v>0</v>
      </c>
      <c r="BD435" t="s">
        <v>1782</v>
      </c>
    </row>
    <row r="436" spans="1:56" x14ac:dyDescent="0.2">
      <c r="A436" s="132" t="s">
        <v>1801</v>
      </c>
      <c r="B436" t="s">
        <v>33</v>
      </c>
      <c r="C436" s="130">
        <v>2719209665.2600002</v>
      </c>
      <c r="D436" s="130">
        <v>12</v>
      </c>
      <c r="E436" s="130" t="s">
        <v>2885</v>
      </c>
      <c r="F436" s="130" t="s">
        <v>0</v>
      </c>
      <c r="G436" s="130" t="s">
        <v>0</v>
      </c>
      <c r="H436" s="130">
        <v>3</v>
      </c>
      <c r="I436" s="130">
        <v>6</v>
      </c>
      <c r="J436" s="130" t="s">
        <v>0</v>
      </c>
      <c r="K436" s="130">
        <v>1</v>
      </c>
      <c r="L436" s="130">
        <v>11</v>
      </c>
      <c r="M436" s="130" t="s">
        <v>0</v>
      </c>
      <c r="N436" s="130">
        <v>12</v>
      </c>
      <c r="O436" s="130" t="s">
        <v>0</v>
      </c>
      <c r="P436" s="130" t="s">
        <v>0</v>
      </c>
      <c r="Q436" s="130">
        <v>9</v>
      </c>
      <c r="R436" s="130">
        <v>4</v>
      </c>
      <c r="S436" s="130">
        <v>5</v>
      </c>
      <c r="T436" s="130" t="s">
        <v>0</v>
      </c>
      <c r="U436" s="130" t="s">
        <v>0</v>
      </c>
      <c r="V436" s="130">
        <v>7</v>
      </c>
      <c r="W436" s="130" t="s">
        <v>0</v>
      </c>
      <c r="X436" s="130" t="s">
        <v>0</v>
      </c>
      <c r="Y436" s="130">
        <v>8</v>
      </c>
      <c r="Z436" s="130">
        <v>2</v>
      </c>
      <c r="AA436" s="130">
        <v>10</v>
      </c>
      <c r="AB436" s="130" t="s">
        <v>0</v>
      </c>
      <c r="AC436" s="130" t="s">
        <v>0</v>
      </c>
      <c r="AD436" s="130" t="s">
        <v>0</v>
      </c>
      <c r="AE436" s="130" t="s">
        <v>0</v>
      </c>
      <c r="AF436" s="130" t="s">
        <v>0</v>
      </c>
      <c r="AG436" s="130" t="s">
        <v>0</v>
      </c>
      <c r="AH436" s="130" t="s">
        <v>0</v>
      </c>
      <c r="AI436" s="130" t="s">
        <v>0</v>
      </c>
      <c r="AJ436" s="130" t="s">
        <v>0</v>
      </c>
      <c r="AK436" s="137" t="s">
        <v>2724</v>
      </c>
      <c r="AL436" s="138" t="s">
        <v>2725</v>
      </c>
      <c r="AM436" s="139" t="s">
        <v>74</v>
      </c>
      <c r="AN436" s="139" t="s">
        <v>386</v>
      </c>
      <c r="AO436" s="139"/>
      <c r="AP436" s="139"/>
      <c r="AQ436" s="139"/>
      <c r="AR436" s="139" t="s">
        <v>2738</v>
      </c>
      <c r="AS436" s="139"/>
      <c r="AT436" s="139"/>
      <c r="AU436" s="141"/>
      <c r="BC436" t="s">
        <v>0</v>
      </c>
      <c r="BD436" t="s">
        <v>1784</v>
      </c>
    </row>
    <row r="437" spans="1:56" x14ac:dyDescent="0.2">
      <c r="A437" t="s">
        <v>1803</v>
      </c>
      <c r="B437" t="s">
        <v>164</v>
      </c>
      <c r="C437" s="130">
        <v>2942</v>
      </c>
      <c r="D437" s="130">
        <v>15</v>
      </c>
      <c r="E437" s="130" t="s">
        <v>2885</v>
      </c>
      <c r="F437" s="130" t="s">
        <v>0</v>
      </c>
      <c r="G437" s="130" t="s">
        <v>0</v>
      </c>
      <c r="H437" s="130">
        <v>6</v>
      </c>
      <c r="I437" s="130">
        <v>3</v>
      </c>
      <c r="J437" s="130" t="s">
        <v>0</v>
      </c>
      <c r="K437" s="130">
        <v>5</v>
      </c>
      <c r="L437" s="130">
        <v>9</v>
      </c>
      <c r="M437" s="130">
        <v>10</v>
      </c>
      <c r="N437" s="130">
        <v>8</v>
      </c>
      <c r="O437" s="130" t="s">
        <v>0</v>
      </c>
      <c r="P437" s="130" t="s">
        <v>0</v>
      </c>
      <c r="Q437" s="130">
        <v>1</v>
      </c>
      <c r="R437" s="130">
        <v>2</v>
      </c>
      <c r="S437" s="130">
        <v>10</v>
      </c>
      <c r="T437" s="130" t="s">
        <v>0</v>
      </c>
      <c r="U437" s="130">
        <v>13</v>
      </c>
      <c r="V437" s="130">
        <v>14</v>
      </c>
      <c r="W437" s="130" t="s">
        <v>0</v>
      </c>
      <c r="X437" s="130">
        <v>12</v>
      </c>
      <c r="Y437" s="130">
        <v>7</v>
      </c>
      <c r="Z437" s="130">
        <v>4</v>
      </c>
      <c r="AA437" s="130">
        <v>15</v>
      </c>
      <c r="AB437" s="130" t="s">
        <v>0</v>
      </c>
      <c r="AC437" s="130" t="s">
        <v>0</v>
      </c>
      <c r="AD437" s="130" t="s">
        <v>0</v>
      </c>
      <c r="AE437" s="130" t="s">
        <v>0</v>
      </c>
      <c r="AF437" s="130" t="s">
        <v>0</v>
      </c>
      <c r="AG437" s="130" t="s">
        <v>0</v>
      </c>
      <c r="AH437" s="130" t="s">
        <v>0</v>
      </c>
      <c r="AI437" s="130" t="s">
        <v>0</v>
      </c>
      <c r="AJ437" s="130" t="s">
        <v>0</v>
      </c>
      <c r="AK437" s="137" t="s">
        <v>2724</v>
      </c>
      <c r="AL437" s="139" t="s">
        <v>2746</v>
      </c>
      <c r="AM437" s="139" t="s">
        <v>74</v>
      </c>
      <c r="AN437" s="138" t="s">
        <v>2730</v>
      </c>
      <c r="AO437" s="138"/>
      <c r="AP437" s="138"/>
      <c r="AQ437" s="138"/>
      <c r="AR437" s="139" t="s">
        <v>2737</v>
      </c>
      <c r="AS437" s="138"/>
      <c r="AT437" s="138"/>
      <c r="AU437" s="149"/>
      <c r="BC437" t="s">
        <v>0</v>
      </c>
      <c r="BD437" t="s">
        <v>1786</v>
      </c>
    </row>
    <row r="438" spans="1:56" x14ac:dyDescent="0.2">
      <c r="A438" t="s">
        <v>1805</v>
      </c>
      <c r="B438" t="s">
        <v>163</v>
      </c>
      <c r="C438" s="130">
        <v>791</v>
      </c>
      <c r="D438" s="130">
        <v>13</v>
      </c>
      <c r="E438" s="130" t="s">
        <v>2885</v>
      </c>
      <c r="F438" s="130" t="s">
        <v>0</v>
      </c>
      <c r="G438" s="130" t="s">
        <v>0</v>
      </c>
      <c r="H438" s="130">
        <v>6</v>
      </c>
      <c r="I438" s="130">
        <v>2</v>
      </c>
      <c r="J438" s="130" t="s">
        <v>0</v>
      </c>
      <c r="K438" s="130">
        <v>9</v>
      </c>
      <c r="L438" s="130">
        <v>12</v>
      </c>
      <c r="M438" s="130" t="s">
        <v>0</v>
      </c>
      <c r="N438" s="130">
        <v>8</v>
      </c>
      <c r="O438" s="130" t="s">
        <v>0</v>
      </c>
      <c r="P438" s="130" t="s">
        <v>0</v>
      </c>
      <c r="Q438" s="130">
        <v>1</v>
      </c>
      <c r="R438" s="130">
        <v>5</v>
      </c>
      <c r="S438" s="130">
        <v>7</v>
      </c>
      <c r="T438" s="130" t="s">
        <v>0</v>
      </c>
      <c r="U438" s="130" t="s">
        <v>0</v>
      </c>
      <c r="V438" s="130">
        <v>11</v>
      </c>
      <c r="W438" s="130" t="s">
        <v>0</v>
      </c>
      <c r="X438" s="130">
        <v>10</v>
      </c>
      <c r="Y438" s="130">
        <v>4</v>
      </c>
      <c r="Z438" s="130">
        <v>3</v>
      </c>
      <c r="AA438" s="130">
        <v>13</v>
      </c>
      <c r="AB438" s="130" t="s">
        <v>0</v>
      </c>
      <c r="AC438" s="130" t="s">
        <v>0</v>
      </c>
      <c r="AD438" s="130" t="s">
        <v>0</v>
      </c>
      <c r="AE438" s="130" t="s">
        <v>0</v>
      </c>
      <c r="AF438" s="130" t="s">
        <v>0</v>
      </c>
      <c r="AG438" s="130" t="s">
        <v>0</v>
      </c>
      <c r="AH438" s="130" t="s">
        <v>0</v>
      </c>
      <c r="AI438" s="130" t="s">
        <v>0</v>
      </c>
      <c r="AJ438" s="130" t="s">
        <v>0</v>
      </c>
      <c r="AK438" s="137" t="s">
        <v>2724</v>
      </c>
      <c r="AL438" s="139" t="s">
        <v>2746</v>
      </c>
      <c r="AM438" s="139" t="s">
        <v>74</v>
      </c>
      <c r="AN438" s="138" t="s">
        <v>2730</v>
      </c>
      <c r="AO438" s="138"/>
      <c r="AP438" s="138"/>
      <c r="AQ438" s="138"/>
      <c r="AR438" s="139" t="s">
        <v>2738</v>
      </c>
      <c r="AS438" s="138"/>
      <c r="AT438" s="138"/>
      <c r="AU438" s="149"/>
      <c r="BC438" t="s">
        <v>0</v>
      </c>
      <c r="BD438" t="s">
        <v>1788</v>
      </c>
    </row>
    <row r="439" spans="1:56" x14ac:dyDescent="0.2">
      <c r="A439" t="s">
        <v>1807</v>
      </c>
      <c r="B439" t="s">
        <v>162</v>
      </c>
      <c r="C439" s="130">
        <v>773</v>
      </c>
      <c r="D439" s="130">
        <v>14</v>
      </c>
      <c r="E439" s="130" t="s">
        <v>2885</v>
      </c>
      <c r="F439" s="130" t="s">
        <v>0</v>
      </c>
      <c r="G439" s="130" t="s">
        <v>0</v>
      </c>
      <c r="H439" s="130">
        <v>5</v>
      </c>
      <c r="I439" s="130">
        <v>13</v>
      </c>
      <c r="J439" s="130" t="s">
        <v>0</v>
      </c>
      <c r="K439" s="130">
        <v>9</v>
      </c>
      <c r="L439" s="130">
        <v>1</v>
      </c>
      <c r="M439" s="130" t="s">
        <v>0</v>
      </c>
      <c r="N439" s="130">
        <v>8</v>
      </c>
      <c r="O439" s="130" t="s">
        <v>0</v>
      </c>
      <c r="P439" s="130" t="s">
        <v>0</v>
      </c>
      <c r="Q439" s="130">
        <v>3</v>
      </c>
      <c r="R439" s="130">
        <v>10</v>
      </c>
      <c r="S439" s="130">
        <v>7</v>
      </c>
      <c r="T439" s="130" t="s">
        <v>0</v>
      </c>
      <c r="U439" s="130">
        <v>6</v>
      </c>
      <c r="V439" s="130">
        <v>11</v>
      </c>
      <c r="W439" s="130" t="s">
        <v>0</v>
      </c>
      <c r="X439" s="130">
        <v>4</v>
      </c>
      <c r="Y439" s="130">
        <v>12</v>
      </c>
      <c r="Z439" s="130">
        <v>2</v>
      </c>
      <c r="AA439" s="130">
        <v>13</v>
      </c>
      <c r="AB439" s="130" t="s">
        <v>0</v>
      </c>
      <c r="AC439" s="130" t="s">
        <v>0</v>
      </c>
      <c r="AD439" s="130" t="s">
        <v>0</v>
      </c>
      <c r="AE439" s="130" t="s">
        <v>0</v>
      </c>
      <c r="AF439" s="130" t="s">
        <v>0</v>
      </c>
      <c r="AG439" s="130" t="s">
        <v>0</v>
      </c>
      <c r="AH439" s="130" t="s">
        <v>0</v>
      </c>
      <c r="AI439" s="130" t="s">
        <v>0</v>
      </c>
      <c r="AJ439" s="130" t="s">
        <v>0</v>
      </c>
      <c r="AK439" s="137" t="s">
        <v>2724</v>
      </c>
      <c r="AL439" s="139" t="s">
        <v>2746</v>
      </c>
      <c r="AM439" s="139" t="s">
        <v>74</v>
      </c>
      <c r="AN439" s="138" t="s">
        <v>382</v>
      </c>
      <c r="AO439" s="138"/>
      <c r="AP439" s="138"/>
      <c r="AQ439" s="138"/>
      <c r="AR439" s="139" t="s">
        <v>2737</v>
      </c>
      <c r="AS439" s="138"/>
      <c r="AT439" s="138"/>
      <c r="AU439" s="149"/>
      <c r="BC439" t="s">
        <v>0</v>
      </c>
      <c r="BD439" t="s">
        <v>1790</v>
      </c>
    </row>
    <row r="440" spans="1:56" x14ac:dyDescent="0.2">
      <c r="A440" t="s">
        <v>1809</v>
      </c>
      <c r="B440" t="s">
        <v>161</v>
      </c>
      <c r="C440" s="130">
        <v>194</v>
      </c>
      <c r="D440" s="130">
        <v>13</v>
      </c>
      <c r="E440" s="130" t="s">
        <v>2885</v>
      </c>
      <c r="F440" s="130" t="s">
        <v>0</v>
      </c>
      <c r="G440" s="130" t="s">
        <v>0</v>
      </c>
      <c r="H440" s="130">
        <v>4</v>
      </c>
      <c r="I440" s="130" t="s">
        <v>0</v>
      </c>
      <c r="J440" s="130" t="s">
        <v>0</v>
      </c>
      <c r="K440" s="130">
        <v>12</v>
      </c>
      <c r="L440" s="130">
        <v>3</v>
      </c>
      <c r="M440" s="130" t="s">
        <v>0</v>
      </c>
      <c r="N440" s="130">
        <v>5</v>
      </c>
      <c r="O440" s="130" t="s">
        <v>0</v>
      </c>
      <c r="P440" s="130" t="s">
        <v>0</v>
      </c>
      <c r="Q440" s="130">
        <v>2</v>
      </c>
      <c r="R440" s="130">
        <v>11</v>
      </c>
      <c r="S440" s="130">
        <v>9</v>
      </c>
      <c r="T440" s="130" t="s">
        <v>0</v>
      </c>
      <c r="U440" s="130">
        <v>8</v>
      </c>
      <c r="V440" s="130">
        <v>5</v>
      </c>
      <c r="W440" s="130" t="s">
        <v>0</v>
      </c>
      <c r="X440" s="130">
        <v>1</v>
      </c>
      <c r="Y440" s="130">
        <v>10</v>
      </c>
      <c r="Z440" s="130">
        <v>7</v>
      </c>
      <c r="AA440" s="130">
        <v>12</v>
      </c>
      <c r="AB440" s="130" t="s">
        <v>0</v>
      </c>
      <c r="AC440" s="130" t="s">
        <v>0</v>
      </c>
      <c r="AD440" s="130" t="s">
        <v>0</v>
      </c>
      <c r="AE440" s="130" t="s">
        <v>0</v>
      </c>
      <c r="AF440" s="130" t="s">
        <v>0</v>
      </c>
      <c r="AG440" s="130" t="s">
        <v>0</v>
      </c>
      <c r="AH440" s="130" t="s">
        <v>0</v>
      </c>
      <c r="AI440" s="130" t="s">
        <v>0</v>
      </c>
      <c r="AJ440" s="130" t="s">
        <v>0</v>
      </c>
      <c r="AK440" s="137" t="s">
        <v>2724</v>
      </c>
      <c r="AL440" s="139" t="s">
        <v>2746</v>
      </c>
      <c r="AM440" s="139" t="s">
        <v>74</v>
      </c>
      <c r="AN440" s="138" t="s">
        <v>382</v>
      </c>
      <c r="AO440" s="138"/>
      <c r="AP440" s="138"/>
      <c r="AQ440" s="138"/>
      <c r="AR440" s="139" t="s">
        <v>2738</v>
      </c>
      <c r="AS440" s="138"/>
      <c r="AT440" s="138"/>
      <c r="AU440" s="149"/>
      <c r="BC440" t="s">
        <v>0</v>
      </c>
      <c r="BD440" t="s">
        <v>1792</v>
      </c>
    </row>
    <row r="441" spans="1:56" x14ac:dyDescent="0.2">
      <c r="A441" t="s">
        <v>1811</v>
      </c>
      <c r="B441" t="s">
        <v>160</v>
      </c>
      <c r="C441" s="130">
        <v>292</v>
      </c>
      <c r="D441" s="130">
        <v>8</v>
      </c>
      <c r="E441" s="130" t="s">
        <v>2885</v>
      </c>
      <c r="F441" s="130" t="s">
        <v>0</v>
      </c>
      <c r="G441" s="130" t="s">
        <v>0</v>
      </c>
      <c r="H441" s="130">
        <v>3</v>
      </c>
      <c r="I441" s="130">
        <v>6</v>
      </c>
      <c r="J441" s="130" t="s">
        <v>0</v>
      </c>
      <c r="K441" s="130" t="s">
        <v>0</v>
      </c>
      <c r="L441" s="130">
        <v>1</v>
      </c>
      <c r="M441" s="130" t="s">
        <v>0</v>
      </c>
      <c r="N441" s="130">
        <v>5</v>
      </c>
      <c r="O441" s="130" t="s">
        <v>0</v>
      </c>
      <c r="P441" s="130" t="s">
        <v>0</v>
      </c>
      <c r="Q441" s="130">
        <v>2</v>
      </c>
      <c r="R441" s="130" t="s">
        <v>0</v>
      </c>
      <c r="S441" s="130">
        <v>7</v>
      </c>
      <c r="T441" s="130" t="s">
        <v>0</v>
      </c>
      <c r="U441" s="130" t="s">
        <v>0</v>
      </c>
      <c r="V441" s="130" t="s">
        <v>0</v>
      </c>
      <c r="W441" s="130" t="s">
        <v>0</v>
      </c>
      <c r="X441" s="130">
        <v>4</v>
      </c>
      <c r="Y441" s="130" t="s">
        <v>0</v>
      </c>
      <c r="Z441" s="130">
        <v>8</v>
      </c>
      <c r="AA441" s="130" t="s">
        <v>0</v>
      </c>
      <c r="AB441" s="130" t="s">
        <v>0</v>
      </c>
      <c r="AC441" s="130" t="s">
        <v>0</v>
      </c>
      <c r="AD441" s="130" t="s">
        <v>0</v>
      </c>
      <c r="AE441" s="130" t="s">
        <v>0</v>
      </c>
      <c r="AF441" s="130" t="s">
        <v>0</v>
      </c>
      <c r="AG441" s="130" t="s">
        <v>0</v>
      </c>
      <c r="AH441" s="130" t="s">
        <v>0</v>
      </c>
      <c r="AI441" s="130" t="s">
        <v>0</v>
      </c>
      <c r="AJ441" s="130" t="s">
        <v>0</v>
      </c>
      <c r="AK441" s="137" t="s">
        <v>2724</v>
      </c>
      <c r="AL441" s="139" t="s">
        <v>2746</v>
      </c>
      <c r="AM441" s="139" t="s">
        <v>74</v>
      </c>
      <c r="AN441" s="138" t="s">
        <v>2731</v>
      </c>
      <c r="AO441" s="138"/>
      <c r="AP441" s="138"/>
      <c r="AQ441" s="138"/>
      <c r="AR441" s="139" t="s">
        <v>2737</v>
      </c>
      <c r="AS441" s="138"/>
      <c r="AT441" s="138"/>
      <c r="AU441" s="149"/>
      <c r="BC441" t="s">
        <v>0</v>
      </c>
      <c r="BD441" t="s">
        <v>1794</v>
      </c>
    </row>
    <row r="442" spans="1:56" x14ac:dyDescent="0.2">
      <c r="A442" t="s">
        <v>1813</v>
      </c>
      <c r="B442" t="s">
        <v>159</v>
      </c>
      <c r="C442" s="130"/>
      <c r="D442" s="130"/>
      <c r="E442" s="130" t="s">
        <v>2886</v>
      </c>
      <c r="F442" s="130"/>
      <c r="G442" s="130"/>
      <c r="H442" s="130"/>
      <c r="I442" s="130"/>
      <c r="J442" s="130"/>
      <c r="K442" s="130"/>
      <c r="L442" s="130"/>
      <c r="M442" s="130"/>
      <c r="N442" s="130"/>
      <c r="O442" s="130"/>
      <c r="P442" s="130"/>
      <c r="Q442" s="130"/>
      <c r="R442" s="130"/>
      <c r="S442" s="130"/>
      <c r="T442" s="130"/>
      <c r="U442" s="130"/>
      <c r="V442" s="130"/>
      <c r="W442" s="130"/>
      <c r="X442" s="130"/>
      <c r="Y442" s="130"/>
      <c r="Z442" s="130"/>
      <c r="AA442" s="130"/>
      <c r="AB442" s="130"/>
      <c r="AC442" s="130"/>
      <c r="AD442" s="130"/>
      <c r="AE442" s="130"/>
      <c r="AF442" s="130"/>
      <c r="AG442" s="130"/>
      <c r="AH442" s="130"/>
      <c r="AI442" s="130"/>
      <c r="AJ442" s="130"/>
      <c r="AK442" s="137" t="s">
        <v>2724</v>
      </c>
      <c r="AL442" s="139" t="s">
        <v>2746</v>
      </c>
      <c r="AM442" s="139" t="s">
        <v>74</v>
      </c>
      <c r="AN442" s="138" t="s">
        <v>2731</v>
      </c>
      <c r="AO442" s="138"/>
      <c r="AP442" s="138"/>
      <c r="AQ442" s="138"/>
      <c r="AR442" s="139" t="s">
        <v>2738</v>
      </c>
      <c r="AS442" s="138"/>
      <c r="AT442" s="138"/>
      <c r="AU442" s="149"/>
      <c r="BC442" t="s">
        <v>0</v>
      </c>
      <c r="BD442" t="s">
        <v>1796</v>
      </c>
    </row>
    <row r="443" spans="1:56" x14ac:dyDescent="0.2">
      <c r="A443" t="s">
        <v>1815</v>
      </c>
      <c r="B443" t="s">
        <v>158</v>
      </c>
      <c r="C443" s="130">
        <v>1769</v>
      </c>
      <c r="D443" s="130">
        <v>15</v>
      </c>
      <c r="E443" s="130" t="s">
        <v>2885</v>
      </c>
      <c r="F443" s="130" t="s">
        <v>0</v>
      </c>
      <c r="G443" s="130" t="s">
        <v>0</v>
      </c>
      <c r="H443" s="130">
        <v>4</v>
      </c>
      <c r="I443" s="130">
        <v>6</v>
      </c>
      <c r="J443" s="130" t="s">
        <v>0</v>
      </c>
      <c r="K443" s="130">
        <v>1</v>
      </c>
      <c r="L443" s="130">
        <v>10</v>
      </c>
      <c r="M443" s="130">
        <v>11</v>
      </c>
      <c r="N443" s="130">
        <v>3</v>
      </c>
      <c r="O443" s="130" t="s">
        <v>0</v>
      </c>
      <c r="P443" s="130" t="s">
        <v>0</v>
      </c>
      <c r="Q443" s="130">
        <v>2</v>
      </c>
      <c r="R443" s="130">
        <v>7</v>
      </c>
      <c r="S443" s="130">
        <v>5</v>
      </c>
      <c r="T443" s="130" t="s">
        <v>0</v>
      </c>
      <c r="U443" s="130">
        <v>14</v>
      </c>
      <c r="V443" s="130">
        <v>9</v>
      </c>
      <c r="W443" s="130" t="s">
        <v>0</v>
      </c>
      <c r="X443" s="130">
        <v>12</v>
      </c>
      <c r="Y443" s="130">
        <v>13</v>
      </c>
      <c r="Z443" s="130">
        <v>8</v>
      </c>
      <c r="AA443" s="130">
        <v>15</v>
      </c>
      <c r="AB443" s="130" t="s">
        <v>0</v>
      </c>
      <c r="AC443" s="130" t="s">
        <v>0</v>
      </c>
      <c r="AD443" s="130" t="s">
        <v>0</v>
      </c>
      <c r="AE443" s="130" t="s">
        <v>0</v>
      </c>
      <c r="AF443" s="130" t="s">
        <v>0</v>
      </c>
      <c r="AG443" s="130" t="s">
        <v>0</v>
      </c>
      <c r="AH443" s="130" t="s">
        <v>0</v>
      </c>
      <c r="AI443" s="130" t="s">
        <v>0</v>
      </c>
      <c r="AJ443" s="130" t="s">
        <v>0</v>
      </c>
      <c r="AK443" s="137" t="s">
        <v>2724</v>
      </c>
      <c r="AL443" s="139" t="s">
        <v>2746</v>
      </c>
      <c r="AM443" s="139" t="s">
        <v>74</v>
      </c>
      <c r="AN443" s="139" t="s">
        <v>386</v>
      </c>
      <c r="AO443" s="139"/>
      <c r="AP443" s="139"/>
      <c r="AQ443" s="139"/>
      <c r="AR443" s="139" t="s">
        <v>2737</v>
      </c>
      <c r="AS443" s="139"/>
      <c r="AT443" s="139"/>
      <c r="AU443" s="141"/>
      <c r="BC443" t="s">
        <v>0</v>
      </c>
      <c r="BD443" t="s">
        <v>1798</v>
      </c>
    </row>
    <row r="444" spans="1:56" x14ac:dyDescent="0.2">
      <c r="A444" t="s">
        <v>1817</v>
      </c>
      <c r="B444" t="s">
        <v>157</v>
      </c>
      <c r="C444" s="130">
        <v>173</v>
      </c>
      <c r="D444" s="130">
        <v>12</v>
      </c>
      <c r="E444" s="130" t="s">
        <v>2885</v>
      </c>
      <c r="F444" s="130" t="s">
        <v>0</v>
      </c>
      <c r="G444" s="130" t="s">
        <v>0</v>
      </c>
      <c r="H444" s="130">
        <v>4</v>
      </c>
      <c r="I444" s="130">
        <v>3</v>
      </c>
      <c r="J444" s="130" t="s">
        <v>0</v>
      </c>
      <c r="K444" s="130">
        <v>1</v>
      </c>
      <c r="L444" s="130">
        <v>8</v>
      </c>
      <c r="M444" s="130" t="s">
        <v>0</v>
      </c>
      <c r="N444" s="130">
        <v>12</v>
      </c>
      <c r="O444" s="130" t="s">
        <v>0</v>
      </c>
      <c r="P444" s="130" t="s">
        <v>0</v>
      </c>
      <c r="Q444" s="130">
        <v>6</v>
      </c>
      <c r="R444" s="130">
        <v>8</v>
      </c>
      <c r="S444" s="130">
        <v>5</v>
      </c>
      <c r="T444" s="130" t="s">
        <v>0</v>
      </c>
      <c r="U444" s="130" t="s">
        <v>0</v>
      </c>
      <c r="V444" s="130">
        <v>2</v>
      </c>
      <c r="W444" s="130" t="s">
        <v>0</v>
      </c>
      <c r="X444" s="130" t="s">
        <v>0</v>
      </c>
      <c r="Y444" s="130">
        <v>11</v>
      </c>
      <c r="Z444" s="130">
        <v>10</v>
      </c>
      <c r="AA444" s="130">
        <v>7</v>
      </c>
      <c r="AB444" s="130" t="s">
        <v>0</v>
      </c>
      <c r="AC444" s="130" t="s">
        <v>0</v>
      </c>
      <c r="AD444" s="130" t="s">
        <v>0</v>
      </c>
      <c r="AE444" s="130" t="s">
        <v>0</v>
      </c>
      <c r="AF444" s="130" t="s">
        <v>0</v>
      </c>
      <c r="AG444" s="130" t="s">
        <v>0</v>
      </c>
      <c r="AH444" s="130" t="s">
        <v>0</v>
      </c>
      <c r="AI444" s="130" t="s">
        <v>0</v>
      </c>
      <c r="AJ444" s="130" t="s">
        <v>0</v>
      </c>
      <c r="AK444" s="137" t="s">
        <v>2724</v>
      </c>
      <c r="AL444" s="139" t="s">
        <v>2746</v>
      </c>
      <c r="AM444" s="139" t="s">
        <v>74</v>
      </c>
      <c r="AN444" s="139" t="s">
        <v>386</v>
      </c>
      <c r="AO444" s="139"/>
      <c r="AP444" s="139"/>
      <c r="AQ444" s="139"/>
      <c r="AR444" s="139" t="s">
        <v>2738</v>
      </c>
      <c r="AS444" s="139"/>
      <c r="AT444" s="139"/>
      <c r="AU444" s="141"/>
      <c r="BC444" t="s">
        <v>0</v>
      </c>
      <c r="BD444" t="s">
        <v>1800</v>
      </c>
    </row>
    <row r="445" spans="1:56" x14ac:dyDescent="0.2">
      <c r="A445" s="129" t="s">
        <v>1820</v>
      </c>
      <c r="B445" t="s">
        <v>253</v>
      </c>
      <c r="C445" s="130">
        <v>140279199283.45389</v>
      </c>
      <c r="D445" s="130">
        <v>15</v>
      </c>
      <c r="E445" s="130" t="s">
        <v>2885</v>
      </c>
      <c r="F445" s="130" t="s">
        <v>0</v>
      </c>
      <c r="G445" s="130" t="s">
        <v>0</v>
      </c>
      <c r="H445" s="130">
        <v>4</v>
      </c>
      <c r="I445" s="130">
        <v>6</v>
      </c>
      <c r="J445" s="130" t="s">
        <v>0</v>
      </c>
      <c r="K445" s="130">
        <v>3</v>
      </c>
      <c r="L445" s="130">
        <v>9</v>
      </c>
      <c r="M445" s="130">
        <v>8</v>
      </c>
      <c r="N445" s="130">
        <v>7</v>
      </c>
      <c r="O445" s="130" t="s">
        <v>0</v>
      </c>
      <c r="P445" s="130">
        <v>14</v>
      </c>
      <c r="Q445" s="130">
        <v>1</v>
      </c>
      <c r="R445" s="130">
        <v>2</v>
      </c>
      <c r="S445" s="130" t="s">
        <v>0</v>
      </c>
      <c r="T445" s="130" t="s">
        <v>0</v>
      </c>
      <c r="U445" s="130">
        <v>10</v>
      </c>
      <c r="V445" s="130">
        <v>13</v>
      </c>
      <c r="W445" s="130" t="s">
        <v>0</v>
      </c>
      <c r="X445" s="130">
        <v>12</v>
      </c>
      <c r="Y445" s="130">
        <v>11</v>
      </c>
      <c r="Z445" s="130">
        <v>5</v>
      </c>
      <c r="AA445" s="130">
        <v>15</v>
      </c>
      <c r="AB445" s="130" t="s">
        <v>0</v>
      </c>
      <c r="AC445" s="130" t="s">
        <v>0</v>
      </c>
      <c r="AD445" s="130" t="s">
        <v>0</v>
      </c>
      <c r="AE445" s="130" t="s">
        <v>0</v>
      </c>
      <c r="AF445" s="130" t="s">
        <v>0</v>
      </c>
      <c r="AG445" s="130" t="s">
        <v>0</v>
      </c>
      <c r="AH445" s="130" t="s">
        <v>0</v>
      </c>
      <c r="AI445" s="130" t="s">
        <v>0</v>
      </c>
      <c r="AJ445" s="130" t="s">
        <v>0</v>
      </c>
      <c r="AK445" s="137" t="s">
        <v>2748</v>
      </c>
      <c r="AL445" s="138" t="s">
        <v>2749</v>
      </c>
      <c r="AM445" s="139" t="s">
        <v>74</v>
      </c>
      <c r="AN445" s="138" t="s">
        <v>2730</v>
      </c>
      <c r="AO445" s="138"/>
      <c r="AP445" s="138"/>
      <c r="AQ445" s="138"/>
      <c r="AR445" s="139" t="s">
        <v>2737</v>
      </c>
      <c r="AS445" s="138"/>
      <c r="AT445" s="138"/>
      <c r="AU445" s="149"/>
      <c r="BC445" t="s">
        <v>0</v>
      </c>
      <c r="BD445" t="s">
        <v>1802</v>
      </c>
    </row>
    <row r="446" spans="1:56" x14ac:dyDescent="0.2">
      <c r="A446" s="129" t="s">
        <v>1823</v>
      </c>
      <c r="B446" t="s">
        <v>252</v>
      </c>
      <c r="C446" s="130">
        <v>40815547639.935562</v>
      </c>
      <c r="D446" s="130">
        <v>13</v>
      </c>
      <c r="E446" s="130" t="s">
        <v>2885</v>
      </c>
      <c r="F446" s="130" t="s">
        <v>0</v>
      </c>
      <c r="G446" s="130" t="s">
        <v>0</v>
      </c>
      <c r="H446" s="130">
        <v>6</v>
      </c>
      <c r="I446" s="130">
        <v>3</v>
      </c>
      <c r="J446" s="130" t="s">
        <v>0</v>
      </c>
      <c r="K446" s="130">
        <v>8</v>
      </c>
      <c r="L446" s="130">
        <v>10</v>
      </c>
      <c r="M446" s="130" t="s">
        <v>0</v>
      </c>
      <c r="N446" s="130">
        <v>9</v>
      </c>
      <c r="O446" s="130" t="s">
        <v>0</v>
      </c>
      <c r="P446" s="130">
        <v>13</v>
      </c>
      <c r="Q446" s="130">
        <v>2</v>
      </c>
      <c r="R446" s="130">
        <v>5</v>
      </c>
      <c r="S446" s="130" t="s">
        <v>0</v>
      </c>
      <c r="T446" s="130" t="s">
        <v>0</v>
      </c>
      <c r="U446" s="130" t="s">
        <v>0</v>
      </c>
      <c r="V446" s="130">
        <v>11</v>
      </c>
      <c r="W446" s="130" t="s">
        <v>0</v>
      </c>
      <c r="X446" s="130">
        <v>7</v>
      </c>
      <c r="Y446" s="130">
        <v>1</v>
      </c>
      <c r="Z446" s="130">
        <v>4</v>
      </c>
      <c r="AA446" s="130">
        <v>12</v>
      </c>
      <c r="AB446" s="130" t="s">
        <v>0</v>
      </c>
      <c r="AC446" s="130" t="s">
        <v>0</v>
      </c>
      <c r="AD446" s="130" t="s">
        <v>0</v>
      </c>
      <c r="AE446" s="130" t="s">
        <v>0</v>
      </c>
      <c r="AF446" s="130" t="s">
        <v>0</v>
      </c>
      <c r="AG446" s="130" t="s">
        <v>0</v>
      </c>
      <c r="AH446" s="130" t="s">
        <v>0</v>
      </c>
      <c r="AI446" s="130" t="s">
        <v>0</v>
      </c>
      <c r="AJ446" s="130" t="s">
        <v>0</v>
      </c>
      <c r="AK446" s="137" t="s">
        <v>2748</v>
      </c>
      <c r="AL446" s="138" t="s">
        <v>2749</v>
      </c>
      <c r="AM446" s="139" t="s">
        <v>74</v>
      </c>
      <c r="AN446" s="138" t="s">
        <v>2730</v>
      </c>
      <c r="AO446" s="138"/>
      <c r="AP446" s="138"/>
      <c r="AQ446" s="138"/>
      <c r="AR446" s="139" t="s">
        <v>2738</v>
      </c>
      <c r="AS446" s="138"/>
      <c r="AT446" s="138"/>
      <c r="AU446" s="149"/>
      <c r="BC446" t="s">
        <v>0</v>
      </c>
      <c r="BD446" t="s">
        <v>1804</v>
      </c>
    </row>
    <row r="447" spans="1:56" x14ac:dyDescent="0.2">
      <c r="A447" s="129" t="s">
        <v>1826</v>
      </c>
      <c r="B447" t="s">
        <v>251</v>
      </c>
      <c r="C447" s="130">
        <v>37604138200.203995</v>
      </c>
      <c r="D447" s="130">
        <v>14</v>
      </c>
      <c r="E447" s="130" t="s">
        <v>2885</v>
      </c>
      <c r="F447" s="130" t="s">
        <v>0</v>
      </c>
      <c r="G447" s="130" t="s">
        <v>0</v>
      </c>
      <c r="H447" s="130">
        <v>4</v>
      </c>
      <c r="I447" s="130">
        <v>11</v>
      </c>
      <c r="J447" s="130" t="s">
        <v>0</v>
      </c>
      <c r="K447" s="130">
        <v>5</v>
      </c>
      <c r="L447" s="130">
        <v>1</v>
      </c>
      <c r="M447" s="130">
        <v>10</v>
      </c>
      <c r="N447" s="130">
        <v>8</v>
      </c>
      <c r="O447" s="130" t="s">
        <v>0</v>
      </c>
      <c r="P447" s="130" t="s">
        <v>0</v>
      </c>
      <c r="Q447" s="130">
        <v>2</v>
      </c>
      <c r="R447" s="130">
        <v>9</v>
      </c>
      <c r="S447" s="130" t="s">
        <v>0</v>
      </c>
      <c r="T447" s="130" t="s">
        <v>0</v>
      </c>
      <c r="U447" s="130">
        <v>6</v>
      </c>
      <c r="V447" s="130">
        <v>12</v>
      </c>
      <c r="W447" s="130" t="s">
        <v>0</v>
      </c>
      <c r="X447" s="130">
        <v>7</v>
      </c>
      <c r="Y447" s="130">
        <v>13</v>
      </c>
      <c r="Z447" s="130">
        <v>3</v>
      </c>
      <c r="AA447" s="130">
        <v>14</v>
      </c>
      <c r="AB447" s="130" t="s">
        <v>0</v>
      </c>
      <c r="AC447" s="130" t="s">
        <v>0</v>
      </c>
      <c r="AD447" s="130" t="s">
        <v>0</v>
      </c>
      <c r="AE447" s="130" t="s">
        <v>0</v>
      </c>
      <c r="AF447" s="130" t="s">
        <v>0</v>
      </c>
      <c r="AG447" s="130" t="s">
        <v>0</v>
      </c>
      <c r="AH447" s="130" t="s">
        <v>0</v>
      </c>
      <c r="AI447" s="130" t="s">
        <v>0</v>
      </c>
      <c r="AJ447" s="130" t="s">
        <v>0</v>
      </c>
      <c r="AK447" s="137" t="s">
        <v>2748</v>
      </c>
      <c r="AL447" s="138" t="s">
        <v>2749</v>
      </c>
      <c r="AM447" s="139" t="s">
        <v>74</v>
      </c>
      <c r="AN447" s="138" t="s">
        <v>382</v>
      </c>
      <c r="AO447" s="138"/>
      <c r="AP447" s="138"/>
      <c r="AQ447" s="138"/>
      <c r="AR447" s="139" t="s">
        <v>2737</v>
      </c>
      <c r="AS447" s="138"/>
      <c r="AT447" s="138"/>
      <c r="AU447" s="149"/>
      <c r="BC447" t="s">
        <v>0</v>
      </c>
      <c r="BD447" t="s">
        <v>1806</v>
      </c>
    </row>
    <row r="448" spans="1:56" x14ac:dyDescent="0.2">
      <c r="A448" s="129" t="s">
        <v>1829</v>
      </c>
      <c r="B448" t="s">
        <v>250</v>
      </c>
      <c r="C448" s="130">
        <v>9756841652.5616951</v>
      </c>
      <c r="D448" s="130">
        <v>12</v>
      </c>
      <c r="E448" s="130" t="s">
        <v>2885</v>
      </c>
      <c r="F448" s="130" t="s">
        <v>0</v>
      </c>
      <c r="G448" s="130" t="s">
        <v>0</v>
      </c>
      <c r="H448" s="130">
        <v>5</v>
      </c>
      <c r="I448" s="130">
        <v>10</v>
      </c>
      <c r="J448" s="130" t="s">
        <v>0</v>
      </c>
      <c r="K448" s="130">
        <v>4</v>
      </c>
      <c r="L448" s="130">
        <v>3</v>
      </c>
      <c r="M448" s="130" t="s">
        <v>0</v>
      </c>
      <c r="N448" s="130">
        <v>8</v>
      </c>
      <c r="O448" s="130" t="s">
        <v>0</v>
      </c>
      <c r="P448" s="130" t="s">
        <v>0</v>
      </c>
      <c r="Q448" s="130">
        <v>2</v>
      </c>
      <c r="R448" s="130">
        <v>7</v>
      </c>
      <c r="S448" s="130" t="s">
        <v>0</v>
      </c>
      <c r="T448" s="130" t="s">
        <v>0</v>
      </c>
      <c r="U448" s="130">
        <v>11</v>
      </c>
      <c r="V448" s="130">
        <v>9</v>
      </c>
      <c r="W448" s="130" t="s">
        <v>0</v>
      </c>
      <c r="X448" s="130">
        <v>1</v>
      </c>
      <c r="Y448" s="130" t="s">
        <v>0</v>
      </c>
      <c r="Z448" s="130">
        <v>6</v>
      </c>
      <c r="AA448" s="130">
        <v>12</v>
      </c>
      <c r="AB448" s="130" t="s">
        <v>0</v>
      </c>
      <c r="AC448" s="130" t="s">
        <v>0</v>
      </c>
      <c r="AD448" s="130" t="s">
        <v>0</v>
      </c>
      <c r="AE448" s="130" t="s">
        <v>0</v>
      </c>
      <c r="AF448" s="130" t="s">
        <v>0</v>
      </c>
      <c r="AG448" s="130" t="s">
        <v>0</v>
      </c>
      <c r="AH448" s="130" t="s">
        <v>0</v>
      </c>
      <c r="AI448" s="130" t="s">
        <v>0</v>
      </c>
      <c r="AJ448" s="130" t="s">
        <v>0</v>
      </c>
      <c r="AK448" s="137" t="s">
        <v>2748</v>
      </c>
      <c r="AL448" s="138" t="s">
        <v>2749</v>
      </c>
      <c r="AM448" s="139" t="s">
        <v>74</v>
      </c>
      <c r="AN448" s="138" t="s">
        <v>382</v>
      </c>
      <c r="AO448" s="138"/>
      <c r="AP448" s="138"/>
      <c r="AQ448" s="138"/>
      <c r="AR448" s="139" t="s">
        <v>2738</v>
      </c>
      <c r="AS448" s="138"/>
      <c r="AT448" s="138"/>
      <c r="AU448" s="149"/>
      <c r="BC448" t="s">
        <v>0</v>
      </c>
      <c r="BD448" t="s">
        <v>1808</v>
      </c>
    </row>
    <row r="449" spans="1:56" x14ac:dyDescent="0.2">
      <c r="A449" s="129" t="s">
        <v>1832</v>
      </c>
      <c r="B449" t="s">
        <v>249</v>
      </c>
      <c r="C449" s="130">
        <v>4476469344.9617176</v>
      </c>
      <c r="D449" s="130">
        <v>8</v>
      </c>
      <c r="E449" s="130" t="s">
        <v>2885</v>
      </c>
      <c r="F449" s="130" t="s">
        <v>0</v>
      </c>
      <c r="G449" s="130" t="s">
        <v>0</v>
      </c>
      <c r="H449" s="130">
        <v>3</v>
      </c>
      <c r="I449" s="130">
        <v>8</v>
      </c>
      <c r="J449" s="130" t="s">
        <v>0</v>
      </c>
      <c r="K449" s="130">
        <v>2</v>
      </c>
      <c r="L449" s="130">
        <v>1</v>
      </c>
      <c r="M449" s="130" t="s">
        <v>0</v>
      </c>
      <c r="N449" s="130">
        <v>6</v>
      </c>
      <c r="O449" s="130" t="s">
        <v>0</v>
      </c>
      <c r="P449" s="130" t="s">
        <v>0</v>
      </c>
      <c r="Q449" s="130">
        <v>4</v>
      </c>
      <c r="R449" s="130" t="s">
        <v>0</v>
      </c>
      <c r="S449" s="130" t="s">
        <v>0</v>
      </c>
      <c r="T449" s="130" t="s">
        <v>0</v>
      </c>
      <c r="U449" s="130" t="s">
        <v>0</v>
      </c>
      <c r="V449" s="130" t="s">
        <v>0</v>
      </c>
      <c r="W449" s="130" t="s">
        <v>0</v>
      </c>
      <c r="X449" s="130">
        <v>7</v>
      </c>
      <c r="Y449" s="130" t="s">
        <v>0</v>
      </c>
      <c r="Z449" s="130">
        <v>5</v>
      </c>
      <c r="AA449" s="130" t="s">
        <v>0</v>
      </c>
      <c r="AB449" s="130" t="s">
        <v>0</v>
      </c>
      <c r="AC449" s="130" t="s">
        <v>0</v>
      </c>
      <c r="AD449" s="130" t="s">
        <v>0</v>
      </c>
      <c r="AE449" s="130" t="s">
        <v>0</v>
      </c>
      <c r="AF449" s="130" t="s">
        <v>0</v>
      </c>
      <c r="AG449" s="130" t="s">
        <v>0</v>
      </c>
      <c r="AH449" s="130" t="s">
        <v>0</v>
      </c>
      <c r="AI449" s="130" t="s">
        <v>0</v>
      </c>
      <c r="AJ449" s="130" t="s">
        <v>0</v>
      </c>
      <c r="AK449" s="137" t="s">
        <v>2748</v>
      </c>
      <c r="AL449" s="138" t="s">
        <v>2749</v>
      </c>
      <c r="AM449" s="139" t="s">
        <v>74</v>
      </c>
      <c r="AN449" s="138" t="s">
        <v>2731</v>
      </c>
      <c r="AO449" s="138"/>
      <c r="AP449" s="138"/>
      <c r="AQ449" s="138"/>
      <c r="AR449" s="139" t="s">
        <v>2737</v>
      </c>
      <c r="AS449" s="138"/>
      <c r="AT449" s="138"/>
      <c r="AU449" s="149"/>
      <c r="BC449" t="s">
        <v>0</v>
      </c>
      <c r="BD449" t="s">
        <v>1810</v>
      </c>
    </row>
    <row r="450" spans="1:56" x14ac:dyDescent="0.2">
      <c r="A450" s="129" t="s">
        <v>1835</v>
      </c>
      <c r="B450" t="s">
        <v>248</v>
      </c>
      <c r="C450" s="130"/>
      <c r="D450" s="130"/>
      <c r="E450" s="130" t="s">
        <v>2886</v>
      </c>
      <c r="F450" s="130"/>
      <c r="G450" s="130"/>
      <c r="H450" s="130"/>
      <c r="I450" s="130"/>
      <c r="J450" s="130"/>
      <c r="K450" s="130"/>
      <c r="L450" s="130"/>
      <c r="M450" s="130"/>
      <c r="N450" s="130"/>
      <c r="O450" s="130"/>
      <c r="P450" s="130"/>
      <c r="Q450" s="130"/>
      <c r="R450" s="130"/>
      <c r="S450" s="130"/>
      <c r="T450" s="130"/>
      <c r="U450" s="130"/>
      <c r="V450" s="130"/>
      <c r="W450" s="130"/>
      <c r="X450" s="130"/>
      <c r="Y450" s="130"/>
      <c r="Z450" s="130"/>
      <c r="AA450" s="130"/>
      <c r="AB450" s="130"/>
      <c r="AC450" s="130"/>
      <c r="AD450" s="130"/>
      <c r="AE450" s="130"/>
      <c r="AF450" s="130"/>
      <c r="AG450" s="130"/>
      <c r="AH450" s="130"/>
      <c r="AI450" s="130"/>
      <c r="AJ450" s="130"/>
      <c r="AK450" s="137" t="s">
        <v>2748</v>
      </c>
      <c r="AL450" s="138" t="s">
        <v>2749</v>
      </c>
      <c r="AM450" s="139" t="s">
        <v>74</v>
      </c>
      <c r="AN450" s="138" t="s">
        <v>2731</v>
      </c>
      <c r="AO450" s="138"/>
      <c r="AP450" s="138"/>
      <c r="AQ450" s="138"/>
      <c r="AR450" s="139" t="s">
        <v>2738</v>
      </c>
      <c r="AS450" s="138"/>
      <c r="AT450" s="138"/>
      <c r="AU450" s="149"/>
      <c r="BC450" t="s">
        <v>0</v>
      </c>
      <c r="BD450" t="s">
        <v>1812</v>
      </c>
    </row>
    <row r="451" spans="1:56" x14ac:dyDescent="0.2">
      <c r="A451" s="129" t="s">
        <v>1838</v>
      </c>
      <c r="B451" t="s">
        <v>247</v>
      </c>
      <c r="C451" s="130">
        <v>118774870039.03061</v>
      </c>
      <c r="D451" s="130">
        <v>13</v>
      </c>
      <c r="E451" s="130" t="s">
        <v>2885</v>
      </c>
      <c r="F451" s="130" t="s">
        <v>0</v>
      </c>
      <c r="G451" s="130" t="s">
        <v>0</v>
      </c>
      <c r="H451" s="130">
        <v>2</v>
      </c>
      <c r="I451" s="130">
        <v>8</v>
      </c>
      <c r="J451" s="130" t="s">
        <v>0</v>
      </c>
      <c r="K451" s="130">
        <v>1</v>
      </c>
      <c r="L451" s="130">
        <v>7</v>
      </c>
      <c r="M451" s="130">
        <v>10</v>
      </c>
      <c r="N451" s="130">
        <v>3</v>
      </c>
      <c r="O451" s="130" t="s">
        <v>0</v>
      </c>
      <c r="P451" s="130" t="s">
        <v>0</v>
      </c>
      <c r="Q451" s="130">
        <v>4</v>
      </c>
      <c r="R451" s="130">
        <v>9</v>
      </c>
      <c r="S451" s="130" t="s">
        <v>0</v>
      </c>
      <c r="T451" s="130" t="s">
        <v>0</v>
      </c>
      <c r="U451" s="130">
        <v>6</v>
      </c>
      <c r="V451" s="130">
        <v>12</v>
      </c>
      <c r="W451" s="130" t="s">
        <v>0</v>
      </c>
      <c r="X451" s="130">
        <v>11</v>
      </c>
      <c r="Y451" s="130" t="s">
        <v>0</v>
      </c>
      <c r="Z451" s="130">
        <v>5</v>
      </c>
      <c r="AA451" s="130">
        <v>13</v>
      </c>
      <c r="AB451" s="130" t="s">
        <v>0</v>
      </c>
      <c r="AC451" s="130" t="s">
        <v>0</v>
      </c>
      <c r="AD451" s="130" t="s">
        <v>0</v>
      </c>
      <c r="AE451" s="130" t="s">
        <v>0</v>
      </c>
      <c r="AF451" s="130" t="s">
        <v>0</v>
      </c>
      <c r="AG451" s="130" t="s">
        <v>0</v>
      </c>
      <c r="AH451" s="130" t="s">
        <v>0</v>
      </c>
      <c r="AI451" s="130" t="s">
        <v>0</v>
      </c>
      <c r="AJ451" s="130" t="s">
        <v>0</v>
      </c>
      <c r="AK451" s="137" t="s">
        <v>2748</v>
      </c>
      <c r="AL451" s="138" t="s">
        <v>2749</v>
      </c>
      <c r="AM451" s="139" t="s">
        <v>74</v>
      </c>
      <c r="AN451" s="139" t="s">
        <v>386</v>
      </c>
      <c r="AO451" s="139"/>
      <c r="AP451" s="139"/>
      <c r="AQ451" s="139"/>
      <c r="AR451" s="139" t="s">
        <v>2737</v>
      </c>
      <c r="AS451" s="139"/>
      <c r="AT451" s="139"/>
      <c r="AU451" s="141"/>
      <c r="BC451" t="s">
        <v>0</v>
      </c>
      <c r="BD451" t="s">
        <v>1814</v>
      </c>
    </row>
    <row r="452" spans="1:56" x14ac:dyDescent="0.2">
      <c r="A452" s="129" t="s">
        <v>1841</v>
      </c>
      <c r="B452" t="s">
        <v>246</v>
      </c>
      <c r="C452" s="130">
        <v>8662668019.600174</v>
      </c>
      <c r="D452" s="130">
        <v>11</v>
      </c>
      <c r="E452" s="130" t="s">
        <v>2885</v>
      </c>
      <c r="F452" s="130" t="s">
        <v>0</v>
      </c>
      <c r="G452" s="130" t="s">
        <v>0</v>
      </c>
      <c r="H452" s="130">
        <v>4</v>
      </c>
      <c r="I452" s="130">
        <v>5</v>
      </c>
      <c r="J452" s="130" t="s">
        <v>0</v>
      </c>
      <c r="K452" s="130">
        <v>2</v>
      </c>
      <c r="L452" s="130">
        <v>1</v>
      </c>
      <c r="M452" s="130" t="s">
        <v>0</v>
      </c>
      <c r="N452" s="130">
        <v>8</v>
      </c>
      <c r="O452" s="130" t="s">
        <v>0</v>
      </c>
      <c r="P452" s="130" t="s">
        <v>0</v>
      </c>
      <c r="Q452" s="130">
        <v>9</v>
      </c>
      <c r="R452" s="130">
        <v>10</v>
      </c>
      <c r="S452" s="130" t="s">
        <v>0</v>
      </c>
      <c r="T452" s="130" t="s">
        <v>0</v>
      </c>
      <c r="U452" s="130" t="s">
        <v>0</v>
      </c>
      <c r="V452" s="130">
        <v>7</v>
      </c>
      <c r="W452" s="130" t="s">
        <v>0</v>
      </c>
      <c r="X452" s="130">
        <v>6</v>
      </c>
      <c r="Y452" s="130" t="s">
        <v>0</v>
      </c>
      <c r="Z452" s="130">
        <v>3</v>
      </c>
      <c r="AA452" s="130">
        <v>11</v>
      </c>
      <c r="AB452" s="130" t="s">
        <v>0</v>
      </c>
      <c r="AC452" s="130" t="s">
        <v>0</v>
      </c>
      <c r="AD452" s="130" t="s">
        <v>0</v>
      </c>
      <c r="AE452" s="130" t="s">
        <v>0</v>
      </c>
      <c r="AF452" s="130" t="s">
        <v>0</v>
      </c>
      <c r="AG452" s="130" t="s">
        <v>0</v>
      </c>
      <c r="AH452" s="130" t="s">
        <v>0</v>
      </c>
      <c r="AI452" s="130" t="s">
        <v>0</v>
      </c>
      <c r="AJ452" s="130" t="s">
        <v>0</v>
      </c>
      <c r="AK452" s="137" t="s">
        <v>2748</v>
      </c>
      <c r="AL452" s="138" t="s">
        <v>2749</v>
      </c>
      <c r="AM452" s="139" t="s">
        <v>74</v>
      </c>
      <c r="AN452" s="139" t="s">
        <v>386</v>
      </c>
      <c r="AO452" s="139"/>
      <c r="AP452" s="139"/>
      <c r="AQ452" s="139"/>
      <c r="AR452" s="139" t="s">
        <v>2738</v>
      </c>
      <c r="AS452" s="139"/>
      <c r="AT452" s="139"/>
      <c r="AU452" s="141"/>
      <c r="BC452" t="s">
        <v>0</v>
      </c>
      <c r="BD452" t="s">
        <v>1816</v>
      </c>
    </row>
    <row r="453" spans="1:56" x14ac:dyDescent="0.2">
      <c r="A453" t="s">
        <v>1844</v>
      </c>
      <c r="B453" t="s">
        <v>298</v>
      </c>
      <c r="C453" s="130">
        <v>14192</v>
      </c>
      <c r="D453" s="130">
        <v>14</v>
      </c>
      <c r="E453" s="130" t="s">
        <v>2885</v>
      </c>
      <c r="F453" s="130" t="s">
        <v>0</v>
      </c>
      <c r="G453" s="130" t="s">
        <v>0</v>
      </c>
      <c r="H453" s="130">
        <v>6</v>
      </c>
      <c r="I453" s="130">
        <v>4</v>
      </c>
      <c r="J453" s="130" t="s">
        <v>0</v>
      </c>
      <c r="K453" s="130">
        <v>3</v>
      </c>
      <c r="L453" s="130">
        <v>7</v>
      </c>
      <c r="M453" s="130">
        <v>9</v>
      </c>
      <c r="N453" s="130">
        <v>8</v>
      </c>
      <c r="O453" s="130" t="s">
        <v>0</v>
      </c>
      <c r="P453" s="130">
        <v>13</v>
      </c>
      <c r="Q453" s="130">
        <v>1</v>
      </c>
      <c r="R453" s="130">
        <v>2</v>
      </c>
      <c r="S453" s="130" t="s">
        <v>0</v>
      </c>
      <c r="T453" s="130" t="s">
        <v>0</v>
      </c>
      <c r="U453" s="130">
        <v>10</v>
      </c>
      <c r="V453" s="130">
        <v>12</v>
      </c>
      <c r="W453" s="130" t="s">
        <v>0</v>
      </c>
      <c r="X453" s="130">
        <v>11</v>
      </c>
      <c r="Y453" s="130" t="s">
        <v>0</v>
      </c>
      <c r="Z453" s="130">
        <v>5</v>
      </c>
      <c r="AA453" s="130">
        <v>14</v>
      </c>
      <c r="AB453" s="130" t="s">
        <v>0</v>
      </c>
      <c r="AC453" s="130" t="s">
        <v>0</v>
      </c>
      <c r="AD453" s="130" t="s">
        <v>0</v>
      </c>
      <c r="AE453" s="130" t="s">
        <v>0</v>
      </c>
      <c r="AF453" s="130" t="s">
        <v>0</v>
      </c>
      <c r="AG453" s="130" t="s">
        <v>0</v>
      </c>
      <c r="AH453" s="130" t="s">
        <v>0</v>
      </c>
      <c r="AI453" s="130" t="s">
        <v>0</v>
      </c>
      <c r="AJ453" s="130" t="s">
        <v>0</v>
      </c>
      <c r="AK453" s="137" t="s">
        <v>2748</v>
      </c>
      <c r="AL453" s="139" t="s">
        <v>2746</v>
      </c>
      <c r="AM453" s="139" t="s">
        <v>74</v>
      </c>
      <c r="AN453" s="138" t="s">
        <v>2730</v>
      </c>
      <c r="AO453" s="138"/>
      <c r="AP453" s="138"/>
      <c r="AQ453" s="138"/>
      <c r="AR453" s="139" t="s">
        <v>2737</v>
      </c>
      <c r="AS453" s="138"/>
      <c r="AT453" s="138"/>
      <c r="AU453" s="149"/>
      <c r="BC453" t="s">
        <v>1818</v>
      </c>
      <c r="BD453" t="s">
        <v>1819</v>
      </c>
    </row>
    <row r="454" spans="1:56" x14ac:dyDescent="0.2">
      <c r="A454" t="s">
        <v>1847</v>
      </c>
      <c r="B454" t="s">
        <v>297</v>
      </c>
      <c r="C454" s="130">
        <v>3683</v>
      </c>
      <c r="D454" s="130">
        <v>12</v>
      </c>
      <c r="E454" s="130" t="s">
        <v>2885</v>
      </c>
      <c r="F454" s="130" t="s">
        <v>0</v>
      </c>
      <c r="G454" s="130" t="s">
        <v>0</v>
      </c>
      <c r="H454" s="130">
        <v>6</v>
      </c>
      <c r="I454" s="130">
        <v>2</v>
      </c>
      <c r="J454" s="130" t="s">
        <v>0</v>
      </c>
      <c r="K454" s="130">
        <v>7</v>
      </c>
      <c r="L454" s="130">
        <v>10</v>
      </c>
      <c r="M454" s="130" t="s">
        <v>0</v>
      </c>
      <c r="N454" s="130">
        <v>8</v>
      </c>
      <c r="O454" s="130" t="s">
        <v>0</v>
      </c>
      <c r="P454" s="130">
        <v>12</v>
      </c>
      <c r="Q454" s="130">
        <v>1</v>
      </c>
      <c r="R454" s="130">
        <v>4</v>
      </c>
      <c r="S454" s="130" t="s">
        <v>0</v>
      </c>
      <c r="T454" s="130" t="s">
        <v>0</v>
      </c>
      <c r="U454" s="130" t="s">
        <v>0</v>
      </c>
      <c r="V454" s="130">
        <v>9</v>
      </c>
      <c r="W454" s="130" t="s">
        <v>0</v>
      </c>
      <c r="X454" s="130">
        <v>5</v>
      </c>
      <c r="Y454" s="130" t="s">
        <v>0</v>
      </c>
      <c r="Z454" s="130">
        <v>3</v>
      </c>
      <c r="AA454" s="130">
        <v>11</v>
      </c>
      <c r="AB454" s="130" t="s">
        <v>0</v>
      </c>
      <c r="AC454" s="130" t="s">
        <v>0</v>
      </c>
      <c r="AD454" s="130" t="s">
        <v>0</v>
      </c>
      <c r="AE454" s="130" t="s">
        <v>0</v>
      </c>
      <c r="AF454" s="130" t="s">
        <v>0</v>
      </c>
      <c r="AG454" s="130" t="s">
        <v>0</v>
      </c>
      <c r="AH454" s="130" t="s">
        <v>0</v>
      </c>
      <c r="AI454" s="130" t="s">
        <v>0</v>
      </c>
      <c r="AJ454" s="130" t="s">
        <v>0</v>
      </c>
      <c r="AK454" s="137" t="s">
        <v>2748</v>
      </c>
      <c r="AL454" s="139" t="s">
        <v>2746</v>
      </c>
      <c r="AM454" s="139" t="s">
        <v>74</v>
      </c>
      <c r="AN454" s="138" t="s">
        <v>2730</v>
      </c>
      <c r="AO454" s="138"/>
      <c r="AP454" s="138"/>
      <c r="AQ454" s="138"/>
      <c r="AR454" s="139" t="s">
        <v>2738</v>
      </c>
      <c r="AS454" s="138"/>
      <c r="AT454" s="138"/>
      <c r="AU454" s="149"/>
      <c r="BC454" t="s">
        <v>1821</v>
      </c>
      <c r="BD454" t="s">
        <v>1822</v>
      </c>
    </row>
    <row r="455" spans="1:56" x14ac:dyDescent="0.2">
      <c r="A455" t="s">
        <v>1850</v>
      </c>
      <c r="B455" t="s">
        <v>296</v>
      </c>
      <c r="C455" s="130">
        <v>2740</v>
      </c>
      <c r="D455" s="130">
        <v>13</v>
      </c>
      <c r="E455" s="130" t="s">
        <v>2885</v>
      </c>
      <c r="F455" s="130" t="s">
        <v>0</v>
      </c>
      <c r="G455" s="130" t="s">
        <v>0</v>
      </c>
      <c r="H455" s="130">
        <v>4</v>
      </c>
      <c r="I455" s="130">
        <v>10</v>
      </c>
      <c r="J455" s="130" t="s">
        <v>0</v>
      </c>
      <c r="K455" s="130">
        <v>8</v>
      </c>
      <c r="L455" s="130">
        <v>1</v>
      </c>
      <c r="M455" s="130">
        <v>11</v>
      </c>
      <c r="N455" s="130">
        <v>7</v>
      </c>
      <c r="O455" s="130" t="s">
        <v>0</v>
      </c>
      <c r="P455" s="130" t="s">
        <v>0</v>
      </c>
      <c r="Q455" s="130">
        <v>3</v>
      </c>
      <c r="R455" s="130">
        <v>9</v>
      </c>
      <c r="S455" s="130" t="s">
        <v>0</v>
      </c>
      <c r="T455" s="130" t="s">
        <v>0</v>
      </c>
      <c r="U455" s="130">
        <v>6</v>
      </c>
      <c r="V455" s="130">
        <v>12</v>
      </c>
      <c r="W455" s="130" t="s">
        <v>0</v>
      </c>
      <c r="X455" s="130">
        <v>5</v>
      </c>
      <c r="Y455" s="130" t="s">
        <v>0</v>
      </c>
      <c r="Z455" s="130">
        <v>2</v>
      </c>
      <c r="AA455" s="130">
        <v>13</v>
      </c>
      <c r="AB455" s="130" t="s">
        <v>0</v>
      </c>
      <c r="AC455" s="130" t="s">
        <v>0</v>
      </c>
      <c r="AD455" s="130" t="s">
        <v>0</v>
      </c>
      <c r="AE455" s="130" t="s">
        <v>0</v>
      </c>
      <c r="AF455" s="130" t="s">
        <v>0</v>
      </c>
      <c r="AG455" s="130" t="s">
        <v>0</v>
      </c>
      <c r="AH455" s="130" t="s">
        <v>0</v>
      </c>
      <c r="AI455" s="130" t="s">
        <v>0</v>
      </c>
      <c r="AJ455" s="130" t="s">
        <v>0</v>
      </c>
      <c r="AK455" s="137" t="s">
        <v>2748</v>
      </c>
      <c r="AL455" s="139" t="s">
        <v>2746</v>
      </c>
      <c r="AM455" s="139" t="s">
        <v>74</v>
      </c>
      <c r="AN455" s="138" t="s">
        <v>382</v>
      </c>
      <c r="AO455" s="138"/>
      <c r="AP455" s="138"/>
      <c r="AQ455" s="138"/>
      <c r="AR455" s="139" t="s">
        <v>2737</v>
      </c>
      <c r="AS455" s="138"/>
      <c r="AT455" s="138"/>
      <c r="AU455" s="149"/>
      <c r="BC455" t="s">
        <v>1824</v>
      </c>
      <c r="BD455" t="s">
        <v>1825</v>
      </c>
    </row>
    <row r="456" spans="1:56" x14ac:dyDescent="0.2">
      <c r="A456" t="s">
        <v>1853</v>
      </c>
      <c r="B456" t="s">
        <v>295</v>
      </c>
      <c r="C456" s="130">
        <v>1021</v>
      </c>
      <c r="D456" s="130">
        <v>12</v>
      </c>
      <c r="E456" s="130" t="s">
        <v>2885</v>
      </c>
      <c r="F456" s="130" t="s">
        <v>0</v>
      </c>
      <c r="G456" s="130" t="s">
        <v>0</v>
      </c>
      <c r="H456" s="130">
        <v>4</v>
      </c>
      <c r="I456" s="130">
        <v>11</v>
      </c>
      <c r="J456" s="130" t="s">
        <v>0</v>
      </c>
      <c r="K456" s="130">
        <v>8</v>
      </c>
      <c r="L456" s="130">
        <v>3</v>
      </c>
      <c r="M456" s="130" t="s">
        <v>0</v>
      </c>
      <c r="N456" s="130">
        <v>7</v>
      </c>
      <c r="O456" s="130" t="s">
        <v>0</v>
      </c>
      <c r="P456" s="130" t="s">
        <v>0</v>
      </c>
      <c r="Q456" s="130">
        <v>2</v>
      </c>
      <c r="R456" s="130">
        <v>9</v>
      </c>
      <c r="S456" s="130" t="s">
        <v>0</v>
      </c>
      <c r="T456" s="130" t="s">
        <v>0</v>
      </c>
      <c r="U456" s="130">
        <v>10</v>
      </c>
      <c r="V456" s="130">
        <v>5</v>
      </c>
      <c r="W456" s="130" t="s">
        <v>0</v>
      </c>
      <c r="X456" s="130">
        <v>1</v>
      </c>
      <c r="Y456" s="130" t="s">
        <v>0</v>
      </c>
      <c r="Z456" s="130">
        <v>5</v>
      </c>
      <c r="AA456" s="130">
        <v>12</v>
      </c>
      <c r="AB456" s="130" t="s">
        <v>0</v>
      </c>
      <c r="AC456" s="130" t="s">
        <v>0</v>
      </c>
      <c r="AD456" s="130" t="s">
        <v>0</v>
      </c>
      <c r="AE456" s="130" t="s">
        <v>0</v>
      </c>
      <c r="AF456" s="130" t="s">
        <v>0</v>
      </c>
      <c r="AG456" s="130" t="s">
        <v>0</v>
      </c>
      <c r="AH456" s="130" t="s">
        <v>0</v>
      </c>
      <c r="AI456" s="130" t="s">
        <v>0</v>
      </c>
      <c r="AJ456" s="130" t="s">
        <v>0</v>
      </c>
      <c r="AK456" s="137" t="s">
        <v>2748</v>
      </c>
      <c r="AL456" s="139" t="s">
        <v>2746</v>
      </c>
      <c r="AM456" s="139" t="s">
        <v>74</v>
      </c>
      <c r="AN456" s="138" t="s">
        <v>382</v>
      </c>
      <c r="AO456" s="138"/>
      <c r="AP456" s="138"/>
      <c r="AQ456" s="138"/>
      <c r="AR456" s="139" t="s">
        <v>2738</v>
      </c>
      <c r="AS456" s="138"/>
      <c r="AT456" s="138"/>
      <c r="AU456" s="149"/>
      <c r="BC456" t="s">
        <v>1827</v>
      </c>
      <c r="BD456" t="s">
        <v>1828</v>
      </c>
    </row>
    <row r="457" spans="1:56" x14ac:dyDescent="0.2">
      <c r="A457" t="s">
        <v>1856</v>
      </c>
      <c r="B457" t="s">
        <v>294</v>
      </c>
      <c r="C457" s="130">
        <v>1196</v>
      </c>
      <c r="D457" s="130">
        <v>8</v>
      </c>
      <c r="E457" s="130" t="s">
        <v>2885</v>
      </c>
      <c r="F457" s="130" t="s">
        <v>0</v>
      </c>
      <c r="G457" s="130" t="s">
        <v>0</v>
      </c>
      <c r="H457" s="130">
        <v>4</v>
      </c>
      <c r="I457" s="130">
        <v>7</v>
      </c>
      <c r="J457" s="130" t="s">
        <v>0</v>
      </c>
      <c r="K457" s="130">
        <v>8</v>
      </c>
      <c r="L457" s="130">
        <v>1</v>
      </c>
      <c r="M457" s="130" t="s">
        <v>0</v>
      </c>
      <c r="N457" s="130">
        <v>2</v>
      </c>
      <c r="O457" s="130" t="s">
        <v>0</v>
      </c>
      <c r="P457" s="130" t="s">
        <v>0</v>
      </c>
      <c r="Q457" s="130">
        <v>3</v>
      </c>
      <c r="R457" s="130" t="s">
        <v>0</v>
      </c>
      <c r="S457" s="130" t="s">
        <v>0</v>
      </c>
      <c r="T457" s="130" t="s">
        <v>0</v>
      </c>
      <c r="U457" s="130" t="s">
        <v>0</v>
      </c>
      <c r="V457" s="130" t="s">
        <v>0</v>
      </c>
      <c r="W457" s="130" t="s">
        <v>0</v>
      </c>
      <c r="X457" s="130">
        <v>6</v>
      </c>
      <c r="Y457" s="130" t="s">
        <v>0</v>
      </c>
      <c r="Z457" s="130">
        <v>5</v>
      </c>
      <c r="AA457" s="130" t="s">
        <v>0</v>
      </c>
      <c r="AB457" s="130" t="s">
        <v>0</v>
      </c>
      <c r="AC457" s="130" t="s">
        <v>0</v>
      </c>
      <c r="AD457" s="130" t="s">
        <v>0</v>
      </c>
      <c r="AE457" s="130" t="s">
        <v>0</v>
      </c>
      <c r="AF457" s="130" t="s">
        <v>0</v>
      </c>
      <c r="AG457" s="130" t="s">
        <v>0</v>
      </c>
      <c r="AH457" s="130" t="s">
        <v>0</v>
      </c>
      <c r="AI457" s="130" t="s">
        <v>0</v>
      </c>
      <c r="AJ457" s="130" t="s">
        <v>0</v>
      </c>
      <c r="AK457" s="137" t="s">
        <v>2748</v>
      </c>
      <c r="AL457" s="139" t="s">
        <v>2746</v>
      </c>
      <c r="AM457" s="139" t="s">
        <v>74</v>
      </c>
      <c r="AN457" s="138" t="s">
        <v>2731</v>
      </c>
      <c r="AO457" s="138"/>
      <c r="AP457" s="138"/>
      <c r="AQ457" s="138"/>
      <c r="AR457" s="139" t="s">
        <v>2737</v>
      </c>
      <c r="AS457" s="138"/>
      <c r="AT457" s="138"/>
      <c r="AU457" s="149"/>
      <c r="BC457" t="s">
        <v>1830</v>
      </c>
      <c r="BD457" t="s">
        <v>1831</v>
      </c>
    </row>
    <row r="458" spans="1:56" x14ac:dyDescent="0.2">
      <c r="A458" t="s">
        <v>1859</v>
      </c>
      <c r="B458" t="s">
        <v>293</v>
      </c>
      <c r="C458" s="130"/>
      <c r="D458" s="130"/>
      <c r="E458" s="130" t="s">
        <v>2886</v>
      </c>
      <c r="F458" s="130"/>
      <c r="G458" s="130"/>
      <c r="H458" s="130"/>
      <c r="I458" s="130"/>
      <c r="J458" s="130"/>
      <c r="K458" s="130"/>
      <c r="L458" s="130"/>
      <c r="M458" s="130"/>
      <c r="N458" s="130"/>
      <c r="O458" s="130"/>
      <c r="P458" s="130"/>
      <c r="Q458" s="130"/>
      <c r="R458" s="130"/>
      <c r="S458" s="130"/>
      <c r="T458" s="130"/>
      <c r="U458" s="130"/>
      <c r="V458" s="130"/>
      <c r="W458" s="130"/>
      <c r="X458" s="130"/>
      <c r="Y458" s="130"/>
      <c r="Z458" s="130"/>
      <c r="AA458" s="130"/>
      <c r="AB458" s="130"/>
      <c r="AC458" s="130"/>
      <c r="AD458" s="130"/>
      <c r="AE458" s="130"/>
      <c r="AF458" s="130"/>
      <c r="AG458" s="130"/>
      <c r="AH458" s="130"/>
      <c r="AI458" s="130"/>
      <c r="AJ458" s="130"/>
      <c r="AK458" s="137" t="s">
        <v>2748</v>
      </c>
      <c r="AL458" s="139" t="s">
        <v>2746</v>
      </c>
      <c r="AM458" s="139" t="s">
        <v>74</v>
      </c>
      <c r="AN458" s="138" t="s">
        <v>2731</v>
      </c>
      <c r="AO458" s="138"/>
      <c r="AP458" s="138"/>
      <c r="AQ458" s="138"/>
      <c r="AR458" s="139" t="s">
        <v>2738</v>
      </c>
      <c r="AS458" s="138"/>
      <c r="AT458" s="138"/>
      <c r="AU458" s="149"/>
      <c r="BC458" t="s">
        <v>1833</v>
      </c>
      <c r="BD458" t="s">
        <v>1834</v>
      </c>
    </row>
    <row r="459" spans="1:56" x14ac:dyDescent="0.2">
      <c r="A459" t="s">
        <v>1862</v>
      </c>
      <c r="B459" t="s">
        <v>292</v>
      </c>
      <c r="C459" s="130">
        <v>7951</v>
      </c>
      <c r="D459" s="130">
        <v>13</v>
      </c>
      <c r="E459" s="130" t="s">
        <v>2885</v>
      </c>
      <c r="F459" s="130" t="s">
        <v>0</v>
      </c>
      <c r="G459" s="130" t="s">
        <v>0</v>
      </c>
      <c r="H459" s="130">
        <v>4</v>
      </c>
      <c r="I459" s="130">
        <v>5</v>
      </c>
      <c r="J459" s="130" t="s">
        <v>0</v>
      </c>
      <c r="K459" s="130">
        <v>1</v>
      </c>
      <c r="L459" s="130">
        <v>9</v>
      </c>
      <c r="M459" s="130">
        <v>8</v>
      </c>
      <c r="N459" s="130">
        <v>3</v>
      </c>
      <c r="O459" s="130" t="s">
        <v>0</v>
      </c>
      <c r="P459" s="130" t="s">
        <v>0</v>
      </c>
      <c r="Q459" s="130">
        <v>2</v>
      </c>
      <c r="R459" s="130">
        <v>6</v>
      </c>
      <c r="S459" s="130" t="s">
        <v>0</v>
      </c>
      <c r="T459" s="130" t="s">
        <v>0</v>
      </c>
      <c r="U459" s="130">
        <v>11</v>
      </c>
      <c r="V459" s="130">
        <v>10</v>
      </c>
      <c r="W459" s="130" t="s">
        <v>0</v>
      </c>
      <c r="X459" s="130">
        <v>12</v>
      </c>
      <c r="Y459" s="130" t="s">
        <v>0</v>
      </c>
      <c r="Z459" s="130">
        <v>7</v>
      </c>
      <c r="AA459" s="130">
        <v>13</v>
      </c>
      <c r="AB459" s="130" t="s">
        <v>0</v>
      </c>
      <c r="AC459" s="130" t="s">
        <v>0</v>
      </c>
      <c r="AD459" s="130" t="s">
        <v>0</v>
      </c>
      <c r="AE459" s="130" t="s">
        <v>0</v>
      </c>
      <c r="AF459" s="130" t="s">
        <v>0</v>
      </c>
      <c r="AG459" s="130" t="s">
        <v>0</v>
      </c>
      <c r="AH459" s="130" t="s">
        <v>0</v>
      </c>
      <c r="AI459" s="130" t="s">
        <v>0</v>
      </c>
      <c r="AJ459" s="130" t="s">
        <v>0</v>
      </c>
      <c r="AK459" s="137" t="s">
        <v>2748</v>
      </c>
      <c r="AL459" s="139" t="s">
        <v>2746</v>
      </c>
      <c r="AM459" s="139" t="s">
        <v>74</v>
      </c>
      <c r="AN459" s="139" t="s">
        <v>386</v>
      </c>
      <c r="AO459" s="139"/>
      <c r="AP459" s="139"/>
      <c r="AQ459" s="139"/>
      <c r="AR459" s="139" t="s">
        <v>2737</v>
      </c>
      <c r="AS459" s="139"/>
      <c r="AT459" s="139"/>
      <c r="AU459" s="141"/>
      <c r="BC459" t="s">
        <v>1836</v>
      </c>
      <c r="BD459" t="s">
        <v>1837</v>
      </c>
    </row>
    <row r="460" spans="1:56" x14ac:dyDescent="0.2">
      <c r="A460" t="s">
        <v>1865</v>
      </c>
      <c r="B460" t="s">
        <v>291</v>
      </c>
      <c r="C460" s="130">
        <v>658</v>
      </c>
      <c r="D460" s="130">
        <v>11</v>
      </c>
      <c r="E460" s="130" t="s">
        <v>2885</v>
      </c>
      <c r="F460" s="130" t="s">
        <v>0</v>
      </c>
      <c r="G460" s="130" t="s">
        <v>0</v>
      </c>
      <c r="H460" s="130">
        <v>3</v>
      </c>
      <c r="I460" s="130">
        <v>5</v>
      </c>
      <c r="J460" s="130" t="s">
        <v>0</v>
      </c>
      <c r="K460" s="130">
        <v>2</v>
      </c>
      <c r="L460" s="130">
        <v>10</v>
      </c>
      <c r="M460" s="130" t="s">
        <v>0</v>
      </c>
      <c r="N460" s="130">
        <v>4</v>
      </c>
      <c r="O460" s="130" t="s">
        <v>0</v>
      </c>
      <c r="P460" s="130" t="s">
        <v>0</v>
      </c>
      <c r="Q460" s="130">
        <v>6</v>
      </c>
      <c r="R460" s="130">
        <v>8</v>
      </c>
      <c r="S460" s="130" t="s">
        <v>0</v>
      </c>
      <c r="T460" s="130" t="s">
        <v>0</v>
      </c>
      <c r="U460" s="130" t="s">
        <v>0</v>
      </c>
      <c r="V460" s="130">
        <v>1</v>
      </c>
      <c r="W460" s="130" t="s">
        <v>0</v>
      </c>
      <c r="X460" s="130">
        <v>7</v>
      </c>
      <c r="Y460" s="130" t="s">
        <v>0</v>
      </c>
      <c r="Z460" s="130">
        <v>9</v>
      </c>
      <c r="AA460" s="130">
        <v>11</v>
      </c>
      <c r="AB460" s="130" t="s">
        <v>0</v>
      </c>
      <c r="AC460" s="130" t="s">
        <v>0</v>
      </c>
      <c r="AD460" s="130" t="s">
        <v>0</v>
      </c>
      <c r="AE460" s="130" t="s">
        <v>0</v>
      </c>
      <c r="AF460" s="130" t="s">
        <v>0</v>
      </c>
      <c r="AG460" s="130" t="s">
        <v>0</v>
      </c>
      <c r="AH460" s="130" t="s">
        <v>0</v>
      </c>
      <c r="AI460" s="130" t="s">
        <v>0</v>
      </c>
      <c r="AJ460" s="130" t="s">
        <v>0</v>
      </c>
      <c r="AK460" s="137" t="s">
        <v>2748</v>
      </c>
      <c r="AL460" s="139" t="s">
        <v>2746</v>
      </c>
      <c r="AM460" s="139" t="s">
        <v>74</v>
      </c>
      <c r="AN460" s="139" t="s">
        <v>386</v>
      </c>
      <c r="AO460" s="139"/>
      <c r="AP460" s="139"/>
      <c r="AQ460" s="139"/>
      <c r="AR460" s="139" t="s">
        <v>2738</v>
      </c>
      <c r="AS460" s="139"/>
      <c r="AT460" s="139"/>
      <c r="AU460" s="141"/>
      <c r="BC460" t="s">
        <v>1839</v>
      </c>
      <c r="BD460" t="s">
        <v>1840</v>
      </c>
    </row>
    <row r="461" spans="1:56" x14ac:dyDescent="0.2">
      <c r="A461" t="s">
        <v>1868</v>
      </c>
      <c r="B461" t="s">
        <v>0</v>
      </c>
      <c r="C461" s="130"/>
      <c r="D461" s="130"/>
      <c r="E461" s="130" t="s">
        <v>2886</v>
      </c>
      <c r="F461" s="130"/>
      <c r="G461" s="130"/>
      <c r="H461" s="130"/>
      <c r="I461" s="130"/>
      <c r="J461" s="130"/>
      <c r="K461" s="130"/>
      <c r="L461" s="130"/>
      <c r="M461" s="130"/>
      <c r="N461" s="130"/>
      <c r="O461" s="130"/>
      <c r="P461" s="130"/>
      <c r="Q461" s="130"/>
      <c r="R461" s="130"/>
      <c r="S461" s="130"/>
      <c r="T461" s="130"/>
      <c r="U461" s="130"/>
      <c r="V461" s="130"/>
      <c r="W461" s="130"/>
      <c r="X461" s="130"/>
      <c r="Y461" s="130"/>
      <c r="Z461" s="130"/>
      <c r="AA461" s="130"/>
      <c r="AB461" s="130"/>
      <c r="AC461" s="130"/>
      <c r="AD461" s="130"/>
      <c r="AE461" s="130"/>
      <c r="AF461" s="130"/>
      <c r="AG461" s="130"/>
      <c r="AH461" s="130"/>
      <c r="AI461" s="130"/>
      <c r="AJ461" s="130"/>
      <c r="AK461" s="142"/>
      <c r="AL461" s="143"/>
      <c r="AM461" s="143"/>
      <c r="AN461" s="143"/>
      <c r="AO461" s="143"/>
      <c r="AP461" s="143"/>
      <c r="AQ461" s="143"/>
      <c r="AR461" s="143"/>
      <c r="AS461" s="143"/>
      <c r="AT461" s="143"/>
      <c r="AU461" s="144"/>
      <c r="BC461" t="s">
        <v>1842</v>
      </c>
      <c r="BD461" t="s">
        <v>1843</v>
      </c>
    </row>
    <row r="462" spans="1:56" x14ac:dyDescent="0.2">
      <c r="A462" t="s">
        <v>1871</v>
      </c>
      <c r="B462" t="s">
        <v>1845</v>
      </c>
      <c r="C462" s="130">
        <v>2170373377</v>
      </c>
      <c r="D462" s="130">
        <v>9</v>
      </c>
      <c r="E462" s="130" t="s">
        <v>2885</v>
      </c>
      <c r="F462" s="130" t="s">
        <v>0</v>
      </c>
      <c r="G462" s="130" t="s">
        <v>0</v>
      </c>
      <c r="H462" s="130">
        <v>1</v>
      </c>
      <c r="I462" s="130">
        <v>9</v>
      </c>
      <c r="J462" s="130" t="s">
        <v>0</v>
      </c>
      <c r="K462" s="130">
        <v>7</v>
      </c>
      <c r="L462" s="130">
        <v>2</v>
      </c>
      <c r="M462" s="130" t="s">
        <v>0</v>
      </c>
      <c r="N462" s="130">
        <v>6</v>
      </c>
      <c r="O462" s="130" t="s">
        <v>0</v>
      </c>
      <c r="P462" s="130" t="s">
        <v>0</v>
      </c>
      <c r="Q462" s="130">
        <v>3</v>
      </c>
      <c r="R462" s="130">
        <v>5</v>
      </c>
      <c r="S462" s="130" t="s">
        <v>0</v>
      </c>
      <c r="T462" s="130" t="s">
        <v>0</v>
      </c>
      <c r="U462" s="130" t="s">
        <v>0</v>
      </c>
      <c r="V462" s="130" t="s">
        <v>0</v>
      </c>
      <c r="W462" s="130" t="s">
        <v>0</v>
      </c>
      <c r="X462" s="130">
        <v>4</v>
      </c>
      <c r="Y462" s="130" t="s">
        <v>0</v>
      </c>
      <c r="Z462" s="130">
        <v>8</v>
      </c>
      <c r="AA462" s="130" t="s">
        <v>0</v>
      </c>
      <c r="AB462" s="130" t="s">
        <v>0</v>
      </c>
      <c r="AC462" s="130" t="s">
        <v>0</v>
      </c>
      <c r="AD462" s="130" t="s">
        <v>0</v>
      </c>
      <c r="AE462" s="130" t="s">
        <v>0</v>
      </c>
      <c r="AF462" s="130" t="s">
        <v>0</v>
      </c>
      <c r="AG462" s="130" t="s">
        <v>0</v>
      </c>
      <c r="AH462" s="130" t="s">
        <v>0</v>
      </c>
      <c r="AI462" s="130" t="s">
        <v>0</v>
      </c>
      <c r="AJ462" s="130" t="s">
        <v>0</v>
      </c>
      <c r="AK462" s="137" t="s">
        <v>2724</v>
      </c>
      <c r="AL462" s="138" t="s">
        <v>2725</v>
      </c>
      <c r="AM462" s="139" t="s">
        <v>74</v>
      </c>
      <c r="AN462" s="138" t="s">
        <v>2730</v>
      </c>
      <c r="AO462" s="138"/>
      <c r="AP462" s="138"/>
      <c r="AQ462" s="138"/>
      <c r="AR462" s="138"/>
      <c r="AS462" s="138"/>
      <c r="AT462" s="139" t="s">
        <v>2751</v>
      </c>
      <c r="AU462" s="141"/>
      <c r="BC462" t="s">
        <v>0</v>
      </c>
      <c r="BD462" t="s">
        <v>1846</v>
      </c>
    </row>
    <row r="463" spans="1:56" x14ac:dyDescent="0.2">
      <c r="A463" t="s">
        <v>1874</v>
      </c>
      <c r="B463" t="s">
        <v>1848</v>
      </c>
      <c r="C463" s="130">
        <v>1313509289.5999999</v>
      </c>
      <c r="D463" s="130">
        <v>5</v>
      </c>
      <c r="E463" s="130" t="s">
        <v>2885</v>
      </c>
      <c r="F463" s="130" t="s">
        <v>0</v>
      </c>
      <c r="G463" s="130" t="s">
        <v>0</v>
      </c>
      <c r="H463" s="130">
        <v>2</v>
      </c>
      <c r="I463" s="130" t="s">
        <v>0</v>
      </c>
      <c r="J463" s="130" t="s">
        <v>0</v>
      </c>
      <c r="K463" s="130" t="s">
        <v>0</v>
      </c>
      <c r="L463" s="130">
        <v>1</v>
      </c>
      <c r="M463" s="130" t="s">
        <v>0</v>
      </c>
      <c r="N463" s="130" t="s">
        <v>0</v>
      </c>
      <c r="O463" s="130" t="s">
        <v>0</v>
      </c>
      <c r="P463" s="130" t="s">
        <v>0</v>
      </c>
      <c r="Q463" s="130">
        <v>4</v>
      </c>
      <c r="R463" s="130" t="s">
        <v>0</v>
      </c>
      <c r="S463" s="130" t="s">
        <v>0</v>
      </c>
      <c r="T463" s="130" t="s">
        <v>0</v>
      </c>
      <c r="U463" s="130" t="s">
        <v>0</v>
      </c>
      <c r="V463" s="130" t="s">
        <v>0</v>
      </c>
      <c r="W463" s="130" t="s">
        <v>0</v>
      </c>
      <c r="X463" s="130">
        <v>3</v>
      </c>
      <c r="Y463" s="130" t="s">
        <v>0</v>
      </c>
      <c r="Z463" s="130">
        <v>5</v>
      </c>
      <c r="AA463" s="130" t="s">
        <v>0</v>
      </c>
      <c r="AB463" s="130" t="s">
        <v>0</v>
      </c>
      <c r="AC463" s="130" t="s">
        <v>0</v>
      </c>
      <c r="AD463" s="130" t="s">
        <v>0</v>
      </c>
      <c r="AE463" s="130" t="s">
        <v>0</v>
      </c>
      <c r="AF463" s="130" t="s">
        <v>0</v>
      </c>
      <c r="AG463" s="130" t="s">
        <v>0</v>
      </c>
      <c r="AH463" s="130" t="s">
        <v>0</v>
      </c>
      <c r="AI463" s="130" t="s">
        <v>0</v>
      </c>
      <c r="AJ463" s="130" t="s">
        <v>0</v>
      </c>
      <c r="AK463" s="137" t="s">
        <v>2724</v>
      </c>
      <c r="AL463" s="138" t="s">
        <v>2725</v>
      </c>
      <c r="AM463" s="139" t="s">
        <v>74</v>
      </c>
      <c r="AN463" s="138" t="s">
        <v>382</v>
      </c>
      <c r="AO463" s="138"/>
      <c r="AP463" s="138"/>
      <c r="AQ463" s="138"/>
      <c r="AR463" s="138"/>
      <c r="AS463" s="138"/>
      <c r="AT463" s="139" t="s">
        <v>2751</v>
      </c>
      <c r="AU463" s="141"/>
      <c r="BC463" t="s">
        <v>0</v>
      </c>
      <c r="BD463" t="s">
        <v>1849</v>
      </c>
    </row>
    <row r="464" spans="1:56" x14ac:dyDescent="0.2">
      <c r="A464" t="s">
        <v>1877</v>
      </c>
      <c r="B464" t="s">
        <v>1851</v>
      </c>
      <c r="C464" s="130"/>
      <c r="D464" s="130"/>
      <c r="E464" s="130" t="s">
        <v>2886</v>
      </c>
      <c r="F464" s="130"/>
      <c r="G464" s="130"/>
      <c r="H464" s="130"/>
      <c r="I464" s="130"/>
      <c r="J464" s="130"/>
      <c r="K464" s="130"/>
      <c r="L464" s="130"/>
      <c r="M464" s="130"/>
      <c r="N464" s="130"/>
      <c r="O464" s="130"/>
      <c r="P464" s="130"/>
      <c r="Q464" s="130"/>
      <c r="R464" s="130"/>
      <c r="S464" s="130"/>
      <c r="T464" s="130"/>
      <c r="U464" s="130"/>
      <c r="V464" s="130"/>
      <c r="W464" s="130"/>
      <c r="X464" s="130"/>
      <c r="Y464" s="130"/>
      <c r="Z464" s="130"/>
      <c r="AA464" s="130"/>
      <c r="AB464" s="130"/>
      <c r="AC464" s="130"/>
      <c r="AD464" s="130"/>
      <c r="AE464" s="130"/>
      <c r="AF464" s="130"/>
      <c r="AG464" s="130"/>
      <c r="AH464" s="130"/>
      <c r="AI464" s="130"/>
      <c r="AJ464" s="130"/>
      <c r="AK464" s="137" t="s">
        <v>2724</v>
      </c>
      <c r="AL464" s="138" t="s">
        <v>2725</v>
      </c>
      <c r="AM464" s="139" t="s">
        <v>74</v>
      </c>
      <c r="AN464" s="138" t="s">
        <v>2731</v>
      </c>
      <c r="AO464" s="138"/>
      <c r="AP464" s="138"/>
      <c r="AQ464" s="138"/>
      <c r="AR464" s="138"/>
      <c r="AS464" s="138"/>
      <c r="AT464" s="139" t="s">
        <v>2751</v>
      </c>
      <c r="AU464" s="141"/>
      <c r="BC464" t="s">
        <v>0</v>
      </c>
      <c r="BD464" t="s">
        <v>1852</v>
      </c>
    </row>
    <row r="465" spans="1:56" x14ac:dyDescent="0.2">
      <c r="A465" t="s">
        <v>1880</v>
      </c>
      <c r="B465" t="s">
        <v>1854</v>
      </c>
      <c r="C465" s="130">
        <v>832696287.20000005</v>
      </c>
      <c r="D465" s="130">
        <v>10</v>
      </c>
      <c r="E465" s="130" t="s">
        <v>2885</v>
      </c>
      <c r="F465" s="130" t="s">
        <v>0</v>
      </c>
      <c r="G465" s="130" t="s">
        <v>0</v>
      </c>
      <c r="H465" s="130">
        <v>7</v>
      </c>
      <c r="I465" s="130">
        <v>9</v>
      </c>
      <c r="J465" s="130" t="s">
        <v>0</v>
      </c>
      <c r="K465" s="130">
        <v>4</v>
      </c>
      <c r="L465" s="130">
        <v>1</v>
      </c>
      <c r="M465" s="130" t="s">
        <v>0</v>
      </c>
      <c r="N465" s="130">
        <v>10</v>
      </c>
      <c r="O465" s="130" t="s">
        <v>0</v>
      </c>
      <c r="P465" s="130" t="s">
        <v>0</v>
      </c>
      <c r="Q465" s="130">
        <v>6</v>
      </c>
      <c r="R465" s="130">
        <v>2</v>
      </c>
      <c r="S465" s="130" t="s">
        <v>0</v>
      </c>
      <c r="T465" s="130" t="s">
        <v>0</v>
      </c>
      <c r="U465" s="130" t="s">
        <v>0</v>
      </c>
      <c r="V465" s="130" t="s">
        <v>0</v>
      </c>
      <c r="W465" s="130" t="s">
        <v>0</v>
      </c>
      <c r="X465" s="130">
        <v>5</v>
      </c>
      <c r="Y465" s="130" t="s">
        <v>0</v>
      </c>
      <c r="Z465" s="130">
        <v>3</v>
      </c>
      <c r="AA465" s="130">
        <v>8</v>
      </c>
      <c r="AB465" s="130" t="s">
        <v>0</v>
      </c>
      <c r="AC465" s="130" t="s">
        <v>0</v>
      </c>
      <c r="AD465" s="130" t="s">
        <v>0</v>
      </c>
      <c r="AE465" s="130" t="s">
        <v>0</v>
      </c>
      <c r="AF465" s="130" t="s">
        <v>0</v>
      </c>
      <c r="AG465" s="130" t="s">
        <v>0</v>
      </c>
      <c r="AH465" s="130" t="s">
        <v>0</v>
      </c>
      <c r="AI465" s="130" t="s">
        <v>0</v>
      </c>
      <c r="AJ465" s="130" t="s">
        <v>0</v>
      </c>
      <c r="AK465" s="137" t="s">
        <v>2724</v>
      </c>
      <c r="AL465" s="138" t="s">
        <v>2725</v>
      </c>
      <c r="AM465" s="139" t="s">
        <v>74</v>
      </c>
      <c r="AN465" s="138" t="s">
        <v>386</v>
      </c>
      <c r="AO465" s="138"/>
      <c r="AP465" s="138"/>
      <c r="AQ465" s="138"/>
      <c r="AR465" s="138"/>
      <c r="AS465" s="138"/>
      <c r="AT465" s="139" t="s">
        <v>2751</v>
      </c>
      <c r="AU465" s="141"/>
      <c r="BC465" t="s">
        <v>0</v>
      </c>
      <c r="BD465" t="s">
        <v>1855</v>
      </c>
    </row>
    <row r="466" spans="1:56" x14ac:dyDescent="0.2">
      <c r="A466" t="s">
        <v>1883</v>
      </c>
      <c r="B466" t="s">
        <v>1857</v>
      </c>
      <c r="C466" s="130">
        <v>37466121880.721481</v>
      </c>
      <c r="D466" s="130">
        <v>13</v>
      </c>
      <c r="E466" s="130" t="s">
        <v>2885</v>
      </c>
      <c r="F466" s="130" t="s">
        <v>0</v>
      </c>
      <c r="G466" s="130" t="s">
        <v>0</v>
      </c>
      <c r="H466" s="130">
        <v>4</v>
      </c>
      <c r="I466" s="130">
        <v>3</v>
      </c>
      <c r="J466" s="130" t="s">
        <v>0</v>
      </c>
      <c r="K466" s="130">
        <v>5</v>
      </c>
      <c r="L466" s="130">
        <v>9</v>
      </c>
      <c r="M466" s="130">
        <v>7</v>
      </c>
      <c r="N466" s="130">
        <v>8</v>
      </c>
      <c r="O466" s="130" t="s">
        <v>0</v>
      </c>
      <c r="P466" s="130" t="s">
        <v>0</v>
      </c>
      <c r="Q466" s="130">
        <v>1</v>
      </c>
      <c r="R466" s="130">
        <v>2</v>
      </c>
      <c r="S466" s="130" t="s">
        <v>0</v>
      </c>
      <c r="T466" s="130" t="s">
        <v>0</v>
      </c>
      <c r="U466" s="130">
        <v>10</v>
      </c>
      <c r="V466" s="130">
        <v>12</v>
      </c>
      <c r="W466" s="130" t="s">
        <v>0</v>
      </c>
      <c r="X466" s="130">
        <v>11</v>
      </c>
      <c r="Y466" s="130" t="s">
        <v>0</v>
      </c>
      <c r="Z466" s="130">
        <v>6</v>
      </c>
      <c r="AA466" s="130">
        <v>13</v>
      </c>
      <c r="AB466" s="130" t="s">
        <v>0</v>
      </c>
      <c r="AC466" s="130" t="s">
        <v>0</v>
      </c>
      <c r="AD466" s="130" t="s">
        <v>0</v>
      </c>
      <c r="AE466" s="130" t="s">
        <v>0</v>
      </c>
      <c r="AF466" s="130" t="s">
        <v>0</v>
      </c>
      <c r="AG466" s="130" t="s">
        <v>0</v>
      </c>
      <c r="AH466" s="130" t="s">
        <v>0</v>
      </c>
      <c r="AI466" s="130" t="s">
        <v>0</v>
      </c>
      <c r="AJ466" s="130" t="s">
        <v>0</v>
      </c>
      <c r="AK466" s="137" t="s">
        <v>2724</v>
      </c>
      <c r="AL466" s="138" t="s">
        <v>2725</v>
      </c>
      <c r="AM466" s="139" t="s">
        <v>74</v>
      </c>
      <c r="AN466" s="138" t="s">
        <v>2730</v>
      </c>
      <c r="AO466" s="138"/>
      <c r="AP466" s="138"/>
      <c r="AQ466" s="138"/>
      <c r="AR466" s="138"/>
      <c r="AS466" s="138"/>
      <c r="AT466" s="139" t="s">
        <v>2752</v>
      </c>
      <c r="AU466" s="141"/>
      <c r="BC466" t="s">
        <v>0</v>
      </c>
      <c r="BD466" t="s">
        <v>1858</v>
      </c>
    </row>
    <row r="467" spans="1:56" x14ac:dyDescent="0.2">
      <c r="A467" t="s">
        <v>1886</v>
      </c>
      <c r="B467" t="s">
        <v>1860</v>
      </c>
      <c r="C467" s="130">
        <v>12602150098.66</v>
      </c>
      <c r="D467" s="130">
        <v>12</v>
      </c>
      <c r="E467" s="130" t="s">
        <v>2885</v>
      </c>
      <c r="F467" s="130" t="s">
        <v>0</v>
      </c>
      <c r="G467" s="130" t="s">
        <v>0</v>
      </c>
      <c r="H467" s="130">
        <v>4</v>
      </c>
      <c r="I467" s="130">
        <v>11</v>
      </c>
      <c r="J467" s="130" t="s">
        <v>0</v>
      </c>
      <c r="K467" s="130">
        <v>7</v>
      </c>
      <c r="L467" s="130">
        <v>3</v>
      </c>
      <c r="M467" s="130" t="s">
        <v>0</v>
      </c>
      <c r="N467" s="130">
        <v>8</v>
      </c>
      <c r="O467" s="130" t="s">
        <v>0</v>
      </c>
      <c r="P467" s="130" t="s">
        <v>0</v>
      </c>
      <c r="Q467" s="130">
        <v>2</v>
      </c>
      <c r="R467" s="130">
        <v>9</v>
      </c>
      <c r="S467" s="130" t="s">
        <v>0</v>
      </c>
      <c r="T467" s="130" t="s">
        <v>0</v>
      </c>
      <c r="U467" s="130">
        <v>5</v>
      </c>
      <c r="V467" s="130">
        <v>10</v>
      </c>
      <c r="W467" s="130" t="s">
        <v>0</v>
      </c>
      <c r="X467" s="130">
        <v>6</v>
      </c>
      <c r="Y467" s="130" t="s">
        <v>0</v>
      </c>
      <c r="Z467" s="130">
        <v>1</v>
      </c>
      <c r="AA467" s="130">
        <v>12</v>
      </c>
      <c r="AB467" s="130" t="s">
        <v>0</v>
      </c>
      <c r="AC467" s="130" t="s">
        <v>0</v>
      </c>
      <c r="AD467" s="130" t="s">
        <v>0</v>
      </c>
      <c r="AE467" s="130" t="s">
        <v>0</v>
      </c>
      <c r="AF467" s="130" t="s">
        <v>0</v>
      </c>
      <c r="AG467" s="130" t="s">
        <v>0</v>
      </c>
      <c r="AH467" s="130" t="s">
        <v>0</v>
      </c>
      <c r="AI467" s="130" t="s">
        <v>0</v>
      </c>
      <c r="AJ467" s="130" t="s">
        <v>0</v>
      </c>
      <c r="AK467" s="137" t="s">
        <v>2724</v>
      </c>
      <c r="AL467" s="138" t="s">
        <v>2725</v>
      </c>
      <c r="AM467" s="139" t="s">
        <v>74</v>
      </c>
      <c r="AN467" s="138" t="s">
        <v>382</v>
      </c>
      <c r="AO467" s="138"/>
      <c r="AP467" s="138"/>
      <c r="AQ467" s="138"/>
      <c r="AR467" s="138"/>
      <c r="AS467" s="138"/>
      <c r="AT467" s="139" t="s">
        <v>2752</v>
      </c>
      <c r="AU467" s="141"/>
      <c r="BC467" t="s">
        <v>0</v>
      </c>
      <c r="BD467" t="s">
        <v>1861</v>
      </c>
    </row>
    <row r="468" spans="1:56" x14ac:dyDescent="0.2">
      <c r="A468" t="s">
        <v>1889</v>
      </c>
      <c r="B468" t="s">
        <v>1863</v>
      </c>
      <c r="C468" s="130">
        <v>1340697526.3699999</v>
      </c>
      <c r="D468" s="130">
        <v>7</v>
      </c>
      <c r="E468" s="130" t="s">
        <v>2885</v>
      </c>
      <c r="F468" s="130" t="s">
        <v>0</v>
      </c>
      <c r="G468" s="130" t="s">
        <v>0</v>
      </c>
      <c r="H468" s="130">
        <v>2</v>
      </c>
      <c r="I468" s="130">
        <v>5</v>
      </c>
      <c r="J468" s="130" t="s">
        <v>0</v>
      </c>
      <c r="K468" s="130" t="s">
        <v>0</v>
      </c>
      <c r="L468" s="130">
        <v>3</v>
      </c>
      <c r="M468" s="130" t="s">
        <v>0</v>
      </c>
      <c r="N468" s="130">
        <v>7</v>
      </c>
      <c r="O468" s="130" t="s">
        <v>0</v>
      </c>
      <c r="P468" s="130" t="s">
        <v>0</v>
      </c>
      <c r="Q468" s="130">
        <v>1</v>
      </c>
      <c r="R468" s="130" t="s">
        <v>0</v>
      </c>
      <c r="S468" s="130" t="s">
        <v>0</v>
      </c>
      <c r="T468" s="130" t="s">
        <v>0</v>
      </c>
      <c r="U468" s="130" t="s">
        <v>0</v>
      </c>
      <c r="V468" s="130" t="s">
        <v>0</v>
      </c>
      <c r="W468" s="130" t="s">
        <v>0</v>
      </c>
      <c r="X468" s="130">
        <v>4</v>
      </c>
      <c r="Y468" s="130" t="s">
        <v>0</v>
      </c>
      <c r="Z468" s="130">
        <v>6</v>
      </c>
      <c r="AA468" s="130" t="s">
        <v>0</v>
      </c>
      <c r="AB468" s="130" t="s">
        <v>0</v>
      </c>
      <c r="AC468" s="130" t="s">
        <v>0</v>
      </c>
      <c r="AD468" s="130" t="s">
        <v>0</v>
      </c>
      <c r="AE468" s="130" t="s">
        <v>0</v>
      </c>
      <c r="AF468" s="130" t="s">
        <v>0</v>
      </c>
      <c r="AG468" s="130" t="s">
        <v>0</v>
      </c>
      <c r="AH468" s="130" t="s">
        <v>0</v>
      </c>
      <c r="AI468" s="130" t="s">
        <v>0</v>
      </c>
      <c r="AJ468" s="130" t="s">
        <v>0</v>
      </c>
      <c r="AK468" s="137" t="s">
        <v>2724</v>
      </c>
      <c r="AL468" s="138" t="s">
        <v>2725</v>
      </c>
      <c r="AM468" s="139" t="s">
        <v>74</v>
      </c>
      <c r="AN468" s="138" t="s">
        <v>2731</v>
      </c>
      <c r="AO468" s="138"/>
      <c r="AP468" s="138"/>
      <c r="AQ468" s="138"/>
      <c r="AR468" s="138"/>
      <c r="AS468" s="138"/>
      <c r="AT468" s="139" t="s">
        <v>2752</v>
      </c>
      <c r="AU468" s="141"/>
      <c r="BC468" t="s">
        <v>0</v>
      </c>
      <c r="BD468" t="s">
        <v>1864</v>
      </c>
    </row>
    <row r="469" spans="1:56" x14ac:dyDescent="0.2">
      <c r="A469" t="s">
        <v>1892</v>
      </c>
      <c r="B469" t="s">
        <v>1866</v>
      </c>
      <c r="C469" s="130">
        <v>30345223194.553219</v>
      </c>
      <c r="D469" s="130">
        <v>13</v>
      </c>
      <c r="E469" s="130" t="s">
        <v>2885</v>
      </c>
      <c r="F469" s="130" t="s">
        <v>0</v>
      </c>
      <c r="G469" s="130" t="s">
        <v>0</v>
      </c>
      <c r="H469" s="130">
        <v>2</v>
      </c>
      <c r="I469" s="130">
        <v>7</v>
      </c>
      <c r="J469" s="130" t="s">
        <v>0</v>
      </c>
      <c r="K469" s="130">
        <v>1</v>
      </c>
      <c r="L469" s="130">
        <v>8</v>
      </c>
      <c r="M469" s="130">
        <v>9</v>
      </c>
      <c r="N469" s="130">
        <v>5</v>
      </c>
      <c r="O469" s="130" t="s">
        <v>0</v>
      </c>
      <c r="P469" s="130" t="s">
        <v>0</v>
      </c>
      <c r="Q469" s="130">
        <v>3</v>
      </c>
      <c r="R469" s="130">
        <v>6</v>
      </c>
      <c r="S469" s="130" t="s">
        <v>0</v>
      </c>
      <c r="T469" s="130" t="s">
        <v>0</v>
      </c>
      <c r="U469" s="130">
        <v>10</v>
      </c>
      <c r="V469" s="130">
        <v>12</v>
      </c>
      <c r="W469" s="130" t="s">
        <v>0</v>
      </c>
      <c r="X469" s="130">
        <v>11</v>
      </c>
      <c r="Y469" s="130" t="s">
        <v>0</v>
      </c>
      <c r="Z469" s="130">
        <v>4</v>
      </c>
      <c r="AA469" s="130">
        <v>13</v>
      </c>
      <c r="AB469" s="130" t="s">
        <v>0</v>
      </c>
      <c r="AC469" s="130" t="s">
        <v>0</v>
      </c>
      <c r="AD469" s="130" t="s">
        <v>0</v>
      </c>
      <c r="AE469" s="130" t="s">
        <v>0</v>
      </c>
      <c r="AF469" s="130" t="s">
        <v>0</v>
      </c>
      <c r="AG469" s="130" t="s">
        <v>0</v>
      </c>
      <c r="AH469" s="130" t="s">
        <v>0</v>
      </c>
      <c r="AI469" s="130" t="s">
        <v>0</v>
      </c>
      <c r="AJ469" s="130" t="s">
        <v>0</v>
      </c>
      <c r="AK469" s="137" t="s">
        <v>2724</v>
      </c>
      <c r="AL469" s="138" t="s">
        <v>2725</v>
      </c>
      <c r="AM469" s="139" t="s">
        <v>74</v>
      </c>
      <c r="AN469" s="138" t="s">
        <v>386</v>
      </c>
      <c r="AO469" s="138"/>
      <c r="AP469" s="138"/>
      <c r="AQ469" s="138"/>
      <c r="AR469" s="138"/>
      <c r="AS469" s="138"/>
      <c r="AT469" s="139" t="s">
        <v>2752</v>
      </c>
      <c r="AU469" s="141"/>
      <c r="BC469" t="s">
        <v>0</v>
      </c>
      <c r="BD469" t="s">
        <v>1867</v>
      </c>
    </row>
    <row r="470" spans="1:56" x14ac:dyDescent="0.2">
      <c r="A470" t="s">
        <v>1895</v>
      </c>
      <c r="B470" t="s">
        <v>1869</v>
      </c>
      <c r="C470" s="130">
        <v>25621958664.200001</v>
      </c>
      <c r="D470" s="130">
        <v>11</v>
      </c>
      <c r="E470" s="130" t="s">
        <v>2885</v>
      </c>
      <c r="F470" s="130" t="s">
        <v>0</v>
      </c>
      <c r="G470" s="130" t="s">
        <v>0</v>
      </c>
      <c r="H470" s="130">
        <v>6</v>
      </c>
      <c r="I470" s="130">
        <v>5</v>
      </c>
      <c r="J470" s="130" t="s">
        <v>0</v>
      </c>
      <c r="K470" s="130">
        <v>7</v>
      </c>
      <c r="L470" s="130">
        <v>11</v>
      </c>
      <c r="M470" s="130">
        <v>8</v>
      </c>
      <c r="N470" s="130">
        <v>4</v>
      </c>
      <c r="O470" s="130" t="s">
        <v>0</v>
      </c>
      <c r="P470" s="130" t="s">
        <v>0</v>
      </c>
      <c r="Q470" s="130">
        <v>1</v>
      </c>
      <c r="R470" s="130">
        <v>3</v>
      </c>
      <c r="S470" s="130" t="s">
        <v>0</v>
      </c>
      <c r="T470" s="130" t="s">
        <v>0</v>
      </c>
      <c r="U470" s="130">
        <v>9</v>
      </c>
      <c r="V470" s="130" t="s">
        <v>0</v>
      </c>
      <c r="W470" s="130" t="s">
        <v>0</v>
      </c>
      <c r="X470" s="130">
        <v>10</v>
      </c>
      <c r="Y470" s="130" t="s">
        <v>0</v>
      </c>
      <c r="Z470" s="130">
        <v>2</v>
      </c>
      <c r="AA470" s="130" t="s">
        <v>0</v>
      </c>
      <c r="AB470" s="130" t="s">
        <v>0</v>
      </c>
      <c r="AC470" s="130" t="s">
        <v>0</v>
      </c>
      <c r="AD470" s="130" t="s">
        <v>0</v>
      </c>
      <c r="AE470" s="130" t="s">
        <v>0</v>
      </c>
      <c r="AF470" s="130" t="s">
        <v>0</v>
      </c>
      <c r="AG470" s="130" t="s">
        <v>0</v>
      </c>
      <c r="AH470" s="130" t="s">
        <v>0</v>
      </c>
      <c r="AI470" s="130" t="s">
        <v>0</v>
      </c>
      <c r="AJ470" s="130" t="s">
        <v>0</v>
      </c>
      <c r="AK470" s="137" t="s">
        <v>2724</v>
      </c>
      <c r="AL470" s="138" t="s">
        <v>2725</v>
      </c>
      <c r="AM470" s="139" t="s">
        <v>74</v>
      </c>
      <c r="AN470" s="138" t="s">
        <v>2730</v>
      </c>
      <c r="AO470" s="138"/>
      <c r="AP470" s="138"/>
      <c r="AQ470" s="138"/>
      <c r="AR470" s="138"/>
      <c r="AS470" s="138"/>
      <c r="AT470" s="139" t="s">
        <v>2753</v>
      </c>
      <c r="AU470" s="141"/>
      <c r="BC470" t="s">
        <v>0</v>
      </c>
      <c r="BD470" t="s">
        <v>1870</v>
      </c>
    </row>
    <row r="471" spans="1:56" x14ac:dyDescent="0.2">
      <c r="A471" t="s">
        <v>1898</v>
      </c>
      <c r="B471" t="s">
        <v>1872</v>
      </c>
      <c r="C471" s="130">
        <v>4891046700.3600006</v>
      </c>
      <c r="D471" s="130">
        <v>9</v>
      </c>
      <c r="E471" s="130" t="s">
        <v>2885</v>
      </c>
      <c r="F471" s="130" t="s">
        <v>0</v>
      </c>
      <c r="G471" s="130" t="s">
        <v>0</v>
      </c>
      <c r="H471" s="130">
        <v>7</v>
      </c>
      <c r="I471" s="130" t="s">
        <v>0</v>
      </c>
      <c r="J471" s="130" t="s">
        <v>0</v>
      </c>
      <c r="K471" s="130">
        <v>3</v>
      </c>
      <c r="L471" s="130">
        <v>1</v>
      </c>
      <c r="M471" s="130" t="s">
        <v>0</v>
      </c>
      <c r="N471" s="130">
        <v>5</v>
      </c>
      <c r="O471" s="130" t="s">
        <v>0</v>
      </c>
      <c r="P471" s="130" t="s">
        <v>0</v>
      </c>
      <c r="Q471" s="130">
        <v>4</v>
      </c>
      <c r="R471" s="130">
        <v>9</v>
      </c>
      <c r="S471" s="130" t="s">
        <v>0</v>
      </c>
      <c r="T471" s="130" t="s">
        <v>0</v>
      </c>
      <c r="U471" s="130">
        <v>6</v>
      </c>
      <c r="V471" s="130" t="s">
        <v>0</v>
      </c>
      <c r="W471" s="130" t="s">
        <v>0</v>
      </c>
      <c r="X471" s="130">
        <v>2</v>
      </c>
      <c r="Y471" s="130" t="s">
        <v>0</v>
      </c>
      <c r="Z471" s="130" t="s">
        <v>0</v>
      </c>
      <c r="AA471" s="130">
        <v>8</v>
      </c>
      <c r="AB471" s="130" t="s">
        <v>0</v>
      </c>
      <c r="AC471" s="130" t="s">
        <v>0</v>
      </c>
      <c r="AD471" s="130" t="s">
        <v>0</v>
      </c>
      <c r="AE471" s="130" t="s">
        <v>0</v>
      </c>
      <c r="AF471" s="130" t="s">
        <v>0</v>
      </c>
      <c r="AG471" s="130" t="s">
        <v>0</v>
      </c>
      <c r="AH471" s="130" t="s">
        <v>0</v>
      </c>
      <c r="AI471" s="130" t="s">
        <v>0</v>
      </c>
      <c r="AJ471" s="130" t="s">
        <v>0</v>
      </c>
      <c r="AK471" s="137" t="s">
        <v>2724</v>
      </c>
      <c r="AL471" s="138" t="s">
        <v>2725</v>
      </c>
      <c r="AM471" s="139" t="s">
        <v>74</v>
      </c>
      <c r="AN471" s="138" t="s">
        <v>382</v>
      </c>
      <c r="AO471" s="138"/>
      <c r="AP471" s="138"/>
      <c r="AQ471" s="138"/>
      <c r="AR471" s="138"/>
      <c r="AS471" s="138"/>
      <c r="AT471" s="139" t="s">
        <v>2753</v>
      </c>
      <c r="AU471" s="141"/>
      <c r="BC471" t="s">
        <v>0</v>
      </c>
      <c r="BD471" t="s">
        <v>1873</v>
      </c>
    </row>
    <row r="472" spans="1:56" x14ac:dyDescent="0.2">
      <c r="A472" t="s">
        <v>1902</v>
      </c>
      <c r="B472" t="s">
        <v>1875</v>
      </c>
      <c r="C472" s="130"/>
      <c r="D472" s="130"/>
      <c r="E472" s="130" t="s">
        <v>2886</v>
      </c>
      <c r="F472" s="130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130"/>
      <c r="R472" s="130"/>
      <c r="S472" s="130"/>
      <c r="T472" s="130"/>
      <c r="U472" s="130"/>
      <c r="V472" s="130"/>
      <c r="W472" s="130"/>
      <c r="X472" s="130"/>
      <c r="Y472" s="130"/>
      <c r="Z472" s="130"/>
      <c r="AA472" s="130"/>
      <c r="AB472" s="130"/>
      <c r="AC472" s="130"/>
      <c r="AD472" s="130"/>
      <c r="AE472" s="130"/>
      <c r="AF472" s="130"/>
      <c r="AG472" s="130"/>
      <c r="AH472" s="130"/>
      <c r="AI472" s="130"/>
      <c r="AJ472" s="130"/>
      <c r="AK472" s="137" t="s">
        <v>2724</v>
      </c>
      <c r="AL472" s="138" t="s">
        <v>2725</v>
      </c>
      <c r="AM472" s="139" t="s">
        <v>74</v>
      </c>
      <c r="AN472" s="138" t="s">
        <v>2731</v>
      </c>
      <c r="AO472" s="138"/>
      <c r="AP472" s="138"/>
      <c r="AQ472" s="138"/>
      <c r="AR472" s="138"/>
      <c r="AS472" s="138"/>
      <c r="AT472" s="139" t="s">
        <v>2753</v>
      </c>
      <c r="AU472" s="141"/>
      <c r="BC472" t="s">
        <v>0</v>
      </c>
      <c r="BD472" t="s">
        <v>1876</v>
      </c>
    </row>
    <row r="473" spans="1:56" x14ac:dyDescent="0.2">
      <c r="A473" t="s">
        <v>1905</v>
      </c>
      <c r="B473" t="s">
        <v>1878</v>
      </c>
      <c r="C473" s="130"/>
      <c r="D473" s="130"/>
      <c r="E473" s="130" t="s">
        <v>2886</v>
      </c>
      <c r="F473" s="130"/>
      <c r="G473" s="130"/>
      <c r="H473" s="130"/>
      <c r="I473" s="130"/>
      <c r="J473" s="130"/>
      <c r="K473" s="130"/>
      <c r="L473" s="130"/>
      <c r="M473" s="130"/>
      <c r="N473" s="130"/>
      <c r="O473" s="130"/>
      <c r="P473" s="130"/>
      <c r="Q473" s="130"/>
      <c r="R473" s="130"/>
      <c r="S473" s="130"/>
      <c r="T473" s="130"/>
      <c r="U473" s="130"/>
      <c r="V473" s="130"/>
      <c r="W473" s="130"/>
      <c r="X473" s="130"/>
      <c r="Y473" s="130"/>
      <c r="Z473" s="130"/>
      <c r="AA473" s="130"/>
      <c r="AB473" s="130"/>
      <c r="AC473" s="130"/>
      <c r="AD473" s="130"/>
      <c r="AE473" s="130"/>
      <c r="AF473" s="130"/>
      <c r="AG473" s="130"/>
      <c r="AH473" s="130"/>
      <c r="AI473" s="130"/>
      <c r="AJ473" s="130"/>
      <c r="AK473" s="137" t="s">
        <v>2724</v>
      </c>
      <c r="AL473" s="138" t="s">
        <v>2725</v>
      </c>
      <c r="AM473" s="139" t="s">
        <v>74</v>
      </c>
      <c r="AN473" s="139" t="s">
        <v>386</v>
      </c>
      <c r="AO473" s="139"/>
      <c r="AP473" s="139"/>
      <c r="AQ473" s="139"/>
      <c r="AR473" s="139"/>
      <c r="AS473" s="139"/>
      <c r="AT473" s="139" t="s">
        <v>2754</v>
      </c>
      <c r="AU473" s="141"/>
      <c r="BC473" t="s">
        <v>0</v>
      </c>
      <c r="BD473" t="s">
        <v>1879</v>
      </c>
    </row>
    <row r="474" spans="1:56" x14ac:dyDescent="0.2">
      <c r="A474" t="s">
        <v>1908</v>
      </c>
      <c r="B474" t="s">
        <v>1881</v>
      </c>
      <c r="C474" s="130">
        <v>13756306195.221405</v>
      </c>
      <c r="D474" s="130">
        <v>9</v>
      </c>
      <c r="E474" s="130" t="s">
        <v>2885</v>
      </c>
      <c r="F474" s="130" t="s">
        <v>0</v>
      </c>
      <c r="G474" s="130" t="s">
        <v>0</v>
      </c>
      <c r="H474" s="130">
        <v>5</v>
      </c>
      <c r="I474" s="130">
        <v>7</v>
      </c>
      <c r="J474" s="130" t="s">
        <v>0</v>
      </c>
      <c r="K474" s="130">
        <v>1</v>
      </c>
      <c r="L474" s="130" t="s">
        <v>0</v>
      </c>
      <c r="M474" s="130" t="s">
        <v>0</v>
      </c>
      <c r="N474" s="130">
        <v>3</v>
      </c>
      <c r="O474" s="130" t="s">
        <v>0</v>
      </c>
      <c r="P474" s="130" t="s">
        <v>0</v>
      </c>
      <c r="Q474" s="130">
        <v>2</v>
      </c>
      <c r="R474" s="130">
        <v>8</v>
      </c>
      <c r="S474" s="130" t="s">
        <v>0</v>
      </c>
      <c r="T474" s="130" t="s">
        <v>0</v>
      </c>
      <c r="U474" s="130">
        <v>6</v>
      </c>
      <c r="V474" s="130" t="s">
        <v>0</v>
      </c>
      <c r="W474" s="130" t="s">
        <v>0</v>
      </c>
      <c r="X474" s="130">
        <v>9</v>
      </c>
      <c r="Y474" s="130" t="s">
        <v>0</v>
      </c>
      <c r="Z474" s="130">
        <v>4</v>
      </c>
      <c r="AA474" s="130" t="s">
        <v>0</v>
      </c>
      <c r="AB474" s="130" t="s">
        <v>0</v>
      </c>
      <c r="AC474" s="130" t="s">
        <v>0</v>
      </c>
      <c r="AD474" s="130" t="s">
        <v>0</v>
      </c>
      <c r="AE474" s="130" t="s">
        <v>0</v>
      </c>
      <c r="AF474" s="130" t="s">
        <v>0</v>
      </c>
      <c r="AG474" s="130" t="s">
        <v>0</v>
      </c>
      <c r="AH474" s="130" t="s">
        <v>0</v>
      </c>
      <c r="AI474" s="130" t="s">
        <v>0</v>
      </c>
      <c r="AJ474" s="130" t="s">
        <v>0</v>
      </c>
      <c r="AK474" s="137" t="s">
        <v>2724</v>
      </c>
      <c r="AL474" s="138" t="s">
        <v>2725</v>
      </c>
      <c r="AM474" s="139" t="s">
        <v>74</v>
      </c>
      <c r="AN474" s="139" t="s">
        <v>386</v>
      </c>
      <c r="AO474" s="139"/>
      <c r="AP474" s="139"/>
      <c r="AQ474" s="139"/>
      <c r="AR474" s="139"/>
      <c r="AS474" s="139"/>
      <c r="AT474" s="139" t="s">
        <v>2753</v>
      </c>
      <c r="AU474" s="141"/>
      <c r="BC474" t="s">
        <v>0</v>
      </c>
      <c r="BD474" t="s">
        <v>1882</v>
      </c>
    </row>
    <row r="475" spans="1:56" x14ac:dyDescent="0.2">
      <c r="A475" t="s">
        <v>1911</v>
      </c>
      <c r="B475" t="s">
        <v>1884</v>
      </c>
      <c r="C475" s="130"/>
      <c r="D475" s="130"/>
      <c r="E475" s="130" t="s">
        <v>2886</v>
      </c>
      <c r="F475" s="130"/>
      <c r="G475" s="130"/>
      <c r="H475" s="130"/>
      <c r="I475" s="130"/>
      <c r="J475" s="130"/>
      <c r="K475" s="130"/>
      <c r="L475" s="130"/>
      <c r="M475" s="130"/>
      <c r="N475" s="130"/>
      <c r="O475" s="130"/>
      <c r="P475" s="130"/>
      <c r="Q475" s="130"/>
      <c r="R475" s="130"/>
      <c r="S475" s="130"/>
      <c r="T475" s="130"/>
      <c r="U475" s="130"/>
      <c r="V475" s="130"/>
      <c r="W475" s="130"/>
      <c r="X475" s="130"/>
      <c r="Y475" s="130"/>
      <c r="Z475" s="130"/>
      <c r="AA475" s="130"/>
      <c r="AB475" s="130"/>
      <c r="AC475" s="130"/>
      <c r="AD475" s="130"/>
      <c r="AE475" s="130"/>
      <c r="AF475" s="130"/>
      <c r="AG475" s="130"/>
      <c r="AH475" s="130"/>
      <c r="AI475" s="130"/>
      <c r="AJ475" s="130"/>
      <c r="AK475" s="137" t="s">
        <v>2724</v>
      </c>
      <c r="AL475" s="138" t="s">
        <v>2725</v>
      </c>
      <c r="AM475" s="139" t="s">
        <v>74</v>
      </c>
      <c r="AN475" s="138" t="s">
        <v>2730</v>
      </c>
      <c r="AO475" s="138"/>
      <c r="AP475" s="138"/>
      <c r="AQ475" s="138"/>
      <c r="AR475" s="138"/>
      <c r="AS475" s="138"/>
      <c r="AT475" s="139" t="s">
        <v>2754</v>
      </c>
      <c r="AU475" s="141"/>
      <c r="BC475" t="s">
        <v>0</v>
      </c>
      <c r="BD475" t="s">
        <v>1885</v>
      </c>
    </row>
    <row r="476" spans="1:56" x14ac:dyDescent="0.2">
      <c r="A476" t="s">
        <v>1915</v>
      </c>
      <c r="B476" t="s">
        <v>1887</v>
      </c>
      <c r="C476" s="130"/>
      <c r="D476" s="130"/>
      <c r="E476" s="130" t="s">
        <v>2886</v>
      </c>
      <c r="F476" s="130"/>
      <c r="G476" s="130"/>
      <c r="H476" s="130"/>
      <c r="I476" s="130"/>
      <c r="J476" s="130"/>
      <c r="K476" s="130"/>
      <c r="L476" s="130"/>
      <c r="M476" s="130"/>
      <c r="N476" s="130"/>
      <c r="O476" s="130"/>
      <c r="P476" s="130"/>
      <c r="Q476" s="130"/>
      <c r="R476" s="130"/>
      <c r="S476" s="130"/>
      <c r="T476" s="130"/>
      <c r="U476" s="130"/>
      <c r="V476" s="130"/>
      <c r="W476" s="130"/>
      <c r="X476" s="130"/>
      <c r="Y476" s="130"/>
      <c r="Z476" s="130"/>
      <c r="AA476" s="130"/>
      <c r="AB476" s="130"/>
      <c r="AC476" s="130"/>
      <c r="AD476" s="130"/>
      <c r="AE476" s="130"/>
      <c r="AF476" s="130"/>
      <c r="AG476" s="130"/>
      <c r="AH476" s="130"/>
      <c r="AI476" s="130"/>
      <c r="AJ476" s="130"/>
      <c r="AK476" s="137" t="s">
        <v>2724</v>
      </c>
      <c r="AL476" s="138" t="s">
        <v>2725</v>
      </c>
      <c r="AM476" s="139" t="s">
        <v>74</v>
      </c>
      <c r="AN476" s="138" t="s">
        <v>382</v>
      </c>
      <c r="AO476" s="138"/>
      <c r="AP476" s="138"/>
      <c r="AQ476" s="138"/>
      <c r="AR476" s="138"/>
      <c r="AS476" s="138"/>
      <c r="AT476" s="139" t="s">
        <v>2754</v>
      </c>
      <c r="AU476" s="141"/>
      <c r="BC476" t="s">
        <v>0</v>
      </c>
      <c r="BD476" t="s">
        <v>1888</v>
      </c>
    </row>
    <row r="477" spans="1:56" x14ac:dyDescent="0.2">
      <c r="A477" t="s">
        <v>1918</v>
      </c>
      <c r="B477" t="s">
        <v>1890</v>
      </c>
      <c r="C477" s="130"/>
      <c r="D477" s="130"/>
      <c r="E477" s="130" t="s">
        <v>2886</v>
      </c>
      <c r="F477" s="130"/>
      <c r="G477" s="130"/>
      <c r="H477" s="130"/>
      <c r="I477" s="130"/>
      <c r="J477" s="130"/>
      <c r="K477" s="130"/>
      <c r="L477" s="130"/>
      <c r="M477" s="130"/>
      <c r="N477" s="130"/>
      <c r="O477" s="130"/>
      <c r="P477" s="130"/>
      <c r="Q477" s="130"/>
      <c r="R477" s="130"/>
      <c r="S477" s="130"/>
      <c r="T477" s="130"/>
      <c r="U477" s="130"/>
      <c r="V477" s="130"/>
      <c r="W477" s="130"/>
      <c r="X477" s="130"/>
      <c r="Y477" s="130"/>
      <c r="Z477" s="130"/>
      <c r="AA477" s="130"/>
      <c r="AB477" s="130"/>
      <c r="AC477" s="130"/>
      <c r="AD477" s="130"/>
      <c r="AE477" s="130"/>
      <c r="AF477" s="130"/>
      <c r="AG477" s="130"/>
      <c r="AH477" s="130"/>
      <c r="AI477" s="130"/>
      <c r="AJ477" s="130"/>
      <c r="AK477" s="137" t="s">
        <v>2724</v>
      </c>
      <c r="AL477" s="138" t="s">
        <v>2725</v>
      </c>
      <c r="AM477" s="139" t="s">
        <v>74</v>
      </c>
      <c r="AN477" s="138" t="s">
        <v>2731</v>
      </c>
      <c r="AO477" s="138"/>
      <c r="AP477" s="138"/>
      <c r="AQ477" s="138"/>
      <c r="AR477" s="138"/>
      <c r="AS477" s="138"/>
      <c r="AT477" s="139" t="s">
        <v>2754</v>
      </c>
      <c r="AU477" s="141"/>
      <c r="BC477" t="s">
        <v>0</v>
      </c>
      <c r="BD477" t="s">
        <v>1891</v>
      </c>
    </row>
    <row r="478" spans="1:56" x14ac:dyDescent="0.2">
      <c r="A478" t="s">
        <v>1921</v>
      </c>
      <c r="B478" t="s">
        <v>0</v>
      </c>
      <c r="C478" s="130"/>
      <c r="D478" s="130"/>
      <c r="E478" s="130" t="s">
        <v>2886</v>
      </c>
      <c r="F478" s="130"/>
      <c r="G478" s="130"/>
      <c r="H478" s="130"/>
      <c r="I478" s="130"/>
      <c r="J478" s="130"/>
      <c r="K478" s="130"/>
      <c r="L478" s="130"/>
      <c r="M478" s="130"/>
      <c r="N478" s="130"/>
      <c r="O478" s="130"/>
      <c r="P478" s="130"/>
      <c r="Q478" s="130"/>
      <c r="R478" s="130"/>
      <c r="S478" s="130"/>
      <c r="T478" s="130"/>
      <c r="U478" s="130"/>
      <c r="V478" s="130"/>
      <c r="W478" s="130"/>
      <c r="X478" s="130"/>
      <c r="Y478" s="130"/>
      <c r="Z478" s="130"/>
      <c r="AA478" s="130"/>
      <c r="AB478" s="130"/>
      <c r="AC478" s="130"/>
      <c r="AD478" s="130"/>
      <c r="AE478" s="130"/>
      <c r="AF478" s="130"/>
      <c r="AG478" s="130"/>
      <c r="AH478" s="130"/>
      <c r="AI478" s="130"/>
      <c r="AJ478" s="130"/>
      <c r="AK478" s="142"/>
      <c r="AL478" s="143"/>
      <c r="AM478" s="143"/>
      <c r="AN478" s="143"/>
      <c r="AO478" s="143"/>
      <c r="AP478" s="143"/>
      <c r="AQ478" s="143"/>
      <c r="AR478" s="143"/>
      <c r="AS478" s="143"/>
      <c r="AT478" s="143"/>
      <c r="AU478" s="144"/>
      <c r="BC478" t="s">
        <v>1893</v>
      </c>
      <c r="BD478" t="s">
        <v>1894</v>
      </c>
    </row>
    <row r="479" spans="1:56" x14ac:dyDescent="0.2">
      <c r="A479" t="s">
        <v>1924</v>
      </c>
      <c r="B479" t="s">
        <v>98</v>
      </c>
      <c r="C479" s="130">
        <v>7588761292.6300001</v>
      </c>
      <c r="D479" s="130">
        <v>8</v>
      </c>
      <c r="E479" s="130" t="s">
        <v>2885</v>
      </c>
      <c r="F479" s="130" t="s">
        <v>0</v>
      </c>
      <c r="G479" s="130" t="s">
        <v>0</v>
      </c>
      <c r="H479" s="130">
        <v>2</v>
      </c>
      <c r="I479" s="130">
        <v>7</v>
      </c>
      <c r="J479" s="130" t="s">
        <v>0</v>
      </c>
      <c r="K479" s="130">
        <v>5</v>
      </c>
      <c r="L479" s="130">
        <v>6</v>
      </c>
      <c r="M479" s="130" t="s">
        <v>0</v>
      </c>
      <c r="N479" s="130" t="s">
        <v>0</v>
      </c>
      <c r="O479" s="130" t="s">
        <v>0</v>
      </c>
      <c r="P479" s="130" t="s">
        <v>0</v>
      </c>
      <c r="Q479" s="130">
        <v>1</v>
      </c>
      <c r="R479" s="130">
        <v>3</v>
      </c>
      <c r="S479" s="130" t="s">
        <v>0</v>
      </c>
      <c r="T479" s="130" t="s">
        <v>0</v>
      </c>
      <c r="U479" s="130" t="s">
        <v>0</v>
      </c>
      <c r="V479" s="130" t="s">
        <v>0</v>
      </c>
      <c r="W479" s="130" t="s">
        <v>0</v>
      </c>
      <c r="X479" s="130">
        <v>8</v>
      </c>
      <c r="Y479" s="130" t="s">
        <v>0</v>
      </c>
      <c r="Z479" s="130">
        <v>4</v>
      </c>
      <c r="AA479" s="130" t="s">
        <v>0</v>
      </c>
      <c r="AB479" s="130" t="s">
        <v>0</v>
      </c>
      <c r="AC479" s="130" t="s">
        <v>0</v>
      </c>
      <c r="AD479" s="130" t="s">
        <v>0</v>
      </c>
      <c r="AE479" s="130" t="s">
        <v>0</v>
      </c>
      <c r="AF479" s="130" t="s">
        <v>0</v>
      </c>
      <c r="AG479" s="130" t="s">
        <v>0</v>
      </c>
      <c r="AH479" s="130" t="s">
        <v>0</v>
      </c>
      <c r="AI479" s="130" t="s">
        <v>0</v>
      </c>
      <c r="AJ479" s="130" t="s">
        <v>0</v>
      </c>
      <c r="AK479" s="137" t="s">
        <v>2724</v>
      </c>
      <c r="AL479" s="138" t="s">
        <v>2735</v>
      </c>
      <c r="AM479" s="139" t="s">
        <v>74</v>
      </c>
      <c r="AN479" s="138" t="s">
        <v>2730</v>
      </c>
      <c r="AO479" s="138"/>
      <c r="AP479" s="138"/>
      <c r="AQ479" s="140" t="s">
        <v>2741</v>
      </c>
      <c r="AR479" s="138"/>
      <c r="AS479" s="138"/>
      <c r="AT479" s="138"/>
      <c r="AU479" s="149"/>
      <c r="BC479" t="s">
        <v>1896</v>
      </c>
      <c r="BD479" t="s">
        <v>1897</v>
      </c>
    </row>
    <row r="480" spans="1:56" x14ac:dyDescent="0.2">
      <c r="A480" t="s">
        <v>1928</v>
      </c>
      <c r="B480" t="s">
        <v>1899</v>
      </c>
      <c r="C480" s="130">
        <v>82599984442.587982</v>
      </c>
      <c r="D480" s="130">
        <v>13</v>
      </c>
      <c r="E480" s="130" t="s">
        <v>2885</v>
      </c>
      <c r="F480" s="130" t="s">
        <v>0</v>
      </c>
      <c r="G480" s="130" t="s">
        <v>0</v>
      </c>
      <c r="H480" s="130">
        <v>5</v>
      </c>
      <c r="I480" s="130">
        <v>4</v>
      </c>
      <c r="J480" s="130" t="s">
        <v>0</v>
      </c>
      <c r="K480" s="130">
        <v>6</v>
      </c>
      <c r="L480" s="130">
        <v>9</v>
      </c>
      <c r="M480" s="130">
        <v>8</v>
      </c>
      <c r="N480" s="130">
        <v>7</v>
      </c>
      <c r="O480" s="130" t="s">
        <v>0</v>
      </c>
      <c r="P480" s="130" t="s">
        <v>0</v>
      </c>
      <c r="Q480" s="130">
        <v>1</v>
      </c>
      <c r="R480" s="130">
        <v>2</v>
      </c>
      <c r="S480" s="130" t="s">
        <v>0</v>
      </c>
      <c r="T480" s="130" t="s">
        <v>0</v>
      </c>
      <c r="U480" s="130">
        <v>10</v>
      </c>
      <c r="V480" s="130">
        <v>12</v>
      </c>
      <c r="W480" s="130" t="s">
        <v>0</v>
      </c>
      <c r="X480" s="130">
        <v>11</v>
      </c>
      <c r="Y480" s="130" t="s">
        <v>0</v>
      </c>
      <c r="Z480" s="130">
        <v>3</v>
      </c>
      <c r="AA480" s="130">
        <v>13</v>
      </c>
      <c r="AB480" s="130" t="s">
        <v>0</v>
      </c>
      <c r="AC480" s="130" t="s">
        <v>0</v>
      </c>
      <c r="AD480" s="130" t="s">
        <v>0</v>
      </c>
      <c r="AE480" s="130" t="s">
        <v>0</v>
      </c>
      <c r="AF480" s="130" t="s">
        <v>0</v>
      </c>
      <c r="AG480" s="130" t="s">
        <v>0</v>
      </c>
      <c r="AH480" s="130" t="s">
        <v>0</v>
      </c>
      <c r="AI480" s="130" t="s">
        <v>0</v>
      </c>
      <c r="AJ480" s="130" t="s">
        <v>0</v>
      </c>
      <c r="AK480" s="137" t="s">
        <v>2724</v>
      </c>
      <c r="AL480" s="138" t="s">
        <v>2735</v>
      </c>
      <c r="AM480" s="139" t="s">
        <v>74</v>
      </c>
      <c r="AN480" s="138" t="s">
        <v>2730</v>
      </c>
      <c r="AO480" s="138"/>
      <c r="AP480" s="138"/>
      <c r="AQ480" s="145" t="s">
        <v>2742</v>
      </c>
      <c r="AR480" s="138"/>
      <c r="AS480" s="138"/>
      <c r="AT480" s="138"/>
      <c r="AU480" s="149"/>
      <c r="BC480" t="s">
        <v>1900</v>
      </c>
      <c r="BD480" t="s">
        <v>1901</v>
      </c>
    </row>
    <row r="481" spans="1:56" x14ac:dyDescent="0.2">
      <c r="A481" t="s">
        <v>1931</v>
      </c>
      <c r="B481" t="s">
        <v>1903</v>
      </c>
      <c r="C481" s="130">
        <v>5854796235.29</v>
      </c>
      <c r="D481" s="130">
        <v>11</v>
      </c>
      <c r="E481" s="130" t="s">
        <v>2885</v>
      </c>
      <c r="F481" s="130" t="s">
        <v>0</v>
      </c>
      <c r="G481" s="130" t="s">
        <v>0</v>
      </c>
      <c r="H481" s="130">
        <v>2</v>
      </c>
      <c r="I481" s="130">
        <v>4</v>
      </c>
      <c r="J481" s="130" t="s">
        <v>0</v>
      </c>
      <c r="K481" s="130">
        <v>5</v>
      </c>
      <c r="L481" s="130">
        <v>10</v>
      </c>
      <c r="M481" s="130" t="s">
        <v>0</v>
      </c>
      <c r="N481" s="130">
        <v>7</v>
      </c>
      <c r="O481" s="130" t="s">
        <v>0</v>
      </c>
      <c r="P481" s="130" t="s">
        <v>0</v>
      </c>
      <c r="Q481" s="130">
        <v>1</v>
      </c>
      <c r="R481" s="130">
        <v>6</v>
      </c>
      <c r="S481" s="130" t="s">
        <v>0</v>
      </c>
      <c r="T481" s="130" t="s">
        <v>0</v>
      </c>
      <c r="U481" s="130" t="s">
        <v>0</v>
      </c>
      <c r="V481" s="130">
        <v>9</v>
      </c>
      <c r="W481" s="130" t="s">
        <v>0</v>
      </c>
      <c r="X481" s="130">
        <v>8</v>
      </c>
      <c r="Y481" s="130" t="s">
        <v>0</v>
      </c>
      <c r="Z481" s="130">
        <v>3</v>
      </c>
      <c r="AA481" s="130">
        <v>11</v>
      </c>
      <c r="AB481" s="130" t="s">
        <v>0</v>
      </c>
      <c r="AC481" s="130" t="s">
        <v>0</v>
      </c>
      <c r="AD481" s="130" t="s">
        <v>0</v>
      </c>
      <c r="AE481" s="130" t="s">
        <v>0</v>
      </c>
      <c r="AF481" s="130" t="s">
        <v>0</v>
      </c>
      <c r="AG481" s="130" t="s">
        <v>0</v>
      </c>
      <c r="AH481" s="130" t="s">
        <v>0</v>
      </c>
      <c r="AI481" s="130" t="s">
        <v>0</v>
      </c>
      <c r="AJ481" s="130" t="s">
        <v>0</v>
      </c>
      <c r="AK481" s="137" t="s">
        <v>2724</v>
      </c>
      <c r="AL481" s="138" t="s">
        <v>2735</v>
      </c>
      <c r="AM481" s="139" t="s">
        <v>74</v>
      </c>
      <c r="AN481" s="138" t="s">
        <v>2730</v>
      </c>
      <c r="AO481" s="138"/>
      <c r="AP481" s="138"/>
      <c r="AQ481" s="145" t="s">
        <v>2743</v>
      </c>
      <c r="AR481" s="138"/>
      <c r="AS481" s="138"/>
      <c r="AT481" s="138"/>
      <c r="AU481" s="149"/>
      <c r="BC481" t="s">
        <v>1900</v>
      </c>
      <c r="BD481" t="s">
        <v>1904</v>
      </c>
    </row>
    <row r="482" spans="1:56" x14ac:dyDescent="0.2">
      <c r="A482" t="s">
        <v>1934</v>
      </c>
      <c r="B482" t="s">
        <v>96</v>
      </c>
      <c r="C482" s="130"/>
      <c r="D482" s="130"/>
      <c r="E482" s="130" t="s">
        <v>2886</v>
      </c>
      <c r="F482" s="130"/>
      <c r="G482" s="130"/>
      <c r="H482" s="130"/>
      <c r="I482" s="130"/>
      <c r="J482" s="130"/>
      <c r="K482" s="130"/>
      <c r="L482" s="130"/>
      <c r="M482" s="130"/>
      <c r="N482" s="130"/>
      <c r="O482" s="130"/>
      <c r="P482" s="130"/>
      <c r="Q482" s="130"/>
      <c r="R482" s="130"/>
      <c r="S482" s="130"/>
      <c r="T482" s="130"/>
      <c r="U482" s="130"/>
      <c r="V482" s="130"/>
      <c r="W482" s="130"/>
      <c r="X482" s="130"/>
      <c r="Y482" s="130"/>
      <c r="Z482" s="130"/>
      <c r="AA482" s="130"/>
      <c r="AB482" s="130"/>
      <c r="AC482" s="130"/>
      <c r="AD482" s="130"/>
      <c r="AE482" s="130"/>
      <c r="AF482" s="130"/>
      <c r="AG482" s="130"/>
      <c r="AH482" s="130"/>
      <c r="AI482" s="130"/>
      <c r="AJ482" s="130"/>
      <c r="AK482" s="137" t="s">
        <v>2724</v>
      </c>
      <c r="AL482" s="138" t="s">
        <v>2735</v>
      </c>
      <c r="AM482" s="139" t="s">
        <v>74</v>
      </c>
      <c r="AN482" s="138" t="s">
        <v>2730</v>
      </c>
      <c r="AO482" s="138"/>
      <c r="AP482" s="138"/>
      <c r="AQ482" s="140" t="s">
        <v>2744</v>
      </c>
      <c r="AR482" s="138"/>
      <c r="AS482" s="138"/>
      <c r="AT482" s="138"/>
      <c r="AU482" s="149"/>
      <c r="BC482" t="s">
        <v>1906</v>
      </c>
      <c r="BD482" t="s">
        <v>1907</v>
      </c>
    </row>
    <row r="483" spans="1:56" x14ac:dyDescent="0.2">
      <c r="A483" t="s">
        <v>1937</v>
      </c>
      <c r="B483" t="s">
        <v>95</v>
      </c>
      <c r="C483" s="130">
        <v>3682890230.0749998</v>
      </c>
      <c r="D483" s="130">
        <v>7</v>
      </c>
      <c r="E483" s="130" t="s">
        <v>2885</v>
      </c>
      <c r="F483" s="130" t="s">
        <v>0</v>
      </c>
      <c r="G483" s="130" t="s">
        <v>0</v>
      </c>
      <c r="H483" s="130">
        <v>6</v>
      </c>
      <c r="I483" s="130" t="s">
        <v>0</v>
      </c>
      <c r="J483" s="130" t="s">
        <v>0</v>
      </c>
      <c r="K483" s="130">
        <v>1</v>
      </c>
      <c r="L483" s="130">
        <v>7</v>
      </c>
      <c r="M483" s="130" t="s">
        <v>0</v>
      </c>
      <c r="N483" s="130" t="s">
        <v>0</v>
      </c>
      <c r="O483" s="130" t="s">
        <v>0</v>
      </c>
      <c r="P483" s="130" t="s">
        <v>0</v>
      </c>
      <c r="Q483" s="130">
        <v>3</v>
      </c>
      <c r="R483" s="130">
        <v>4</v>
      </c>
      <c r="S483" s="130" t="s">
        <v>0</v>
      </c>
      <c r="T483" s="130" t="s">
        <v>0</v>
      </c>
      <c r="U483" s="130" t="s">
        <v>0</v>
      </c>
      <c r="V483" s="130" t="s">
        <v>0</v>
      </c>
      <c r="W483" s="130" t="s">
        <v>0</v>
      </c>
      <c r="X483" s="130">
        <v>5</v>
      </c>
      <c r="Y483" s="130" t="s">
        <v>0</v>
      </c>
      <c r="Z483" s="130">
        <v>2</v>
      </c>
      <c r="AA483" s="130" t="s">
        <v>0</v>
      </c>
      <c r="AB483" s="130" t="s">
        <v>0</v>
      </c>
      <c r="AC483" s="130" t="s">
        <v>0</v>
      </c>
      <c r="AD483" s="130" t="s">
        <v>0</v>
      </c>
      <c r="AE483" s="130" t="s">
        <v>0</v>
      </c>
      <c r="AF483" s="130" t="s">
        <v>0</v>
      </c>
      <c r="AG483" s="130" t="s">
        <v>0</v>
      </c>
      <c r="AH483" s="130" t="s">
        <v>0</v>
      </c>
      <c r="AI483" s="130" t="s">
        <v>0</v>
      </c>
      <c r="AJ483" s="130" t="s">
        <v>0</v>
      </c>
      <c r="AK483" s="137" t="s">
        <v>2724</v>
      </c>
      <c r="AL483" s="138" t="s">
        <v>2735</v>
      </c>
      <c r="AM483" s="139" t="s">
        <v>74</v>
      </c>
      <c r="AN483" s="138" t="s">
        <v>382</v>
      </c>
      <c r="AO483" s="138"/>
      <c r="AP483" s="138"/>
      <c r="AQ483" s="140" t="s">
        <v>2741</v>
      </c>
      <c r="AR483" s="138"/>
      <c r="AS483" s="138"/>
      <c r="AT483" s="138"/>
      <c r="AU483" s="149"/>
      <c r="BC483" t="s">
        <v>1909</v>
      </c>
      <c r="BD483" t="s">
        <v>1910</v>
      </c>
    </row>
    <row r="484" spans="1:56" x14ac:dyDescent="0.2">
      <c r="A484" t="s">
        <v>1941</v>
      </c>
      <c r="B484" t="s">
        <v>1912</v>
      </c>
      <c r="C484" s="130">
        <v>12276022870.4366</v>
      </c>
      <c r="D484" s="130">
        <v>12</v>
      </c>
      <c r="E484" s="130" t="s">
        <v>2885</v>
      </c>
      <c r="F484" s="130" t="s">
        <v>0</v>
      </c>
      <c r="G484" s="130" t="s">
        <v>0</v>
      </c>
      <c r="H484" s="130">
        <v>7</v>
      </c>
      <c r="I484" s="130">
        <v>11</v>
      </c>
      <c r="J484" s="130" t="s">
        <v>0</v>
      </c>
      <c r="K484" s="130">
        <v>4</v>
      </c>
      <c r="L484" s="130">
        <v>3</v>
      </c>
      <c r="M484" s="130" t="s">
        <v>0</v>
      </c>
      <c r="N484" s="130">
        <v>9</v>
      </c>
      <c r="O484" s="130" t="s">
        <v>0</v>
      </c>
      <c r="P484" s="130" t="s">
        <v>0</v>
      </c>
      <c r="Q484" s="130">
        <v>1</v>
      </c>
      <c r="R484" s="130">
        <v>8</v>
      </c>
      <c r="S484" s="130" t="s">
        <v>0</v>
      </c>
      <c r="T484" s="130" t="s">
        <v>0</v>
      </c>
      <c r="U484" s="130">
        <v>5</v>
      </c>
      <c r="V484" s="130">
        <v>10</v>
      </c>
      <c r="W484" s="130" t="s">
        <v>0</v>
      </c>
      <c r="X484" s="130">
        <v>6</v>
      </c>
      <c r="Y484" s="130" t="s">
        <v>0</v>
      </c>
      <c r="Z484" s="130">
        <v>2</v>
      </c>
      <c r="AA484" s="130">
        <v>12</v>
      </c>
      <c r="AB484" s="130" t="s">
        <v>0</v>
      </c>
      <c r="AC484" s="130" t="s">
        <v>0</v>
      </c>
      <c r="AD484" s="130" t="s">
        <v>0</v>
      </c>
      <c r="AE484" s="130" t="s">
        <v>0</v>
      </c>
      <c r="AF484" s="130" t="s">
        <v>0</v>
      </c>
      <c r="AG484" s="130" t="s">
        <v>0</v>
      </c>
      <c r="AH484" s="130" t="s">
        <v>0</v>
      </c>
      <c r="AI484" s="130" t="s">
        <v>0</v>
      </c>
      <c r="AJ484" s="130" t="s">
        <v>0</v>
      </c>
      <c r="AK484" s="137" t="s">
        <v>2724</v>
      </c>
      <c r="AL484" s="138" t="s">
        <v>2735</v>
      </c>
      <c r="AM484" s="139" t="s">
        <v>74</v>
      </c>
      <c r="AN484" s="138" t="s">
        <v>382</v>
      </c>
      <c r="AO484" s="138"/>
      <c r="AP484" s="138"/>
      <c r="AQ484" s="145" t="s">
        <v>2742</v>
      </c>
      <c r="AR484" s="138"/>
      <c r="AS484" s="138"/>
      <c r="AT484" s="138"/>
      <c r="AU484" s="149"/>
      <c r="BC484" t="s">
        <v>1913</v>
      </c>
      <c r="BD484" t="s">
        <v>1914</v>
      </c>
    </row>
    <row r="485" spans="1:56" x14ac:dyDescent="0.2">
      <c r="A485" t="s">
        <v>1944</v>
      </c>
      <c r="B485" t="s">
        <v>1916</v>
      </c>
      <c r="C485" s="130">
        <v>7946367169.8439007</v>
      </c>
      <c r="D485" s="130">
        <v>11</v>
      </c>
      <c r="E485" s="130" t="s">
        <v>2885</v>
      </c>
      <c r="F485" s="130" t="s">
        <v>0</v>
      </c>
      <c r="G485" s="130" t="s">
        <v>0</v>
      </c>
      <c r="H485" s="130">
        <v>2</v>
      </c>
      <c r="I485" s="130" t="s">
        <v>0</v>
      </c>
      <c r="J485" s="130" t="s">
        <v>0</v>
      </c>
      <c r="K485" s="130">
        <v>10</v>
      </c>
      <c r="L485" s="130">
        <v>1</v>
      </c>
      <c r="M485" s="130" t="s">
        <v>0</v>
      </c>
      <c r="N485" s="130">
        <v>4</v>
      </c>
      <c r="O485" s="130" t="s">
        <v>0</v>
      </c>
      <c r="P485" s="130" t="s">
        <v>0</v>
      </c>
      <c r="Q485" s="130">
        <v>5</v>
      </c>
      <c r="R485" s="130">
        <v>7</v>
      </c>
      <c r="S485" s="130" t="s">
        <v>0</v>
      </c>
      <c r="T485" s="130" t="s">
        <v>0</v>
      </c>
      <c r="U485" s="130">
        <v>11</v>
      </c>
      <c r="V485" s="130">
        <v>8</v>
      </c>
      <c r="W485" s="130" t="s">
        <v>0</v>
      </c>
      <c r="X485" s="130">
        <v>3</v>
      </c>
      <c r="Y485" s="130" t="s">
        <v>0</v>
      </c>
      <c r="Z485" s="130">
        <v>6</v>
      </c>
      <c r="AA485" s="130">
        <v>9</v>
      </c>
      <c r="AB485" s="130" t="s">
        <v>0</v>
      </c>
      <c r="AC485" s="130" t="s">
        <v>0</v>
      </c>
      <c r="AD485" s="130" t="s">
        <v>0</v>
      </c>
      <c r="AE485" s="130" t="s">
        <v>0</v>
      </c>
      <c r="AF485" s="130" t="s">
        <v>0</v>
      </c>
      <c r="AG485" s="130" t="s">
        <v>0</v>
      </c>
      <c r="AH485" s="130" t="s">
        <v>0</v>
      </c>
      <c r="AI485" s="130" t="s">
        <v>0</v>
      </c>
      <c r="AJ485" s="130" t="s">
        <v>0</v>
      </c>
      <c r="AK485" s="137" t="s">
        <v>2724</v>
      </c>
      <c r="AL485" s="138" t="s">
        <v>2735</v>
      </c>
      <c r="AM485" s="139" t="s">
        <v>74</v>
      </c>
      <c r="AN485" s="138" t="s">
        <v>382</v>
      </c>
      <c r="AO485" s="138"/>
      <c r="AP485" s="138"/>
      <c r="AQ485" s="145" t="s">
        <v>2743</v>
      </c>
      <c r="AR485" s="138"/>
      <c r="AS485" s="138"/>
      <c r="AT485" s="138"/>
      <c r="AU485" s="149"/>
      <c r="BC485" t="s">
        <v>1913</v>
      </c>
      <c r="BD485" t="s">
        <v>1917</v>
      </c>
    </row>
    <row r="486" spans="1:56" x14ac:dyDescent="0.2">
      <c r="A486" t="s">
        <v>1947</v>
      </c>
      <c r="B486" t="s">
        <v>93</v>
      </c>
      <c r="C486" s="130">
        <v>1931249421.8</v>
      </c>
      <c r="D486" s="130">
        <v>5</v>
      </c>
      <c r="E486" s="130" t="s">
        <v>2885</v>
      </c>
      <c r="F486" s="130" t="s">
        <v>0</v>
      </c>
      <c r="G486" s="130" t="s">
        <v>0</v>
      </c>
      <c r="H486" s="130" t="s">
        <v>0</v>
      </c>
      <c r="I486" s="130" t="s">
        <v>0</v>
      </c>
      <c r="J486" s="130" t="s">
        <v>0</v>
      </c>
      <c r="K486" s="130" t="s">
        <v>0</v>
      </c>
      <c r="L486" s="130">
        <v>1</v>
      </c>
      <c r="M486" s="130" t="s">
        <v>0</v>
      </c>
      <c r="N486" s="130" t="s">
        <v>0</v>
      </c>
      <c r="O486" s="130" t="s">
        <v>0</v>
      </c>
      <c r="P486" s="130" t="s">
        <v>0</v>
      </c>
      <c r="Q486" s="130">
        <v>4</v>
      </c>
      <c r="R486" s="130" t="s">
        <v>0</v>
      </c>
      <c r="S486" s="130" t="s">
        <v>0</v>
      </c>
      <c r="T486" s="130" t="s">
        <v>0</v>
      </c>
      <c r="U486" s="130">
        <v>2</v>
      </c>
      <c r="V486" s="130">
        <v>5</v>
      </c>
      <c r="W486" s="130" t="s">
        <v>0</v>
      </c>
      <c r="X486" s="130" t="s">
        <v>0</v>
      </c>
      <c r="Y486" s="130" t="s">
        <v>0</v>
      </c>
      <c r="Z486" s="130">
        <v>3</v>
      </c>
      <c r="AA486" s="130" t="s">
        <v>0</v>
      </c>
      <c r="AB486" s="130" t="s">
        <v>0</v>
      </c>
      <c r="AC486" s="130" t="s">
        <v>0</v>
      </c>
      <c r="AD486" s="130" t="s">
        <v>0</v>
      </c>
      <c r="AE486" s="130" t="s">
        <v>0</v>
      </c>
      <c r="AF486" s="130" t="s">
        <v>0</v>
      </c>
      <c r="AG486" s="130" t="s">
        <v>0</v>
      </c>
      <c r="AH486" s="130" t="s">
        <v>0</v>
      </c>
      <c r="AI486" s="130" t="s">
        <v>0</v>
      </c>
      <c r="AJ486" s="130" t="s">
        <v>0</v>
      </c>
      <c r="AK486" s="137" t="s">
        <v>2724</v>
      </c>
      <c r="AL486" s="138" t="s">
        <v>2735</v>
      </c>
      <c r="AM486" s="139" t="s">
        <v>74</v>
      </c>
      <c r="AN486" s="138" t="s">
        <v>382</v>
      </c>
      <c r="AO486" s="138"/>
      <c r="AP486" s="138"/>
      <c r="AQ486" s="140" t="s">
        <v>2744</v>
      </c>
      <c r="AR486" s="138"/>
      <c r="AS486" s="138"/>
      <c r="AT486" s="138"/>
      <c r="AU486" s="149"/>
      <c r="BC486" t="s">
        <v>1919</v>
      </c>
      <c r="BD486" t="s">
        <v>1920</v>
      </c>
    </row>
    <row r="487" spans="1:56" x14ac:dyDescent="0.2">
      <c r="A487" t="s">
        <v>1950</v>
      </c>
      <c r="B487" t="s">
        <v>92</v>
      </c>
      <c r="C487" s="130"/>
      <c r="D487" s="130"/>
      <c r="E487" s="130" t="s">
        <v>2886</v>
      </c>
      <c r="F487" s="130"/>
      <c r="G487" s="130"/>
      <c r="H487" s="130"/>
      <c r="I487" s="130"/>
      <c r="J487" s="130"/>
      <c r="K487" s="130"/>
      <c r="L487" s="130"/>
      <c r="M487" s="130"/>
      <c r="N487" s="130"/>
      <c r="O487" s="130"/>
      <c r="P487" s="130"/>
      <c r="Q487" s="130"/>
      <c r="R487" s="130"/>
      <c r="S487" s="130"/>
      <c r="T487" s="130"/>
      <c r="U487" s="130"/>
      <c r="V487" s="130"/>
      <c r="W487" s="130"/>
      <c r="X487" s="130"/>
      <c r="Y487" s="130"/>
      <c r="Z487" s="130"/>
      <c r="AA487" s="130"/>
      <c r="AB487" s="130"/>
      <c r="AC487" s="130"/>
      <c r="AD487" s="130"/>
      <c r="AE487" s="130"/>
      <c r="AF487" s="130"/>
      <c r="AG487" s="130"/>
      <c r="AH487" s="130"/>
      <c r="AI487" s="130"/>
      <c r="AJ487" s="130"/>
      <c r="AK487" s="137" t="s">
        <v>2724</v>
      </c>
      <c r="AL487" s="138" t="s">
        <v>2735</v>
      </c>
      <c r="AM487" s="139" t="s">
        <v>74</v>
      </c>
      <c r="AN487" s="138" t="s">
        <v>2731</v>
      </c>
      <c r="AO487" s="138"/>
      <c r="AP487" s="138"/>
      <c r="AQ487" s="140" t="s">
        <v>2741</v>
      </c>
      <c r="AR487" s="138"/>
      <c r="AS487" s="138"/>
      <c r="AT487" s="138"/>
      <c r="AU487" s="149"/>
      <c r="BC487" t="s">
        <v>1922</v>
      </c>
      <c r="BD487" t="s">
        <v>1923</v>
      </c>
    </row>
    <row r="488" spans="1:56" x14ac:dyDescent="0.2">
      <c r="A488" t="s">
        <v>1954</v>
      </c>
      <c r="B488" t="s">
        <v>1925</v>
      </c>
      <c r="C488" s="130">
        <v>665383826.93099999</v>
      </c>
      <c r="D488" s="130">
        <v>5</v>
      </c>
      <c r="E488" s="130" t="s">
        <v>2885</v>
      </c>
      <c r="F488" s="130" t="s">
        <v>0</v>
      </c>
      <c r="G488" s="130" t="s">
        <v>0</v>
      </c>
      <c r="H488" s="130">
        <v>4</v>
      </c>
      <c r="I488" s="130">
        <v>3</v>
      </c>
      <c r="J488" s="130" t="s">
        <v>0</v>
      </c>
      <c r="K488" s="130" t="s">
        <v>0</v>
      </c>
      <c r="L488" s="130" t="s">
        <v>0</v>
      </c>
      <c r="M488" s="130" t="s">
        <v>0</v>
      </c>
      <c r="N488" s="130" t="s">
        <v>0</v>
      </c>
      <c r="O488" s="130" t="s">
        <v>0</v>
      </c>
      <c r="P488" s="130" t="s">
        <v>0</v>
      </c>
      <c r="Q488" s="130">
        <v>1</v>
      </c>
      <c r="R488" s="130" t="s">
        <v>0</v>
      </c>
      <c r="S488" s="130" t="s">
        <v>0</v>
      </c>
      <c r="T488" s="130" t="s">
        <v>0</v>
      </c>
      <c r="U488" s="130" t="s">
        <v>0</v>
      </c>
      <c r="V488" s="130" t="s">
        <v>0</v>
      </c>
      <c r="W488" s="130" t="s">
        <v>0</v>
      </c>
      <c r="X488" s="130">
        <v>2</v>
      </c>
      <c r="Y488" s="130" t="s">
        <v>0</v>
      </c>
      <c r="Z488" s="130">
        <v>5</v>
      </c>
      <c r="AA488" s="130" t="s">
        <v>0</v>
      </c>
      <c r="AB488" s="130" t="s">
        <v>0</v>
      </c>
      <c r="AC488" s="130" t="s">
        <v>0</v>
      </c>
      <c r="AD488" s="130" t="s">
        <v>0</v>
      </c>
      <c r="AE488" s="130" t="s">
        <v>0</v>
      </c>
      <c r="AF488" s="130" t="s">
        <v>0</v>
      </c>
      <c r="AG488" s="130" t="s">
        <v>0</v>
      </c>
      <c r="AH488" s="130" t="s">
        <v>0</v>
      </c>
      <c r="AI488" s="130" t="s">
        <v>0</v>
      </c>
      <c r="AJ488" s="130" t="s">
        <v>0</v>
      </c>
      <c r="AK488" s="137" t="s">
        <v>2724</v>
      </c>
      <c r="AL488" s="138" t="s">
        <v>2735</v>
      </c>
      <c r="AM488" s="139" t="s">
        <v>74</v>
      </c>
      <c r="AN488" s="138" t="s">
        <v>2731</v>
      </c>
      <c r="AO488" s="138"/>
      <c r="AP488" s="138"/>
      <c r="AQ488" s="145" t="s">
        <v>2742</v>
      </c>
      <c r="AR488" s="138"/>
      <c r="AS488" s="138"/>
      <c r="AT488" s="138"/>
      <c r="AU488" s="149"/>
      <c r="BC488" t="s">
        <v>1926</v>
      </c>
      <c r="BD488" t="s">
        <v>1927</v>
      </c>
    </row>
    <row r="489" spans="1:56" x14ac:dyDescent="0.2">
      <c r="A489" t="s">
        <v>1957</v>
      </c>
      <c r="B489" t="s">
        <v>1929</v>
      </c>
      <c r="C489" s="130"/>
      <c r="D489" s="130"/>
      <c r="E489" s="130" t="s">
        <v>2886</v>
      </c>
      <c r="F489" s="130"/>
      <c r="G489" s="130"/>
      <c r="H489" s="130"/>
      <c r="I489" s="130"/>
      <c r="J489" s="130"/>
      <c r="K489" s="130"/>
      <c r="L489" s="130"/>
      <c r="M489" s="130"/>
      <c r="N489" s="130"/>
      <c r="O489" s="130"/>
      <c r="P489" s="130"/>
      <c r="Q489" s="130"/>
      <c r="R489" s="130"/>
      <c r="S489" s="130"/>
      <c r="T489" s="130"/>
      <c r="U489" s="130"/>
      <c r="V489" s="130"/>
      <c r="W489" s="130"/>
      <c r="X489" s="130"/>
      <c r="Y489" s="130"/>
      <c r="Z489" s="130"/>
      <c r="AA489" s="130"/>
      <c r="AB489" s="130"/>
      <c r="AC489" s="130"/>
      <c r="AD489" s="130"/>
      <c r="AE489" s="130"/>
      <c r="AF489" s="130"/>
      <c r="AG489" s="130"/>
      <c r="AH489" s="130"/>
      <c r="AI489" s="130"/>
      <c r="AJ489" s="130"/>
      <c r="AK489" s="137" t="s">
        <v>2724</v>
      </c>
      <c r="AL489" s="138" t="s">
        <v>2735</v>
      </c>
      <c r="AM489" s="139" t="s">
        <v>74</v>
      </c>
      <c r="AN489" s="138" t="s">
        <v>2731</v>
      </c>
      <c r="AO489" s="138"/>
      <c r="AP489" s="138"/>
      <c r="AQ489" s="145" t="s">
        <v>2743</v>
      </c>
      <c r="AR489" s="138"/>
      <c r="AS489" s="138"/>
      <c r="AT489" s="138"/>
      <c r="AU489" s="149"/>
      <c r="BC489" t="s">
        <v>1926</v>
      </c>
      <c r="BD489" t="s">
        <v>1930</v>
      </c>
    </row>
    <row r="490" spans="1:56" x14ac:dyDescent="0.2">
      <c r="A490" t="s">
        <v>1960</v>
      </c>
      <c r="B490" t="s">
        <v>90</v>
      </c>
      <c r="C490" s="130"/>
      <c r="D490" s="130"/>
      <c r="E490" s="130" t="s">
        <v>2886</v>
      </c>
      <c r="F490" s="130"/>
      <c r="G490" s="130"/>
      <c r="H490" s="130"/>
      <c r="I490" s="130"/>
      <c r="J490" s="130"/>
      <c r="K490" s="130"/>
      <c r="L490" s="130"/>
      <c r="M490" s="130"/>
      <c r="N490" s="130"/>
      <c r="O490" s="130"/>
      <c r="P490" s="130"/>
      <c r="Q490" s="130"/>
      <c r="R490" s="130"/>
      <c r="S490" s="130"/>
      <c r="T490" s="130"/>
      <c r="U490" s="130"/>
      <c r="V490" s="130"/>
      <c r="W490" s="130"/>
      <c r="X490" s="130"/>
      <c r="Y490" s="130"/>
      <c r="Z490" s="130"/>
      <c r="AA490" s="130"/>
      <c r="AB490" s="130"/>
      <c r="AC490" s="130"/>
      <c r="AD490" s="130"/>
      <c r="AE490" s="130"/>
      <c r="AF490" s="130"/>
      <c r="AG490" s="130"/>
      <c r="AH490" s="130"/>
      <c r="AI490" s="130"/>
      <c r="AJ490" s="130"/>
      <c r="AK490" s="137" t="s">
        <v>2724</v>
      </c>
      <c r="AL490" s="138" t="s">
        <v>2735</v>
      </c>
      <c r="AM490" s="139" t="s">
        <v>74</v>
      </c>
      <c r="AN490" s="138" t="s">
        <v>2731</v>
      </c>
      <c r="AO490" s="138"/>
      <c r="AP490" s="138"/>
      <c r="AQ490" s="140" t="s">
        <v>2744</v>
      </c>
      <c r="AR490" s="138"/>
      <c r="AS490" s="138"/>
      <c r="AT490" s="138"/>
      <c r="AU490" s="149"/>
      <c r="BC490" t="s">
        <v>1932</v>
      </c>
      <c r="BD490" t="s">
        <v>1933</v>
      </c>
    </row>
    <row r="491" spans="1:56" x14ac:dyDescent="0.2">
      <c r="A491" t="s">
        <v>1963</v>
      </c>
      <c r="B491" t="s">
        <v>89</v>
      </c>
      <c r="C491" s="130">
        <v>17334257319.935429</v>
      </c>
      <c r="D491" s="130">
        <v>8</v>
      </c>
      <c r="E491" s="130" t="s">
        <v>2885</v>
      </c>
      <c r="F491" s="130" t="s">
        <v>0</v>
      </c>
      <c r="G491" s="130" t="s">
        <v>0</v>
      </c>
      <c r="H491" s="130">
        <v>3</v>
      </c>
      <c r="I491" s="130">
        <v>6</v>
      </c>
      <c r="J491" s="130" t="s">
        <v>0</v>
      </c>
      <c r="K491" s="130">
        <v>1</v>
      </c>
      <c r="L491" s="130">
        <v>8</v>
      </c>
      <c r="M491" s="130" t="s">
        <v>0</v>
      </c>
      <c r="N491" s="130" t="s">
        <v>0</v>
      </c>
      <c r="O491" s="130" t="s">
        <v>0</v>
      </c>
      <c r="P491" s="130" t="s">
        <v>0</v>
      </c>
      <c r="Q491" s="130">
        <v>2</v>
      </c>
      <c r="R491" s="130">
        <v>4</v>
      </c>
      <c r="S491" s="130" t="s">
        <v>0</v>
      </c>
      <c r="T491" s="130" t="s">
        <v>0</v>
      </c>
      <c r="U491" s="130" t="s">
        <v>0</v>
      </c>
      <c r="V491" s="130" t="s">
        <v>0</v>
      </c>
      <c r="W491" s="130" t="s">
        <v>0</v>
      </c>
      <c r="X491" s="130">
        <v>7</v>
      </c>
      <c r="Y491" s="130" t="s">
        <v>0</v>
      </c>
      <c r="Z491" s="130">
        <v>5</v>
      </c>
      <c r="AA491" s="130" t="s">
        <v>0</v>
      </c>
      <c r="AB491" s="130" t="s">
        <v>0</v>
      </c>
      <c r="AC491" s="130" t="s">
        <v>0</v>
      </c>
      <c r="AD491" s="130" t="s">
        <v>0</v>
      </c>
      <c r="AE491" s="130" t="s">
        <v>0</v>
      </c>
      <c r="AF491" s="130" t="s">
        <v>0</v>
      </c>
      <c r="AG491" s="130" t="s">
        <v>0</v>
      </c>
      <c r="AH491" s="130" t="s">
        <v>0</v>
      </c>
      <c r="AI491" s="130" t="s">
        <v>0</v>
      </c>
      <c r="AJ491" s="130" t="s">
        <v>0</v>
      </c>
      <c r="AK491" s="137" t="s">
        <v>2724</v>
      </c>
      <c r="AL491" s="138" t="s">
        <v>2735</v>
      </c>
      <c r="AM491" s="139" t="s">
        <v>74</v>
      </c>
      <c r="AN491" s="139" t="s">
        <v>386</v>
      </c>
      <c r="AO491" s="139"/>
      <c r="AP491" s="139"/>
      <c r="AQ491" s="140" t="s">
        <v>2741</v>
      </c>
      <c r="AR491" s="139"/>
      <c r="AS491" s="139"/>
      <c r="AT491" s="139"/>
      <c r="AU491" s="141"/>
      <c r="BC491" t="s">
        <v>1935</v>
      </c>
      <c r="BD491" t="s">
        <v>1936</v>
      </c>
    </row>
    <row r="492" spans="1:56" x14ac:dyDescent="0.2">
      <c r="A492" t="s">
        <v>1967</v>
      </c>
      <c r="B492" t="s">
        <v>1938</v>
      </c>
      <c r="C492" s="130">
        <v>30921837419.63866</v>
      </c>
      <c r="D492" s="130">
        <v>12</v>
      </c>
      <c r="E492" s="130" t="s">
        <v>2885</v>
      </c>
      <c r="F492" s="130" t="s">
        <v>0</v>
      </c>
      <c r="G492" s="130" t="s">
        <v>0</v>
      </c>
      <c r="H492" s="130">
        <v>7</v>
      </c>
      <c r="I492" s="130">
        <v>4</v>
      </c>
      <c r="J492" s="130" t="s">
        <v>0</v>
      </c>
      <c r="K492" s="130">
        <v>1</v>
      </c>
      <c r="L492" s="130">
        <v>11</v>
      </c>
      <c r="M492" s="130" t="s">
        <v>0</v>
      </c>
      <c r="N492" s="130">
        <v>12</v>
      </c>
      <c r="O492" s="130" t="s">
        <v>0</v>
      </c>
      <c r="P492" s="130" t="s">
        <v>0</v>
      </c>
      <c r="Q492" s="130">
        <v>3</v>
      </c>
      <c r="R492" s="130">
        <v>6</v>
      </c>
      <c r="S492" s="130" t="s">
        <v>0</v>
      </c>
      <c r="T492" s="130" t="s">
        <v>0</v>
      </c>
      <c r="U492" s="130">
        <v>5</v>
      </c>
      <c r="V492" s="130">
        <v>9</v>
      </c>
      <c r="W492" s="130" t="s">
        <v>0</v>
      </c>
      <c r="X492" s="130">
        <v>8</v>
      </c>
      <c r="Y492" s="130" t="s">
        <v>0</v>
      </c>
      <c r="Z492" s="130">
        <v>2</v>
      </c>
      <c r="AA492" s="130">
        <v>10</v>
      </c>
      <c r="AB492" s="130" t="s">
        <v>0</v>
      </c>
      <c r="AC492" s="130" t="s">
        <v>0</v>
      </c>
      <c r="AD492" s="130" t="s">
        <v>0</v>
      </c>
      <c r="AE492" s="130" t="s">
        <v>0</v>
      </c>
      <c r="AF492" s="130" t="s">
        <v>0</v>
      </c>
      <c r="AG492" s="130" t="s">
        <v>0</v>
      </c>
      <c r="AH492" s="130" t="s">
        <v>0</v>
      </c>
      <c r="AI492" s="130" t="s">
        <v>0</v>
      </c>
      <c r="AJ492" s="130" t="s">
        <v>0</v>
      </c>
      <c r="AK492" s="137" t="s">
        <v>2724</v>
      </c>
      <c r="AL492" s="138" t="s">
        <v>2735</v>
      </c>
      <c r="AM492" s="139" t="s">
        <v>74</v>
      </c>
      <c r="AN492" s="139" t="s">
        <v>386</v>
      </c>
      <c r="AO492" s="139"/>
      <c r="AP492" s="139"/>
      <c r="AQ492" s="145" t="s">
        <v>2742</v>
      </c>
      <c r="AR492" s="139"/>
      <c r="AS492" s="139"/>
      <c r="AT492" s="139"/>
      <c r="AU492" s="141"/>
      <c r="BC492" t="s">
        <v>1939</v>
      </c>
      <c r="BD492" t="s">
        <v>1940</v>
      </c>
    </row>
    <row r="493" spans="1:56" x14ac:dyDescent="0.2">
      <c r="A493" t="s">
        <v>1970</v>
      </c>
      <c r="B493" t="s">
        <v>1942</v>
      </c>
      <c r="C493" s="130">
        <v>15559339834.328154</v>
      </c>
      <c r="D493" s="130">
        <v>12</v>
      </c>
      <c r="E493" s="130" t="s">
        <v>2885</v>
      </c>
      <c r="F493" s="130" t="s">
        <v>0</v>
      </c>
      <c r="G493" s="130" t="s">
        <v>0</v>
      </c>
      <c r="H493" s="130">
        <v>2</v>
      </c>
      <c r="I493" s="130">
        <v>7</v>
      </c>
      <c r="J493" s="130" t="s">
        <v>0</v>
      </c>
      <c r="K493" s="130">
        <v>5</v>
      </c>
      <c r="L493" s="130">
        <v>4</v>
      </c>
      <c r="M493" s="130">
        <v>3</v>
      </c>
      <c r="N493" s="130">
        <v>1</v>
      </c>
      <c r="O493" s="130" t="s">
        <v>0</v>
      </c>
      <c r="P493" s="130" t="s">
        <v>0</v>
      </c>
      <c r="Q493" s="130">
        <v>8</v>
      </c>
      <c r="R493" s="130">
        <v>6</v>
      </c>
      <c r="S493" s="130" t="s">
        <v>0</v>
      </c>
      <c r="T493" s="130" t="s">
        <v>0</v>
      </c>
      <c r="U493" s="130">
        <v>11</v>
      </c>
      <c r="V493" s="130">
        <v>12</v>
      </c>
      <c r="W493" s="130" t="s">
        <v>0</v>
      </c>
      <c r="X493" s="130" t="s">
        <v>0</v>
      </c>
      <c r="Y493" s="130" t="s">
        <v>0</v>
      </c>
      <c r="Z493" s="130">
        <v>9</v>
      </c>
      <c r="AA493" s="130">
        <v>10</v>
      </c>
      <c r="AB493" s="130" t="s">
        <v>0</v>
      </c>
      <c r="AC493" s="130" t="s">
        <v>0</v>
      </c>
      <c r="AD493" s="130" t="s">
        <v>0</v>
      </c>
      <c r="AE493" s="130" t="s">
        <v>0</v>
      </c>
      <c r="AF493" s="130" t="s">
        <v>0</v>
      </c>
      <c r="AG493" s="130" t="s">
        <v>0</v>
      </c>
      <c r="AH493" s="130" t="s">
        <v>0</v>
      </c>
      <c r="AI493" s="130" t="s">
        <v>0</v>
      </c>
      <c r="AJ493" s="130" t="s">
        <v>0</v>
      </c>
      <c r="AK493" s="137" t="s">
        <v>2724</v>
      </c>
      <c r="AL493" s="138" t="s">
        <v>2735</v>
      </c>
      <c r="AM493" s="139" t="s">
        <v>74</v>
      </c>
      <c r="AN493" s="139" t="s">
        <v>386</v>
      </c>
      <c r="AO493" s="139"/>
      <c r="AP493" s="139"/>
      <c r="AQ493" s="145" t="s">
        <v>2743</v>
      </c>
      <c r="AR493" s="139"/>
      <c r="AS493" s="139"/>
      <c r="AT493" s="139"/>
      <c r="AU493" s="141"/>
      <c r="BC493" t="s">
        <v>1939</v>
      </c>
      <c r="BD493" t="s">
        <v>1943</v>
      </c>
    </row>
    <row r="494" spans="1:56" x14ac:dyDescent="0.2">
      <c r="A494" t="s">
        <v>1973</v>
      </c>
      <c r="B494" t="s">
        <v>87</v>
      </c>
      <c r="C494" s="130">
        <v>5122199543.4173183</v>
      </c>
      <c r="D494" s="130">
        <v>7</v>
      </c>
      <c r="E494" s="130" t="s">
        <v>2885</v>
      </c>
      <c r="F494" s="130" t="s">
        <v>0</v>
      </c>
      <c r="G494" s="130" t="s">
        <v>0</v>
      </c>
      <c r="H494" s="130">
        <v>4</v>
      </c>
      <c r="I494" s="130" t="s">
        <v>0</v>
      </c>
      <c r="J494" s="130" t="s">
        <v>0</v>
      </c>
      <c r="K494" s="130">
        <v>2</v>
      </c>
      <c r="L494" s="130">
        <v>3</v>
      </c>
      <c r="M494" s="130" t="s">
        <v>0</v>
      </c>
      <c r="N494" s="130">
        <v>5</v>
      </c>
      <c r="O494" s="130" t="s">
        <v>0</v>
      </c>
      <c r="P494" s="130" t="s">
        <v>0</v>
      </c>
      <c r="Q494" s="130">
        <v>1</v>
      </c>
      <c r="R494" s="130" t="s">
        <v>0</v>
      </c>
      <c r="S494" s="130" t="s">
        <v>0</v>
      </c>
      <c r="T494" s="130" t="s">
        <v>0</v>
      </c>
      <c r="U494" s="130" t="s">
        <v>0</v>
      </c>
      <c r="V494" s="130">
        <v>6</v>
      </c>
      <c r="W494" s="130" t="s">
        <v>0</v>
      </c>
      <c r="X494" s="130" t="s">
        <v>0</v>
      </c>
      <c r="Y494" s="130" t="s">
        <v>0</v>
      </c>
      <c r="Z494" s="130">
        <v>7</v>
      </c>
      <c r="AA494" s="130" t="s">
        <v>0</v>
      </c>
      <c r="AB494" s="130" t="s">
        <v>0</v>
      </c>
      <c r="AC494" s="130" t="s">
        <v>0</v>
      </c>
      <c r="AD494" s="130" t="s">
        <v>0</v>
      </c>
      <c r="AE494" s="130" t="s">
        <v>0</v>
      </c>
      <c r="AF494" s="130" t="s">
        <v>0</v>
      </c>
      <c r="AG494" s="130" t="s">
        <v>0</v>
      </c>
      <c r="AH494" s="130" t="s">
        <v>0</v>
      </c>
      <c r="AI494" s="130" t="s">
        <v>0</v>
      </c>
      <c r="AJ494" s="130" t="s">
        <v>0</v>
      </c>
      <c r="AK494" s="137" t="s">
        <v>2724</v>
      </c>
      <c r="AL494" s="138" t="s">
        <v>2735</v>
      </c>
      <c r="AM494" s="139" t="s">
        <v>74</v>
      </c>
      <c r="AN494" s="139" t="s">
        <v>386</v>
      </c>
      <c r="AO494" s="139"/>
      <c r="AP494" s="139"/>
      <c r="AQ494" s="140" t="s">
        <v>2744</v>
      </c>
      <c r="AR494" s="139"/>
      <c r="AS494" s="139"/>
      <c r="AT494" s="139"/>
      <c r="AU494" s="141"/>
      <c r="BC494" t="s">
        <v>1945</v>
      </c>
      <c r="BD494" t="s">
        <v>1946</v>
      </c>
    </row>
    <row r="495" spans="1:56" x14ac:dyDescent="0.2">
      <c r="A495" s="132" t="s">
        <v>1976</v>
      </c>
      <c r="B495" t="s">
        <v>34</v>
      </c>
      <c r="C495" s="130">
        <v>4661036270.9400005</v>
      </c>
      <c r="D495" s="130">
        <v>8</v>
      </c>
      <c r="E495" s="130" t="s">
        <v>2885</v>
      </c>
      <c r="F495" s="130" t="s">
        <v>0</v>
      </c>
      <c r="G495" s="130" t="s">
        <v>0</v>
      </c>
      <c r="H495" s="130">
        <v>2</v>
      </c>
      <c r="I495" s="130">
        <v>7</v>
      </c>
      <c r="J495" s="130" t="s">
        <v>0</v>
      </c>
      <c r="K495" s="130">
        <v>6</v>
      </c>
      <c r="L495" s="130">
        <v>5</v>
      </c>
      <c r="M495" s="130" t="s">
        <v>0</v>
      </c>
      <c r="N495" s="130" t="s">
        <v>0</v>
      </c>
      <c r="O495" s="130" t="s">
        <v>0</v>
      </c>
      <c r="P495" s="130" t="s">
        <v>0</v>
      </c>
      <c r="Q495" s="130">
        <v>1</v>
      </c>
      <c r="R495" s="130">
        <v>3</v>
      </c>
      <c r="S495" s="130" t="s">
        <v>0</v>
      </c>
      <c r="T495" s="130" t="s">
        <v>0</v>
      </c>
      <c r="U495" s="130" t="s">
        <v>0</v>
      </c>
      <c r="V495" s="130" t="s">
        <v>0</v>
      </c>
      <c r="W495" s="130" t="s">
        <v>0</v>
      </c>
      <c r="X495" s="130">
        <v>8</v>
      </c>
      <c r="Y495" s="130" t="s">
        <v>0</v>
      </c>
      <c r="Z495" s="130">
        <v>4</v>
      </c>
      <c r="AA495" s="130" t="s">
        <v>0</v>
      </c>
      <c r="AB495" s="130" t="s">
        <v>0</v>
      </c>
      <c r="AC495" s="130" t="s">
        <v>0</v>
      </c>
      <c r="AD495" s="130" t="s">
        <v>0</v>
      </c>
      <c r="AE495" s="130" t="s">
        <v>0</v>
      </c>
      <c r="AF495" s="130" t="s">
        <v>0</v>
      </c>
      <c r="AG495" s="130" t="s">
        <v>0</v>
      </c>
      <c r="AH495" s="130" t="s">
        <v>0</v>
      </c>
      <c r="AI495" s="130" t="s">
        <v>0</v>
      </c>
      <c r="AJ495" s="130" t="s">
        <v>0</v>
      </c>
      <c r="AK495" s="137" t="s">
        <v>2724</v>
      </c>
      <c r="AL495" s="138" t="s">
        <v>2725</v>
      </c>
      <c r="AM495" s="139" t="s">
        <v>74</v>
      </c>
      <c r="AN495" s="138" t="s">
        <v>2730</v>
      </c>
      <c r="AO495" s="138"/>
      <c r="AP495" s="138"/>
      <c r="AQ495" s="140" t="s">
        <v>2741</v>
      </c>
      <c r="AR495" s="138"/>
      <c r="AS495" s="138"/>
      <c r="AT495" s="138"/>
      <c r="AU495" s="149"/>
      <c r="BC495" t="s">
        <v>1948</v>
      </c>
      <c r="BD495" t="s">
        <v>1949</v>
      </c>
    </row>
    <row r="496" spans="1:56" x14ac:dyDescent="0.2">
      <c r="A496" s="132" t="s">
        <v>1980</v>
      </c>
      <c r="B496" t="s">
        <v>1951</v>
      </c>
      <c r="C496" s="130">
        <v>49962289065.578491</v>
      </c>
      <c r="D496" s="130">
        <v>12</v>
      </c>
      <c r="E496" s="130" t="s">
        <v>2885</v>
      </c>
      <c r="F496" s="130" t="s">
        <v>0</v>
      </c>
      <c r="G496" s="130" t="s">
        <v>0</v>
      </c>
      <c r="H496" s="130">
        <v>5</v>
      </c>
      <c r="I496" s="130">
        <v>4</v>
      </c>
      <c r="J496" s="130" t="s">
        <v>0</v>
      </c>
      <c r="K496" s="130">
        <v>6</v>
      </c>
      <c r="L496" s="130">
        <v>8</v>
      </c>
      <c r="M496" s="130" t="s">
        <v>0</v>
      </c>
      <c r="N496" s="130">
        <v>10</v>
      </c>
      <c r="O496" s="130" t="s">
        <v>0</v>
      </c>
      <c r="P496" s="130" t="s">
        <v>0</v>
      </c>
      <c r="Q496" s="130">
        <v>1</v>
      </c>
      <c r="R496" s="130">
        <v>2</v>
      </c>
      <c r="S496" s="130" t="s">
        <v>0</v>
      </c>
      <c r="T496" s="130" t="s">
        <v>0</v>
      </c>
      <c r="U496" s="130">
        <v>7</v>
      </c>
      <c r="V496" s="130">
        <v>11</v>
      </c>
      <c r="W496" s="130" t="s">
        <v>0</v>
      </c>
      <c r="X496" s="130">
        <v>9</v>
      </c>
      <c r="Y496" s="130" t="s">
        <v>0</v>
      </c>
      <c r="Z496" s="130">
        <v>3</v>
      </c>
      <c r="AA496" s="130">
        <v>12</v>
      </c>
      <c r="AB496" s="130" t="s">
        <v>0</v>
      </c>
      <c r="AC496" s="130" t="s">
        <v>0</v>
      </c>
      <c r="AD496" s="130" t="s">
        <v>0</v>
      </c>
      <c r="AE496" s="130" t="s">
        <v>0</v>
      </c>
      <c r="AF496" s="130" t="s">
        <v>0</v>
      </c>
      <c r="AG496" s="130" t="s">
        <v>0</v>
      </c>
      <c r="AH496" s="130" t="s">
        <v>0</v>
      </c>
      <c r="AI496" s="130" t="s">
        <v>0</v>
      </c>
      <c r="AJ496" s="130" t="s">
        <v>0</v>
      </c>
      <c r="AK496" s="137" t="s">
        <v>2724</v>
      </c>
      <c r="AL496" s="138" t="s">
        <v>2725</v>
      </c>
      <c r="AM496" s="139" t="s">
        <v>74</v>
      </c>
      <c r="AN496" s="138" t="s">
        <v>2730</v>
      </c>
      <c r="AO496" s="138"/>
      <c r="AP496" s="138"/>
      <c r="AQ496" s="145" t="s">
        <v>2742</v>
      </c>
      <c r="AR496" s="138"/>
      <c r="AS496" s="138"/>
      <c r="AT496" s="138"/>
      <c r="AU496" s="149"/>
      <c r="BC496" t="s">
        <v>1952</v>
      </c>
      <c r="BD496" t="s">
        <v>1953</v>
      </c>
    </row>
    <row r="497" spans="1:56" x14ac:dyDescent="0.2">
      <c r="A497" s="132" t="s">
        <v>1983</v>
      </c>
      <c r="B497" t="s">
        <v>1955</v>
      </c>
      <c r="C497" s="130">
        <v>10576684317.402992</v>
      </c>
      <c r="D497" s="130">
        <v>12</v>
      </c>
      <c r="E497" s="130" t="s">
        <v>2885</v>
      </c>
      <c r="F497" s="130" t="s">
        <v>0</v>
      </c>
      <c r="G497" s="130" t="s">
        <v>0</v>
      </c>
      <c r="H497" s="130">
        <v>4</v>
      </c>
      <c r="I497" s="130">
        <v>6</v>
      </c>
      <c r="J497" s="130" t="s">
        <v>0</v>
      </c>
      <c r="K497" s="130">
        <v>7</v>
      </c>
      <c r="L497" s="130">
        <v>11</v>
      </c>
      <c r="M497" s="130">
        <v>2</v>
      </c>
      <c r="N497" s="130">
        <v>1</v>
      </c>
      <c r="O497" s="130" t="s">
        <v>0</v>
      </c>
      <c r="P497" s="130" t="s">
        <v>0</v>
      </c>
      <c r="Q497" s="130">
        <v>3</v>
      </c>
      <c r="R497" s="130">
        <v>8</v>
      </c>
      <c r="S497" s="130" t="s">
        <v>0</v>
      </c>
      <c r="T497" s="130" t="s">
        <v>0</v>
      </c>
      <c r="U497" s="130" t="s">
        <v>0</v>
      </c>
      <c r="V497" s="130">
        <v>10</v>
      </c>
      <c r="W497" s="130" t="s">
        <v>0</v>
      </c>
      <c r="X497" s="130">
        <v>9</v>
      </c>
      <c r="Y497" s="130" t="s">
        <v>0</v>
      </c>
      <c r="Z497" s="130">
        <v>5</v>
      </c>
      <c r="AA497" s="130">
        <v>12</v>
      </c>
      <c r="AB497" s="130" t="s">
        <v>0</v>
      </c>
      <c r="AC497" s="130" t="s">
        <v>0</v>
      </c>
      <c r="AD497" s="130" t="s">
        <v>0</v>
      </c>
      <c r="AE497" s="130" t="s">
        <v>0</v>
      </c>
      <c r="AF497" s="130" t="s">
        <v>0</v>
      </c>
      <c r="AG497" s="130" t="s">
        <v>0</v>
      </c>
      <c r="AH497" s="130" t="s">
        <v>0</v>
      </c>
      <c r="AI497" s="130" t="s">
        <v>0</v>
      </c>
      <c r="AJ497" s="130" t="s">
        <v>0</v>
      </c>
      <c r="AK497" s="137" t="s">
        <v>2724</v>
      </c>
      <c r="AL497" s="138" t="s">
        <v>2725</v>
      </c>
      <c r="AM497" s="139" t="s">
        <v>74</v>
      </c>
      <c r="AN497" s="138" t="s">
        <v>2730</v>
      </c>
      <c r="AO497" s="138"/>
      <c r="AP497" s="138"/>
      <c r="AQ497" s="145" t="s">
        <v>2743</v>
      </c>
      <c r="AR497" s="138"/>
      <c r="AS497" s="138"/>
      <c r="AT497" s="138"/>
      <c r="AU497" s="149"/>
      <c r="BC497" t="s">
        <v>1952</v>
      </c>
      <c r="BD497" t="s">
        <v>1956</v>
      </c>
    </row>
    <row r="498" spans="1:56" x14ac:dyDescent="0.2">
      <c r="A498" s="132" t="s">
        <v>1986</v>
      </c>
      <c r="B498" t="s">
        <v>36</v>
      </c>
      <c r="C498" s="130"/>
      <c r="D498" s="130"/>
      <c r="E498" s="130" t="s">
        <v>2886</v>
      </c>
      <c r="F498" s="130"/>
      <c r="G498" s="130"/>
      <c r="H498" s="130"/>
      <c r="I498" s="130"/>
      <c r="J498" s="130"/>
      <c r="K498" s="130"/>
      <c r="L498" s="130"/>
      <c r="M498" s="130"/>
      <c r="N498" s="130"/>
      <c r="O498" s="130"/>
      <c r="P498" s="130"/>
      <c r="Q498" s="130"/>
      <c r="R498" s="130"/>
      <c r="S498" s="130"/>
      <c r="T498" s="130"/>
      <c r="U498" s="130"/>
      <c r="V498" s="130"/>
      <c r="W498" s="130"/>
      <c r="X498" s="130"/>
      <c r="Y498" s="130"/>
      <c r="Z498" s="130"/>
      <c r="AA498" s="130"/>
      <c r="AB498" s="130"/>
      <c r="AC498" s="130"/>
      <c r="AD498" s="130"/>
      <c r="AE498" s="130"/>
      <c r="AF498" s="130"/>
      <c r="AG498" s="130"/>
      <c r="AH498" s="130"/>
      <c r="AI498" s="130"/>
      <c r="AJ498" s="130"/>
      <c r="AK498" s="137" t="s">
        <v>2724</v>
      </c>
      <c r="AL498" s="138" t="s">
        <v>2725</v>
      </c>
      <c r="AM498" s="139" t="s">
        <v>74</v>
      </c>
      <c r="AN498" s="138" t="s">
        <v>2730</v>
      </c>
      <c r="AO498" s="138"/>
      <c r="AP498" s="138"/>
      <c r="AQ498" s="140" t="s">
        <v>2744</v>
      </c>
      <c r="AR498" s="138"/>
      <c r="AS498" s="138"/>
      <c r="AT498" s="138"/>
      <c r="AU498" s="149"/>
      <c r="BC498" t="s">
        <v>1958</v>
      </c>
      <c r="BD498" t="s">
        <v>1959</v>
      </c>
    </row>
    <row r="499" spans="1:56" x14ac:dyDescent="0.2">
      <c r="A499" s="132" t="s">
        <v>1989</v>
      </c>
      <c r="B499" t="s">
        <v>37</v>
      </c>
      <c r="C499" s="130">
        <v>2343047132.5</v>
      </c>
      <c r="D499" s="130">
        <v>7</v>
      </c>
      <c r="E499" s="130" t="s">
        <v>2885</v>
      </c>
      <c r="F499" s="130" t="s">
        <v>0</v>
      </c>
      <c r="G499" s="130" t="s">
        <v>0</v>
      </c>
      <c r="H499" s="130">
        <v>6</v>
      </c>
      <c r="I499" s="130" t="s">
        <v>0</v>
      </c>
      <c r="J499" s="130" t="s">
        <v>0</v>
      </c>
      <c r="K499" s="130">
        <v>1</v>
      </c>
      <c r="L499" s="130">
        <v>7</v>
      </c>
      <c r="M499" s="130" t="s">
        <v>0</v>
      </c>
      <c r="N499" s="130" t="s">
        <v>0</v>
      </c>
      <c r="O499" s="130" t="s">
        <v>0</v>
      </c>
      <c r="P499" s="130" t="s">
        <v>0</v>
      </c>
      <c r="Q499" s="130">
        <v>2</v>
      </c>
      <c r="R499" s="130">
        <v>5</v>
      </c>
      <c r="S499" s="130" t="s">
        <v>0</v>
      </c>
      <c r="T499" s="130" t="s">
        <v>0</v>
      </c>
      <c r="U499" s="130" t="s">
        <v>0</v>
      </c>
      <c r="V499" s="130" t="s">
        <v>0</v>
      </c>
      <c r="W499" s="130" t="s">
        <v>0</v>
      </c>
      <c r="X499" s="130">
        <v>4</v>
      </c>
      <c r="Y499" s="130" t="s">
        <v>0</v>
      </c>
      <c r="Z499" s="130">
        <v>3</v>
      </c>
      <c r="AA499" s="130" t="s">
        <v>0</v>
      </c>
      <c r="AB499" s="130" t="s">
        <v>0</v>
      </c>
      <c r="AC499" s="130" t="s">
        <v>0</v>
      </c>
      <c r="AD499" s="130" t="s">
        <v>0</v>
      </c>
      <c r="AE499" s="130" t="s">
        <v>0</v>
      </c>
      <c r="AF499" s="130" t="s">
        <v>0</v>
      </c>
      <c r="AG499" s="130" t="s">
        <v>0</v>
      </c>
      <c r="AH499" s="130" t="s">
        <v>0</v>
      </c>
      <c r="AI499" s="130" t="s">
        <v>0</v>
      </c>
      <c r="AJ499" s="130" t="s">
        <v>0</v>
      </c>
      <c r="AK499" s="137" t="s">
        <v>2724</v>
      </c>
      <c r="AL499" s="138" t="s">
        <v>2725</v>
      </c>
      <c r="AM499" s="139" t="s">
        <v>74</v>
      </c>
      <c r="AN499" s="138" t="s">
        <v>382</v>
      </c>
      <c r="AO499" s="138"/>
      <c r="AP499" s="138"/>
      <c r="AQ499" s="140" t="s">
        <v>2741</v>
      </c>
      <c r="AR499" s="138"/>
      <c r="AS499" s="138"/>
      <c r="AT499" s="138"/>
      <c r="AU499" s="149"/>
      <c r="BC499" t="s">
        <v>1961</v>
      </c>
      <c r="BD499" t="s">
        <v>1962</v>
      </c>
    </row>
    <row r="500" spans="1:56" x14ac:dyDescent="0.2">
      <c r="A500" s="132" t="s">
        <v>1993</v>
      </c>
      <c r="B500" t="s">
        <v>1964</v>
      </c>
      <c r="C500" s="130">
        <v>8862090837.2600002</v>
      </c>
      <c r="D500" s="130">
        <v>12</v>
      </c>
      <c r="E500" s="130" t="s">
        <v>2885</v>
      </c>
      <c r="F500" s="130" t="s">
        <v>0</v>
      </c>
      <c r="G500" s="130" t="s">
        <v>0</v>
      </c>
      <c r="H500" s="130">
        <v>7</v>
      </c>
      <c r="I500" s="130">
        <v>11</v>
      </c>
      <c r="J500" s="130" t="s">
        <v>0</v>
      </c>
      <c r="K500" s="130">
        <v>5</v>
      </c>
      <c r="L500" s="130">
        <v>2</v>
      </c>
      <c r="M500" s="130" t="s">
        <v>0</v>
      </c>
      <c r="N500" s="130">
        <v>9</v>
      </c>
      <c r="O500" s="130" t="s">
        <v>0</v>
      </c>
      <c r="P500" s="130" t="s">
        <v>0</v>
      </c>
      <c r="Q500" s="130">
        <v>1</v>
      </c>
      <c r="R500" s="130">
        <v>8</v>
      </c>
      <c r="S500" s="130" t="s">
        <v>0</v>
      </c>
      <c r="T500" s="130" t="s">
        <v>0</v>
      </c>
      <c r="U500" s="130">
        <v>4</v>
      </c>
      <c r="V500" s="130">
        <v>10</v>
      </c>
      <c r="W500" s="130" t="s">
        <v>0</v>
      </c>
      <c r="X500" s="130">
        <v>6</v>
      </c>
      <c r="Y500" s="130" t="s">
        <v>0</v>
      </c>
      <c r="Z500" s="130">
        <v>3</v>
      </c>
      <c r="AA500" s="130">
        <v>12</v>
      </c>
      <c r="AB500" s="130" t="s">
        <v>0</v>
      </c>
      <c r="AC500" s="130" t="s">
        <v>0</v>
      </c>
      <c r="AD500" s="130" t="s">
        <v>0</v>
      </c>
      <c r="AE500" s="130" t="s">
        <v>0</v>
      </c>
      <c r="AF500" s="130" t="s">
        <v>0</v>
      </c>
      <c r="AG500" s="130" t="s">
        <v>0</v>
      </c>
      <c r="AH500" s="130" t="s">
        <v>0</v>
      </c>
      <c r="AI500" s="130" t="s">
        <v>0</v>
      </c>
      <c r="AJ500" s="130" t="s">
        <v>0</v>
      </c>
      <c r="AK500" s="137" t="s">
        <v>2724</v>
      </c>
      <c r="AL500" s="138" t="s">
        <v>2725</v>
      </c>
      <c r="AM500" s="139" t="s">
        <v>74</v>
      </c>
      <c r="AN500" s="138" t="s">
        <v>382</v>
      </c>
      <c r="AO500" s="138"/>
      <c r="AP500" s="138"/>
      <c r="AQ500" s="145" t="s">
        <v>2742</v>
      </c>
      <c r="AR500" s="138"/>
      <c r="AS500" s="138"/>
      <c r="AT500" s="138"/>
      <c r="AU500" s="149"/>
      <c r="BC500" t="s">
        <v>1965</v>
      </c>
      <c r="BD500" t="s">
        <v>1966</v>
      </c>
    </row>
    <row r="501" spans="1:56" x14ac:dyDescent="0.2">
      <c r="A501" s="132" t="s">
        <v>1996</v>
      </c>
      <c r="B501" t="s">
        <v>1968</v>
      </c>
      <c r="C501" s="130">
        <v>5747106665.8600006</v>
      </c>
      <c r="D501" s="130">
        <v>11</v>
      </c>
      <c r="E501" s="130" t="s">
        <v>2885</v>
      </c>
      <c r="F501" s="130" t="s">
        <v>0</v>
      </c>
      <c r="G501" s="130" t="s">
        <v>0</v>
      </c>
      <c r="H501" s="130">
        <v>2</v>
      </c>
      <c r="I501" s="130" t="s">
        <v>0</v>
      </c>
      <c r="J501" s="130" t="s">
        <v>0</v>
      </c>
      <c r="K501" s="130">
        <v>9</v>
      </c>
      <c r="L501" s="130">
        <v>1</v>
      </c>
      <c r="M501" s="130" t="s">
        <v>0</v>
      </c>
      <c r="N501" s="130">
        <v>4</v>
      </c>
      <c r="O501" s="130" t="s">
        <v>0</v>
      </c>
      <c r="P501" s="130" t="s">
        <v>0</v>
      </c>
      <c r="Q501" s="130">
        <v>5</v>
      </c>
      <c r="R501" s="130">
        <v>7</v>
      </c>
      <c r="S501" s="130" t="s">
        <v>0</v>
      </c>
      <c r="T501" s="130" t="s">
        <v>0</v>
      </c>
      <c r="U501" s="130">
        <v>11</v>
      </c>
      <c r="V501" s="130">
        <v>8</v>
      </c>
      <c r="W501" s="130" t="s">
        <v>0</v>
      </c>
      <c r="X501" s="130">
        <v>3</v>
      </c>
      <c r="Y501" s="130" t="s">
        <v>0</v>
      </c>
      <c r="Z501" s="130">
        <v>6</v>
      </c>
      <c r="AA501" s="130">
        <v>10</v>
      </c>
      <c r="AB501" s="130" t="s">
        <v>0</v>
      </c>
      <c r="AC501" s="130" t="s">
        <v>0</v>
      </c>
      <c r="AD501" s="130" t="s">
        <v>0</v>
      </c>
      <c r="AE501" s="130" t="s">
        <v>0</v>
      </c>
      <c r="AF501" s="130" t="s">
        <v>0</v>
      </c>
      <c r="AG501" s="130" t="s">
        <v>0</v>
      </c>
      <c r="AH501" s="130" t="s">
        <v>0</v>
      </c>
      <c r="AI501" s="130" t="s">
        <v>0</v>
      </c>
      <c r="AJ501" s="130" t="s">
        <v>0</v>
      </c>
      <c r="AK501" s="137" t="s">
        <v>2724</v>
      </c>
      <c r="AL501" s="138" t="s">
        <v>2725</v>
      </c>
      <c r="AM501" s="139" t="s">
        <v>74</v>
      </c>
      <c r="AN501" s="138" t="s">
        <v>382</v>
      </c>
      <c r="AO501" s="138"/>
      <c r="AP501" s="138"/>
      <c r="AQ501" s="145" t="s">
        <v>2743</v>
      </c>
      <c r="AR501" s="138"/>
      <c r="AS501" s="138"/>
      <c r="AT501" s="138"/>
      <c r="AU501" s="149"/>
      <c r="BC501" t="s">
        <v>1965</v>
      </c>
      <c r="BD501" t="s">
        <v>1969</v>
      </c>
    </row>
    <row r="502" spans="1:56" x14ac:dyDescent="0.2">
      <c r="A502" s="132" t="s">
        <v>1999</v>
      </c>
      <c r="B502" t="s">
        <v>39</v>
      </c>
      <c r="C502" s="130">
        <v>1854461454</v>
      </c>
      <c r="D502" s="130">
        <v>5</v>
      </c>
      <c r="E502" s="130" t="s">
        <v>2885</v>
      </c>
      <c r="F502" s="130" t="s">
        <v>0</v>
      </c>
      <c r="G502" s="130" t="s">
        <v>0</v>
      </c>
      <c r="H502" s="130" t="s">
        <v>0</v>
      </c>
      <c r="I502" s="130" t="s">
        <v>0</v>
      </c>
      <c r="J502" s="130" t="s">
        <v>0</v>
      </c>
      <c r="K502" s="130" t="s">
        <v>0</v>
      </c>
      <c r="L502" s="130">
        <v>1</v>
      </c>
      <c r="M502" s="130" t="s">
        <v>0</v>
      </c>
      <c r="N502" s="130" t="s">
        <v>0</v>
      </c>
      <c r="O502" s="130" t="s">
        <v>0</v>
      </c>
      <c r="P502" s="130" t="s">
        <v>0</v>
      </c>
      <c r="Q502" s="130">
        <v>4</v>
      </c>
      <c r="R502" s="130" t="s">
        <v>0</v>
      </c>
      <c r="S502" s="130" t="s">
        <v>0</v>
      </c>
      <c r="T502" s="130" t="s">
        <v>0</v>
      </c>
      <c r="U502" s="130">
        <v>2</v>
      </c>
      <c r="V502" s="130">
        <v>5</v>
      </c>
      <c r="W502" s="130" t="s">
        <v>0</v>
      </c>
      <c r="X502" s="130" t="s">
        <v>0</v>
      </c>
      <c r="Y502" s="130" t="s">
        <v>0</v>
      </c>
      <c r="Z502" s="130">
        <v>3</v>
      </c>
      <c r="AA502" s="130" t="s">
        <v>0</v>
      </c>
      <c r="AB502" s="130" t="s">
        <v>0</v>
      </c>
      <c r="AC502" s="130" t="s">
        <v>0</v>
      </c>
      <c r="AD502" s="130" t="s">
        <v>0</v>
      </c>
      <c r="AE502" s="130" t="s">
        <v>0</v>
      </c>
      <c r="AF502" s="130" t="s">
        <v>0</v>
      </c>
      <c r="AG502" s="130" t="s">
        <v>0</v>
      </c>
      <c r="AH502" s="130" t="s">
        <v>0</v>
      </c>
      <c r="AI502" s="130" t="s">
        <v>0</v>
      </c>
      <c r="AJ502" s="130" t="s">
        <v>0</v>
      </c>
      <c r="AK502" s="137" t="s">
        <v>2724</v>
      </c>
      <c r="AL502" s="138" t="s">
        <v>2725</v>
      </c>
      <c r="AM502" s="139" t="s">
        <v>74</v>
      </c>
      <c r="AN502" s="138" t="s">
        <v>382</v>
      </c>
      <c r="AO502" s="138"/>
      <c r="AP502" s="138"/>
      <c r="AQ502" s="140" t="s">
        <v>2744</v>
      </c>
      <c r="AR502" s="138"/>
      <c r="AS502" s="138"/>
      <c r="AT502" s="138"/>
      <c r="AU502" s="149"/>
      <c r="BC502" t="s">
        <v>1971</v>
      </c>
      <c r="BD502" t="s">
        <v>1972</v>
      </c>
    </row>
    <row r="503" spans="1:56" x14ac:dyDescent="0.2">
      <c r="A503" s="132" t="s">
        <v>2002</v>
      </c>
      <c r="B503" t="s">
        <v>40</v>
      </c>
      <c r="C503" s="130"/>
      <c r="D503" s="130"/>
      <c r="E503" s="130" t="s">
        <v>2886</v>
      </c>
      <c r="F503" s="130"/>
      <c r="G503" s="130"/>
      <c r="H503" s="130"/>
      <c r="I503" s="130"/>
      <c r="J503" s="130"/>
      <c r="K503" s="130"/>
      <c r="L503" s="130"/>
      <c r="M503" s="130"/>
      <c r="N503" s="130"/>
      <c r="O503" s="130"/>
      <c r="P503" s="130"/>
      <c r="Q503" s="130"/>
      <c r="R503" s="130"/>
      <c r="S503" s="130"/>
      <c r="T503" s="130"/>
      <c r="U503" s="130"/>
      <c r="V503" s="130"/>
      <c r="W503" s="130"/>
      <c r="X503" s="130"/>
      <c r="Y503" s="130"/>
      <c r="Z503" s="130"/>
      <c r="AA503" s="130"/>
      <c r="AB503" s="130"/>
      <c r="AC503" s="130"/>
      <c r="AD503" s="130"/>
      <c r="AE503" s="130"/>
      <c r="AF503" s="130"/>
      <c r="AG503" s="130"/>
      <c r="AH503" s="130"/>
      <c r="AI503" s="130"/>
      <c r="AJ503" s="130"/>
      <c r="AK503" s="137" t="s">
        <v>2724</v>
      </c>
      <c r="AL503" s="138" t="s">
        <v>2725</v>
      </c>
      <c r="AM503" s="139" t="s">
        <v>74</v>
      </c>
      <c r="AN503" s="138" t="s">
        <v>2731</v>
      </c>
      <c r="AO503" s="138"/>
      <c r="AP503" s="138"/>
      <c r="AQ503" s="140" t="s">
        <v>2741</v>
      </c>
      <c r="AR503" s="138"/>
      <c r="AS503" s="138"/>
      <c r="AT503" s="138"/>
      <c r="AU503" s="149"/>
      <c r="BC503" t="s">
        <v>1974</v>
      </c>
      <c r="BD503" t="s">
        <v>1975</v>
      </c>
    </row>
    <row r="504" spans="1:56" x14ac:dyDescent="0.2">
      <c r="A504" s="132" t="s">
        <v>2006</v>
      </c>
      <c r="B504" t="s">
        <v>1977</v>
      </c>
      <c r="C504" s="130">
        <v>500600795.5</v>
      </c>
      <c r="D504" s="130">
        <v>5</v>
      </c>
      <c r="E504" s="130" t="s">
        <v>2885</v>
      </c>
      <c r="F504" s="130" t="s">
        <v>0</v>
      </c>
      <c r="G504" s="130" t="s">
        <v>0</v>
      </c>
      <c r="H504" s="130">
        <v>3</v>
      </c>
      <c r="I504" s="130">
        <v>4</v>
      </c>
      <c r="J504" s="130" t="s">
        <v>0</v>
      </c>
      <c r="K504" s="130" t="s">
        <v>0</v>
      </c>
      <c r="L504" s="130" t="s">
        <v>0</v>
      </c>
      <c r="M504" s="130" t="s">
        <v>0</v>
      </c>
      <c r="N504" s="130" t="s">
        <v>0</v>
      </c>
      <c r="O504" s="130" t="s">
        <v>0</v>
      </c>
      <c r="P504" s="130" t="s">
        <v>0</v>
      </c>
      <c r="Q504" s="130">
        <v>1</v>
      </c>
      <c r="R504" s="130" t="s">
        <v>0</v>
      </c>
      <c r="S504" s="130" t="s">
        <v>0</v>
      </c>
      <c r="T504" s="130" t="s">
        <v>0</v>
      </c>
      <c r="U504" s="130" t="s">
        <v>0</v>
      </c>
      <c r="V504" s="130" t="s">
        <v>0</v>
      </c>
      <c r="W504" s="130" t="s">
        <v>0</v>
      </c>
      <c r="X504" s="130">
        <v>2</v>
      </c>
      <c r="Y504" s="130" t="s">
        <v>0</v>
      </c>
      <c r="Z504" s="130">
        <v>5</v>
      </c>
      <c r="AA504" s="130" t="s">
        <v>0</v>
      </c>
      <c r="AB504" s="130" t="s">
        <v>0</v>
      </c>
      <c r="AC504" s="130" t="s">
        <v>0</v>
      </c>
      <c r="AD504" s="130" t="s">
        <v>0</v>
      </c>
      <c r="AE504" s="130" t="s">
        <v>0</v>
      </c>
      <c r="AF504" s="130" t="s">
        <v>0</v>
      </c>
      <c r="AG504" s="130" t="s">
        <v>0</v>
      </c>
      <c r="AH504" s="130" t="s">
        <v>0</v>
      </c>
      <c r="AI504" s="130" t="s">
        <v>0</v>
      </c>
      <c r="AJ504" s="130" t="s">
        <v>0</v>
      </c>
      <c r="AK504" s="137" t="s">
        <v>2724</v>
      </c>
      <c r="AL504" s="138" t="s">
        <v>2725</v>
      </c>
      <c r="AM504" s="139" t="s">
        <v>74</v>
      </c>
      <c r="AN504" s="138" t="s">
        <v>2731</v>
      </c>
      <c r="AO504" s="138"/>
      <c r="AP504" s="138"/>
      <c r="AQ504" s="145" t="s">
        <v>2742</v>
      </c>
      <c r="AR504" s="138"/>
      <c r="AS504" s="138"/>
      <c r="AT504" s="138"/>
      <c r="AU504" s="149"/>
      <c r="BC504" t="s">
        <v>1978</v>
      </c>
      <c r="BD504" t="s">
        <v>1979</v>
      </c>
    </row>
    <row r="505" spans="1:56" x14ac:dyDescent="0.2">
      <c r="A505" s="132" t="s">
        <v>2009</v>
      </c>
      <c r="B505" t="s">
        <v>1981</v>
      </c>
      <c r="C505" s="130"/>
      <c r="D505" s="130"/>
      <c r="E505" s="130" t="s">
        <v>2886</v>
      </c>
      <c r="F505" s="130"/>
      <c r="G505" s="130"/>
      <c r="H505" s="130"/>
      <c r="I505" s="130"/>
      <c r="J505" s="130"/>
      <c r="K505" s="130"/>
      <c r="L505" s="130"/>
      <c r="M505" s="130"/>
      <c r="N505" s="130"/>
      <c r="O505" s="130"/>
      <c r="P505" s="130"/>
      <c r="Q505" s="130"/>
      <c r="R505" s="130"/>
      <c r="S505" s="130"/>
      <c r="T505" s="130"/>
      <c r="U505" s="130"/>
      <c r="V505" s="130"/>
      <c r="W505" s="130"/>
      <c r="X505" s="130"/>
      <c r="Y505" s="130"/>
      <c r="Z505" s="130"/>
      <c r="AA505" s="130"/>
      <c r="AB505" s="130"/>
      <c r="AC505" s="130"/>
      <c r="AD505" s="130"/>
      <c r="AE505" s="130"/>
      <c r="AF505" s="130"/>
      <c r="AG505" s="130"/>
      <c r="AH505" s="130"/>
      <c r="AI505" s="130"/>
      <c r="AJ505" s="130"/>
      <c r="AK505" s="137" t="s">
        <v>2724</v>
      </c>
      <c r="AL505" s="138" t="s">
        <v>2725</v>
      </c>
      <c r="AM505" s="139" t="s">
        <v>74</v>
      </c>
      <c r="AN505" s="138" t="s">
        <v>2731</v>
      </c>
      <c r="AO505" s="138"/>
      <c r="AP505" s="138"/>
      <c r="AQ505" s="145" t="s">
        <v>2743</v>
      </c>
      <c r="AR505" s="138"/>
      <c r="AS505" s="138"/>
      <c r="AT505" s="138"/>
      <c r="AU505" s="149"/>
      <c r="BC505" t="s">
        <v>1978</v>
      </c>
      <c r="BD505" t="s">
        <v>1982</v>
      </c>
    </row>
    <row r="506" spans="1:56" x14ac:dyDescent="0.2">
      <c r="A506" s="132" t="s">
        <v>2012</v>
      </c>
      <c r="B506" t="s">
        <v>42</v>
      </c>
      <c r="C506" s="130"/>
      <c r="D506" s="130"/>
      <c r="E506" s="130" t="s">
        <v>2886</v>
      </c>
      <c r="F506" s="130"/>
      <c r="G506" s="130"/>
      <c r="H506" s="130"/>
      <c r="I506" s="130"/>
      <c r="J506" s="130"/>
      <c r="K506" s="130"/>
      <c r="L506" s="130"/>
      <c r="M506" s="130"/>
      <c r="N506" s="130"/>
      <c r="O506" s="130"/>
      <c r="P506" s="130"/>
      <c r="Q506" s="130"/>
      <c r="R506" s="130"/>
      <c r="S506" s="130"/>
      <c r="T506" s="130"/>
      <c r="U506" s="130"/>
      <c r="V506" s="130"/>
      <c r="W506" s="130"/>
      <c r="X506" s="130"/>
      <c r="Y506" s="130"/>
      <c r="Z506" s="130"/>
      <c r="AA506" s="130"/>
      <c r="AB506" s="130"/>
      <c r="AC506" s="130"/>
      <c r="AD506" s="130"/>
      <c r="AE506" s="130"/>
      <c r="AF506" s="130"/>
      <c r="AG506" s="130"/>
      <c r="AH506" s="130"/>
      <c r="AI506" s="130"/>
      <c r="AJ506" s="130"/>
      <c r="AK506" s="137" t="s">
        <v>2724</v>
      </c>
      <c r="AL506" s="138" t="s">
        <v>2725</v>
      </c>
      <c r="AM506" s="139" t="s">
        <v>74</v>
      </c>
      <c r="AN506" s="138" t="s">
        <v>2731</v>
      </c>
      <c r="AO506" s="138"/>
      <c r="AP506" s="138"/>
      <c r="AQ506" s="140" t="s">
        <v>2744</v>
      </c>
      <c r="AR506" s="138"/>
      <c r="AS506" s="138"/>
      <c r="AT506" s="138"/>
      <c r="AU506" s="149"/>
      <c r="BC506" t="s">
        <v>1984</v>
      </c>
      <c r="BD506" t="s">
        <v>1985</v>
      </c>
    </row>
    <row r="507" spans="1:56" x14ac:dyDescent="0.2">
      <c r="A507" s="132" t="s">
        <v>2015</v>
      </c>
      <c r="B507" t="s">
        <v>43</v>
      </c>
      <c r="C507" s="130">
        <v>10572127771.99</v>
      </c>
      <c r="D507" s="130">
        <v>8</v>
      </c>
      <c r="E507" s="130" t="s">
        <v>2885</v>
      </c>
      <c r="F507" s="130" t="s">
        <v>0</v>
      </c>
      <c r="G507" s="130" t="s">
        <v>0</v>
      </c>
      <c r="H507" s="130">
        <v>3</v>
      </c>
      <c r="I507" s="130">
        <v>6</v>
      </c>
      <c r="J507" s="130" t="s">
        <v>0</v>
      </c>
      <c r="K507" s="130">
        <v>1</v>
      </c>
      <c r="L507" s="130">
        <v>8</v>
      </c>
      <c r="M507" s="130" t="s">
        <v>0</v>
      </c>
      <c r="N507" s="130" t="s">
        <v>0</v>
      </c>
      <c r="O507" s="130" t="s">
        <v>0</v>
      </c>
      <c r="P507" s="130" t="s">
        <v>0</v>
      </c>
      <c r="Q507" s="130">
        <v>2</v>
      </c>
      <c r="R507" s="130">
        <v>5</v>
      </c>
      <c r="S507" s="130" t="s">
        <v>0</v>
      </c>
      <c r="T507" s="130" t="s">
        <v>0</v>
      </c>
      <c r="U507" s="130" t="s">
        <v>0</v>
      </c>
      <c r="V507" s="130" t="s">
        <v>0</v>
      </c>
      <c r="W507" s="130" t="s">
        <v>0</v>
      </c>
      <c r="X507" s="130">
        <v>7</v>
      </c>
      <c r="Y507" s="130" t="s">
        <v>0</v>
      </c>
      <c r="Z507" s="130">
        <v>4</v>
      </c>
      <c r="AA507" s="130" t="s">
        <v>0</v>
      </c>
      <c r="AB507" s="130" t="s">
        <v>0</v>
      </c>
      <c r="AC507" s="130" t="s">
        <v>0</v>
      </c>
      <c r="AD507" s="130" t="s">
        <v>0</v>
      </c>
      <c r="AE507" s="130" t="s">
        <v>0</v>
      </c>
      <c r="AF507" s="130" t="s">
        <v>0</v>
      </c>
      <c r="AG507" s="130" t="s">
        <v>0</v>
      </c>
      <c r="AH507" s="130" t="s">
        <v>0</v>
      </c>
      <c r="AI507" s="130" t="s">
        <v>0</v>
      </c>
      <c r="AJ507" s="130" t="s">
        <v>0</v>
      </c>
      <c r="AK507" s="137" t="s">
        <v>2724</v>
      </c>
      <c r="AL507" s="138" t="s">
        <v>2725</v>
      </c>
      <c r="AM507" s="139" t="s">
        <v>74</v>
      </c>
      <c r="AN507" s="139" t="s">
        <v>386</v>
      </c>
      <c r="AO507" s="139"/>
      <c r="AP507" s="139"/>
      <c r="AQ507" s="140" t="s">
        <v>2741</v>
      </c>
      <c r="AR507" s="139"/>
      <c r="AS507" s="139"/>
      <c r="AT507" s="139"/>
      <c r="AU507" s="141"/>
      <c r="BC507" t="s">
        <v>1987</v>
      </c>
      <c r="BD507" t="s">
        <v>1988</v>
      </c>
    </row>
    <row r="508" spans="1:56" x14ac:dyDescent="0.2">
      <c r="A508" s="132" t="s">
        <v>2019</v>
      </c>
      <c r="B508" t="s">
        <v>1990</v>
      </c>
      <c r="C508" s="130">
        <v>30316907060.564499</v>
      </c>
      <c r="D508" s="130">
        <v>13</v>
      </c>
      <c r="E508" s="130" t="s">
        <v>2885</v>
      </c>
      <c r="F508" s="130" t="s">
        <v>0</v>
      </c>
      <c r="G508" s="130" t="s">
        <v>0</v>
      </c>
      <c r="H508" s="130">
        <v>3</v>
      </c>
      <c r="I508" s="130">
        <v>8</v>
      </c>
      <c r="J508" s="130" t="s">
        <v>0</v>
      </c>
      <c r="K508" s="130">
        <v>1</v>
      </c>
      <c r="L508" s="130">
        <v>9</v>
      </c>
      <c r="M508" s="130">
        <v>7</v>
      </c>
      <c r="N508" s="130">
        <v>2</v>
      </c>
      <c r="O508" s="130" t="s">
        <v>0</v>
      </c>
      <c r="P508" s="130" t="s">
        <v>0</v>
      </c>
      <c r="Q508" s="130">
        <v>5</v>
      </c>
      <c r="R508" s="130">
        <v>10</v>
      </c>
      <c r="S508" s="130" t="s">
        <v>0</v>
      </c>
      <c r="T508" s="130" t="s">
        <v>0</v>
      </c>
      <c r="U508" s="130">
        <v>6</v>
      </c>
      <c r="V508" s="130">
        <v>12</v>
      </c>
      <c r="W508" s="130" t="s">
        <v>0</v>
      </c>
      <c r="X508" s="130">
        <v>11</v>
      </c>
      <c r="Y508" s="130" t="s">
        <v>0</v>
      </c>
      <c r="Z508" s="130">
        <v>4</v>
      </c>
      <c r="AA508" s="130">
        <v>13</v>
      </c>
      <c r="AB508" s="130" t="s">
        <v>0</v>
      </c>
      <c r="AC508" s="130" t="s">
        <v>0</v>
      </c>
      <c r="AD508" s="130" t="s">
        <v>0</v>
      </c>
      <c r="AE508" s="130" t="s">
        <v>0</v>
      </c>
      <c r="AF508" s="130" t="s">
        <v>0</v>
      </c>
      <c r="AG508" s="130" t="s">
        <v>0</v>
      </c>
      <c r="AH508" s="130" t="s">
        <v>0</v>
      </c>
      <c r="AI508" s="130" t="s">
        <v>0</v>
      </c>
      <c r="AJ508" s="130" t="s">
        <v>0</v>
      </c>
      <c r="AK508" s="137" t="s">
        <v>2724</v>
      </c>
      <c r="AL508" s="138" t="s">
        <v>2725</v>
      </c>
      <c r="AM508" s="139" t="s">
        <v>74</v>
      </c>
      <c r="AN508" s="139" t="s">
        <v>386</v>
      </c>
      <c r="AO508" s="139"/>
      <c r="AP508" s="139"/>
      <c r="AQ508" s="145" t="s">
        <v>2742</v>
      </c>
      <c r="AR508" s="139"/>
      <c r="AS508" s="139"/>
      <c r="AT508" s="139"/>
      <c r="AU508" s="141"/>
      <c r="BC508" t="s">
        <v>1991</v>
      </c>
      <c r="BD508" t="s">
        <v>1992</v>
      </c>
    </row>
    <row r="509" spans="1:56" x14ac:dyDescent="0.2">
      <c r="A509" s="132" t="s">
        <v>2022</v>
      </c>
      <c r="B509" t="s">
        <v>1994</v>
      </c>
      <c r="C509" s="130">
        <v>2262958538.2001219</v>
      </c>
      <c r="D509" s="130">
        <v>11</v>
      </c>
      <c r="E509" s="130" t="s">
        <v>2885</v>
      </c>
      <c r="F509" s="130" t="s">
        <v>0</v>
      </c>
      <c r="G509" s="130" t="s">
        <v>0</v>
      </c>
      <c r="H509" s="130">
        <v>1</v>
      </c>
      <c r="I509" s="130">
        <v>3</v>
      </c>
      <c r="J509" s="130" t="s">
        <v>0</v>
      </c>
      <c r="K509" s="130">
        <v>2</v>
      </c>
      <c r="L509" s="130">
        <v>7</v>
      </c>
      <c r="M509" s="130" t="s">
        <v>0</v>
      </c>
      <c r="N509" s="130">
        <v>9</v>
      </c>
      <c r="O509" s="130" t="s">
        <v>0</v>
      </c>
      <c r="P509" s="130" t="s">
        <v>0</v>
      </c>
      <c r="Q509" s="130">
        <v>5</v>
      </c>
      <c r="R509" s="130">
        <v>4</v>
      </c>
      <c r="S509" s="130" t="s">
        <v>0</v>
      </c>
      <c r="T509" s="130" t="s">
        <v>0</v>
      </c>
      <c r="U509" s="130">
        <v>8</v>
      </c>
      <c r="V509" s="130">
        <v>11</v>
      </c>
      <c r="W509" s="130" t="s">
        <v>0</v>
      </c>
      <c r="X509" s="130" t="s">
        <v>0</v>
      </c>
      <c r="Y509" s="130" t="s">
        <v>0</v>
      </c>
      <c r="Z509" s="130">
        <v>6</v>
      </c>
      <c r="AA509" s="130">
        <v>10</v>
      </c>
      <c r="AB509" s="130" t="s">
        <v>0</v>
      </c>
      <c r="AC509" s="130" t="s">
        <v>0</v>
      </c>
      <c r="AD509" s="130" t="s">
        <v>0</v>
      </c>
      <c r="AE509" s="130" t="s">
        <v>0</v>
      </c>
      <c r="AF509" s="130" t="s">
        <v>0</v>
      </c>
      <c r="AG509" s="130" t="s">
        <v>0</v>
      </c>
      <c r="AH509" s="130" t="s">
        <v>0</v>
      </c>
      <c r="AI509" s="130" t="s">
        <v>0</v>
      </c>
      <c r="AJ509" s="130" t="s">
        <v>0</v>
      </c>
      <c r="AK509" s="137" t="s">
        <v>2724</v>
      </c>
      <c r="AL509" s="138" t="s">
        <v>2725</v>
      </c>
      <c r="AM509" s="139" t="s">
        <v>74</v>
      </c>
      <c r="AN509" s="139" t="s">
        <v>386</v>
      </c>
      <c r="AO509" s="139"/>
      <c r="AP509" s="139"/>
      <c r="AQ509" s="145" t="s">
        <v>2743</v>
      </c>
      <c r="AR509" s="139"/>
      <c r="AS509" s="139"/>
      <c r="AT509" s="139"/>
      <c r="AU509" s="141"/>
      <c r="BC509" t="s">
        <v>1991</v>
      </c>
      <c r="BD509" t="s">
        <v>1995</v>
      </c>
    </row>
    <row r="510" spans="1:56" x14ac:dyDescent="0.2">
      <c r="A510" s="132" t="s">
        <v>2025</v>
      </c>
      <c r="B510" t="s">
        <v>45</v>
      </c>
      <c r="C510" s="130">
        <v>4028002024.2200003</v>
      </c>
      <c r="D510" s="130">
        <v>7</v>
      </c>
      <c r="E510" s="130" t="s">
        <v>2885</v>
      </c>
      <c r="F510" s="130" t="s">
        <v>0</v>
      </c>
      <c r="G510" s="130" t="s">
        <v>0</v>
      </c>
      <c r="H510" s="130">
        <v>4</v>
      </c>
      <c r="I510" s="130" t="s">
        <v>0</v>
      </c>
      <c r="J510" s="130" t="s">
        <v>0</v>
      </c>
      <c r="K510" s="130">
        <v>2</v>
      </c>
      <c r="L510" s="130">
        <v>3</v>
      </c>
      <c r="M510" s="130" t="s">
        <v>0</v>
      </c>
      <c r="N510" s="130">
        <v>5</v>
      </c>
      <c r="O510" s="130" t="s">
        <v>0</v>
      </c>
      <c r="P510" s="130" t="s">
        <v>0</v>
      </c>
      <c r="Q510" s="130">
        <v>1</v>
      </c>
      <c r="R510" s="130" t="s">
        <v>0</v>
      </c>
      <c r="S510" s="130" t="s">
        <v>0</v>
      </c>
      <c r="T510" s="130" t="s">
        <v>0</v>
      </c>
      <c r="U510" s="130" t="s">
        <v>0</v>
      </c>
      <c r="V510" s="130">
        <v>6</v>
      </c>
      <c r="W510" s="130" t="s">
        <v>0</v>
      </c>
      <c r="X510" s="130" t="s">
        <v>0</v>
      </c>
      <c r="Y510" s="130" t="s">
        <v>0</v>
      </c>
      <c r="Z510" s="130">
        <v>7</v>
      </c>
      <c r="AA510" s="130" t="s">
        <v>0</v>
      </c>
      <c r="AB510" s="130" t="s">
        <v>0</v>
      </c>
      <c r="AC510" s="130" t="s">
        <v>0</v>
      </c>
      <c r="AD510" s="130" t="s">
        <v>0</v>
      </c>
      <c r="AE510" s="130" t="s">
        <v>0</v>
      </c>
      <c r="AF510" s="130" t="s">
        <v>0</v>
      </c>
      <c r="AG510" s="130" t="s">
        <v>0</v>
      </c>
      <c r="AH510" s="130" t="s">
        <v>0</v>
      </c>
      <c r="AI510" s="130" t="s">
        <v>0</v>
      </c>
      <c r="AJ510" s="130" t="s">
        <v>0</v>
      </c>
      <c r="AK510" s="137" t="s">
        <v>2724</v>
      </c>
      <c r="AL510" s="138" t="s">
        <v>2725</v>
      </c>
      <c r="AM510" s="139" t="s">
        <v>74</v>
      </c>
      <c r="AN510" s="139" t="s">
        <v>386</v>
      </c>
      <c r="AO510" s="139"/>
      <c r="AP510" s="139"/>
      <c r="AQ510" s="140" t="s">
        <v>2744</v>
      </c>
      <c r="AR510" s="139"/>
      <c r="AS510" s="139"/>
      <c r="AT510" s="139"/>
      <c r="AU510" s="141"/>
      <c r="BC510" t="s">
        <v>1997</v>
      </c>
      <c r="BD510" t="s">
        <v>1998</v>
      </c>
    </row>
    <row r="511" spans="1:56" x14ac:dyDescent="0.2">
      <c r="A511" t="s">
        <v>2028</v>
      </c>
      <c r="B511" t="s">
        <v>156</v>
      </c>
      <c r="C511" s="130">
        <v>330</v>
      </c>
      <c r="D511" s="130">
        <v>8</v>
      </c>
      <c r="E511" s="130" t="s">
        <v>2885</v>
      </c>
      <c r="F511" s="130" t="s">
        <v>0</v>
      </c>
      <c r="G511" s="130" t="s">
        <v>0</v>
      </c>
      <c r="H511" s="130">
        <v>3</v>
      </c>
      <c r="I511" s="130">
        <v>7</v>
      </c>
      <c r="J511" s="130" t="s">
        <v>0</v>
      </c>
      <c r="K511" s="130">
        <v>4</v>
      </c>
      <c r="L511" s="130">
        <v>4</v>
      </c>
      <c r="M511" s="130" t="s">
        <v>0</v>
      </c>
      <c r="N511" s="130" t="s">
        <v>0</v>
      </c>
      <c r="O511" s="130" t="s">
        <v>0</v>
      </c>
      <c r="P511" s="130" t="s">
        <v>0</v>
      </c>
      <c r="Q511" s="130">
        <v>1</v>
      </c>
      <c r="R511" s="130">
        <v>2</v>
      </c>
      <c r="S511" s="130" t="s">
        <v>0</v>
      </c>
      <c r="T511" s="130" t="s">
        <v>0</v>
      </c>
      <c r="U511" s="130" t="s">
        <v>0</v>
      </c>
      <c r="V511" s="130" t="s">
        <v>0</v>
      </c>
      <c r="W511" s="130" t="s">
        <v>0</v>
      </c>
      <c r="X511" s="130">
        <v>8</v>
      </c>
      <c r="Y511" s="130" t="s">
        <v>0</v>
      </c>
      <c r="Z511" s="130">
        <v>6</v>
      </c>
      <c r="AA511" s="130" t="s">
        <v>0</v>
      </c>
      <c r="AB511" s="130" t="s">
        <v>0</v>
      </c>
      <c r="AC511" s="130" t="s">
        <v>0</v>
      </c>
      <c r="AD511" s="130" t="s">
        <v>0</v>
      </c>
      <c r="AE511" s="130" t="s">
        <v>0</v>
      </c>
      <c r="AF511" s="130" t="s">
        <v>0</v>
      </c>
      <c r="AG511" s="130" t="s">
        <v>0</v>
      </c>
      <c r="AH511" s="130" t="s">
        <v>0</v>
      </c>
      <c r="AI511" s="130" t="s">
        <v>0</v>
      </c>
      <c r="AJ511" s="130" t="s">
        <v>0</v>
      </c>
      <c r="AK511" s="137" t="s">
        <v>2724</v>
      </c>
      <c r="AL511" s="139" t="s">
        <v>2746</v>
      </c>
      <c r="AM511" s="139" t="s">
        <v>74</v>
      </c>
      <c r="AN511" s="138" t="s">
        <v>2730</v>
      </c>
      <c r="AO511" s="138"/>
      <c r="AP511" s="138"/>
      <c r="AQ511" s="140" t="s">
        <v>2741</v>
      </c>
      <c r="AR511" s="138"/>
      <c r="AS511" s="138"/>
      <c r="AT511" s="138"/>
      <c r="AU511" s="149"/>
      <c r="BC511" t="s">
        <v>2000</v>
      </c>
      <c r="BD511" t="s">
        <v>2001</v>
      </c>
    </row>
    <row r="512" spans="1:56" x14ac:dyDescent="0.2">
      <c r="A512" t="s">
        <v>2032</v>
      </c>
      <c r="B512" t="s">
        <v>2003</v>
      </c>
      <c r="C512" s="130">
        <v>2822</v>
      </c>
      <c r="D512" s="130">
        <v>13</v>
      </c>
      <c r="E512" s="130" t="s">
        <v>2885</v>
      </c>
      <c r="F512" s="130" t="s">
        <v>0</v>
      </c>
      <c r="G512" s="130" t="s">
        <v>0</v>
      </c>
      <c r="H512" s="130">
        <v>6</v>
      </c>
      <c r="I512" s="130">
        <v>3</v>
      </c>
      <c r="J512" s="130" t="s">
        <v>0</v>
      </c>
      <c r="K512" s="130">
        <v>5</v>
      </c>
      <c r="L512" s="130">
        <v>9</v>
      </c>
      <c r="M512" s="130">
        <v>8</v>
      </c>
      <c r="N512" s="130">
        <v>7</v>
      </c>
      <c r="O512" s="130" t="s">
        <v>0</v>
      </c>
      <c r="P512" s="130" t="s">
        <v>0</v>
      </c>
      <c r="Q512" s="130">
        <v>1</v>
      </c>
      <c r="R512" s="130">
        <v>2</v>
      </c>
      <c r="S512" s="130" t="s">
        <v>0</v>
      </c>
      <c r="T512" s="130" t="s">
        <v>0</v>
      </c>
      <c r="U512" s="130">
        <v>11</v>
      </c>
      <c r="V512" s="130">
        <v>12</v>
      </c>
      <c r="W512" s="130" t="s">
        <v>0</v>
      </c>
      <c r="X512" s="130">
        <v>10</v>
      </c>
      <c r="Y512" s="130" t="s">
        <v>0</v>
      </c>
      <c r="Z512" s="130">
        <v>4</v>
      </c>
      <c r="AA512" s="130">
        <v>13</v>
      </c>
      <c r="AB512" s="130" t="s">
        <v>0</v>
      </c>
      <c r="AC512" s="130" t="s">
        <v>0</v>
      </c>
      <c r="AD512" s="130" t="s">
        <v>0</v>
      </c>
      <c r="AE512" s="130" t="s">
        <v>0</v>
      </c>
      <c r="AF512" s="130" t="s">
        <v>0</v>
      </c>
      <c r="AG512" s="130" t="s">
        <v>0</v>
      </c>
      <c r="AH512" s="130" t="s">
        <v>0</v>
      </c>
      <c r="AI512" s="130" t="s">
        <v>0</v>
      </c>
      <c r="AJ512" s="130" t="s">
        <v>0</v>
      </c>
      <c r="AK512" s="137" t="s">
        <v>2724</v>
      </c>
      <c r="AL512" s="139" t="s">
        <v>2746</v>
      </c>
      <c r="AM512" s="139" t="s">
        <v>74</v>
      </c>
      <c r="AN512" s="138" t="s">
        <v>2730</v>
      </c>
      <c r="AO512" s="138"/>
      <c r="AP512" s="138"/>
      <c r="AQ512" s="145" t="s">
        <v>2742</v>
      </c>
      <c r="AR512" s="138"/>
      <c r="AS512" s="138"/>
      <c r="AT512" s="138"/>
      <c r="AU512" s="149"/>
      <c r="BC512" t="s">
        <v>2004</v>
      </c>
      <c r="BD512" t="s">
        <v>2005</v>
      </c>
    </row>
    <row r="513" spans="1:56" x14ac:dyDescent="0.2">
      <c r="A513" t="s">
        <v>2035</v>
      </c>
      <c r="B513" t="s">
        <v>2007</v>
      </c>
      <c r="C513" s="130">
        <v>201</v>
      </c>
      <c r="D513" s="130">
        <v>11</v>
      </c>
      <c r="E513" s="130" t="s">
        <v>2885</v>
      </c>
      <c r="F513" s="130" t="s">
        <v>0</v>
      </c>
      <c r="G513" s="130" t="s">
        <v>0</v>
      </c>
      <c r="H513" s="130">
        <v>2</v>
      </c>
      <c r="I513" s="130">
        <v>4</v>
      </c>
      <c r="J513" s="130" t="s">
        <v>0</v>
      </c>
      <c r="K513" s="130">
        <v>6</v>
      </c>
      <c r="L513" s="130">
        <v>9</v>
      </c>
      <c r="M513" s="130" t="s">
        <v>0</v>
      </c>
      <c r="N513" s="130">
        <v>9</v>
      </c>
      <c r="O513" s="130" t="s">
        <v>0</v>
      </c>
      <c r="P513" s="130" t="s">
        <v>0</v>
      </c>
      <c r="Q513" s="130">
        <v>1</v>
      </c>
      <c r="R513" s="130">
        <v>3</v>
      </c>
      <c r="S513" s="130" t="s">
        <v>0</v>
      </c>
      <c r="T513" s="130" t="s">
        <v>0</v>
      </c>
      <c r="U513" s="130" t="s">
        <v>0</v>
      </c>
      <c r="V513" s="130">
        <v>8</v>
      </c>
      <c r="W513" s="130" t="s">
        <v>0</v>
      </c>
      <c r="X513" s="130">
        <v>6</v>
      </c>
      <c r="Y513" s="130" t="s">
        <v>0</v>
      </c>
      <c r="Z513" s="130">
        <v>5</v>
      </c>
      <c r="AA513" s="130">
        <v>11</v>
      </c>
      <c r="AB513" s="130" t="s">
        <v>0</v>
      </c>
      <c r="AC513" s="130" t="s">
        <v>0</v>
      </c>
      <c r="AD513" s="130" t="s">
        <v>0</v>
      </c>
      <c r="AE513" s="130" t="s">
        <v>0</v>
      </c>
      <c r="AF513" s="130" t="s">
        <v>0</v>
      </c>
      <c r="AG513" s="130" t="s">
        <v>0</v>
      </c>
      <c r="AH513" s="130" t="s">
        <v>0</v>
      </c>
      <c r="AI513" s="130" t="s">
        <v>0</v>
      </c>
      <c r="AJ513" s="130" t="s">
        <v>0</v>
      </c>
      <c r="AK513" s="137" t="s">
        <v>2724</v>
      </c>
      <c r="AL513" s="139" t="s">
        <v>2746</v>
      </c>
      <c r="AM513" s="139" t="s">
        <v>74</v>
      </c>
      <c r="AN513" s="138" t="s">
        <v>2730</v>
      </c>
      <c r="AO513" s="138"/>
      <c r="AP513" s="138"/>
      <c r="AQ513" s="145" t="s">
        <v>2743</v>
      </c>
      <c r="AR513" s="138"/>
      <c r="AS513" s="138"/>
      <c r="AT513" s="138"/>
      <c r="AU513" s="149"/>
      <c r="BC513" t="s">
        <v>2004</v>
      </c>
      <c r="BD513" t="s">
        <v>2008</v>
      </c>
    </row>
    <row r="514" spans="1:56" x14ac:dyDescent="0.2">
      <c r="A514" t="s">
        <v>2038</v>
      </c>
      <c r="B514" t="s">
        <v>154</v>
      </c>
      <c r="C514" s="130"/>
      <c r="D514" s="130"/>
      <c r="E514" s="130" t="s">
        <v>2886</v>
      </c>
      <c r="F514" s="130"/>
      <c r="G514" s="130"/>
      <c r="H514" s="130"/>
      <c r="I514" s="130"/>
      <c r="J514" s="130"/>
      <c r="K514" s="130"/>
      <c r="L514" s="130"/>
      <c r="M514" s="130"/>
      <c r="N514" s="130"/>
      <c r="O514" s="130"/>
      <c r="P514" s="130"/>
      <c r="Q514" s="130"/>
      <c r="R514" s="130"/>
      <c r="S514" s="130"/>
      <c r="T514" s="130"/>
      <c r="U514" s="130"/>
      <c r="V514" s="130"/>
      <c r="W514" s="130"/>
      <c r="X514" s="130"/>
      <c r="Y514" s="130"/>
      <c r="Z514" s="130"/>
      <c r="AA514" s="130"/>
      <c r="AB514" s="130"/>
      <c r="AC514" s="130"/>
      <c r="AD514" s="130"/>
      <c r="AE514" s="130"/>
      <c r="AF514" s="130"/>
      <c r="AG514" s="130"/>
      <c r="AH514" s="130"/>
      <c r="AI514" s="130"/>
      <c r="AJ514" s="130"/>
      <c r="AK514" s="137" t="s">
        <v>2724</v>
      </c>
      <c r="AL514" s="139" t="s">
        <v>2746</v>
      </c>
      <c r="AM514" s="139" t="s">
        <v>74</v>
      </c>
      <c r="AN514" s="138" t="s">
        <v>2730</v>
      </c>
      <c r="AO514" s="138"/>
      <c r="AP514" s="138"/>
      <c r="AQ514" s="140" t="s">
        <v>2744</v>
      </c>
      <c r="AR514" s="138"/>
      <c r="AS514" s="138"/>
      <c r="AT514" s="138"/>
      <c r="AU514" s="149"/>
      <c r="BC514" t="s">
        <v>2010</v>
      </c>
      <c r="BD514" t="s">
        <v>2011</v>
      </c>
    </row>
    <row r="515" spans="1:56" x14ac:dyDescent="0.2">
      <c r="A515" t="s">
        <v>2041</v>
      </c>
      <c r="B515" t="s">
        <v>153</v>
      </c>
      <c r="C515" s="130">
        <v>59</v>
      </c>
      <c r="D515" s="130">
        <v>7</v>
      </c>
      <c r="E515" s="130" t="s">
        <v>2885</v>
      </c>
      <c r="F515" s="130" t="s">
        <v>0</v>
      </c>
      <c r="G515" s="130" t="s">
        <v>0</v>
      </c>
      <c r="H515" s="130">
        <v>5</v>
      </c>
      <c r="I515" s="130" t="s">
        <v>0</v>
      </c>
      <c r="J515" s="130" t="s">
        <v>0</v>
      </c>
      <c r="K515" s="130">
        <v>3</v>
      </c>
      <c r="L515" s="130">
        <v>5</v>
      </c>
      <c r="M515" s="130" t="s">
        <v>0</v>
      </c>
      <c r="N515" s="130" t="s">
        <v>0</v>
      </c>
      <c r="O515" s="130" t="s">
        <v>0</v>
      </c>
      <c r="P515" s="130" t="s">
        <v>0</v>
      </c>
      <c r="Q515" s="130">
        <v>2</v>
      </c>
      <c r="R515" s="130">
        <v>4</v>
      </c>
      <c r="S515" s="130" t="s">
        <v>0</v>
      </c>
      <c r="T515" s="130" t="s">
        <v>0</v>
      </c>
      <c r="U515" s="130" t="s">
        <v>0</v>
      </c>
      <c r="V515" s="130" t="s">
        <v>0</v>
      </c>
      <c r="W515" s="130" t="s">
        <v>0</v>
      </c>
      <c r="X515" s="130">
        <v>7</v>
      </c>
      <c r="Y515" s="130" t="s">
        <v>0</v>
      </c>
      <c r="Z515" s="130">
        <v>1</v>
      </c>
      <c r="AA515" s="130" t="s">
        <v>0</v>
      </c>
      <c r="AB515" s="130" t="s">
        <v>0</v>
      </c>
      <c r="AC515" s="130" t="s">
        <v>0</v>
      </c>
      <c r="AD515" s="130" t="s">
        <v>0</v>
      </c>
      <c r="AE515" s="130" t="s">
        <v>0</v>
      </c>
      <c r="AF515" s="130" t="s">
        <v>0</v>
      </c>
      <c r="AG515" s="130" t="s">
        <v>0</v>
      </c>
      <c r="AH515" s="130" t="s">
        <v>0</v>
      </c>
      <c r="AI515" s="130" t="s">
        <v>0</v>
      </c>
      <c r="AJ515" s="130" t="s">
        <v>0</v>
      </c>
      <c r="AK515" s="137" t="s">
        <v>2724</v>
      </c>
      <c r="AL515" s="139" t="s">
        <v>2746</v>
      </c>
      <c r="AM515" s="139" t="s">
        <v>74</v>
      </c>
      <c r="AN515" s="138" t="s">
        <v>382</v>
      </c>
      <c r="AO515" s="138"/>
      <c r="AP515" s="138"/>
      <c r="AQ515" s="140" t="s">
        <v>2741</v>
      </c>
      <c r="AR515" s="138"/>
      <c r="AS515" s="138"/>
      <c r="AT515" s="138"/>
      <c r="AU515" s="149"/>
      <c r="BC515" t="s">
        <v>2013</v>
      </c>
      <c r="BD515" t="s">
        <v>2014</v>
      </c>
    </row>
    <row r="516" spans="1:56" x14ac:dyDescent="0.2">
      <c r="A516" t="s">
        <v>2045</v>
      </c>
      <c r="B516" t="s">
        <v>2016</v>
      </c>
      <c r="C516" s="130">
        <v>452</v>
      </c>
      <c r="D516" s="130">
        <v>12</v>
      </c>
      <c r="E516" s="130" t="s">
        <v>2885</v>
      </c>
      <c r="F516" s="130" t="s">
        <v>0</v>
      </c>
      <c r="G516" s="130" t="s">
        <v>0</v>
      </c>
      <c r="H516" s="130">
        <v>6</v>
      </c>
      <c r="I516" s="130">
        <v>11</v>
      </c>
      <c r="J516" s="130" t="s">
        <v>0</v>
      </c>
      <c r="K516" s="130">
        <v>8</v>
      </c>
      <c r="L516" s="130">
        <v>1</v>
      </c>
      <c r="M516" s="130" t="s">
        <v>0</v>
      </c>
      <c r="N516" s="130">
        <v>10</v>
      </c>
      <c r="O516" s="130" t="s">
        <v>0</v>
      </c>
      <c r="P516" s="130" t="s">
        <v>0</v>
      </c>
      <c r="Q516" s="130">
        <v>2</v>
      </c>
      <c r="R516" s="130">
        <v>8</v>
      </c>
      <c r="S516" s="130" t="s">
        <v>0</v>
      </c>
      <c r="T516" s="130" t="s">
        <v>0</v>
      </c>
      <c r="U516" s="130">
        <v>4</v>
      </c>
      <c r="V516" s="130">
        <v>7</v>
      </c>
      <c r="W516" s="130" t="s">
        <v>0</v>
      </c>
      <c r="X516" s="130">
        <v>5</v>
      </c>
      <c r="Y516" s="130" t="s">
        <v>0</v>
      </c>
      <c r="Z516" s="130">
        <v>3</v>
      </c>
      <c r="AA516" s="130">
        <v>12</v>
      </c>
      <c r="AB516" s="130" t="s">
        <v>0</v>
      </c>
      <c r="AC516" s="130" t="s">
        <v>0</v>
      </c>
      <c r="AD516" s="130" t="s">
        <v>0</v>
      </c>
      <c r="AE516" s="130" t="s">
        <v>0</v>
      </c>
      <c r="AF516" s="130" t="s">
        <v>0</v>
      </c>
      <c r="AG516" s="130" t="s">
        <v>0</v>
      </c>
      <c r="AH516" s="130" t="s">
        <v>0</v>
      </c>
      <c r="AI516" s="130" t="s">
        <v>0</v>
      </c>
      <c r="AJ516" s="130" t="s">
        <v>0</v>
      </c>
      <c r="AK516" s="137" t="s">
        <v>2724</v>
      </c>
      <c r="AL516" s="139" t="s">
        <v>2746</v>
      </c>
      <c r="AM516" s="139" t="s">
        <v>74</v>
      </c>
      <c r="AN516" s="138" t="s">
        <v>382</v>
      </c>
      <c r="AO516" s="138"/>
      <c r="AP516" s="138"/>
      <c r="AQ516" s="145" t="s">
        <v>2742</v>
      </c>
      <c r="AR516" s="138"/>
      <c r="AS516" s="138"/>
      <c r="AT516" s="138"/>
      <c r="AU516" s="149"/>
      <c r="BC516" t="s">
        <v>2017</v>
      </c>
      <c r="BD516" t="s">
        <v>2018</v>
      </c>
    </row>
    <row r="517" spans="1:56" x14ac:dyDescent="0.2">
      <c r="A517" t="s">
        <v>2048</v>
      </c>
      <c r="B517" t="s">
        <v>2020</v>
      </c>
      <c r="C517" s="130">
        <v>342</v>
      </c>
      <c r="D517" s="130">
        <v>11</v>
      </c>
      <c r="E517" s="130" t="s">
        <v>2885</v>
      </c>
      <c r="F517" s="130" t="s">
        <v>0</v>
      </c>
      <c r="G517" s="130" t="s">
        <v>0</v>
      </c>
      <c r="H517" s="130">
        <v>3</v>
      </c>
      <c r="I517" s="130" t="s">
        <v>0</v>
      </c>
      <c r="J517" s="130" t="s">
        <v>0</v>
      </c>
      <c r="K517" s="130">
        <v>9</v>
      </c>
      <c r="L517" s="130">
        <v>1</v>
      </c>
      <c r="M517" s="130" t="s">
        <v>0</v>
      </c>
      <c r="N517" s="130">
        <v>4</v>
      </c>
      <c r="O517" s="130" t="s">
        <v>0</v>
      </c>
      <c r="P517" s="130" t="s">
        <v>0</v>
      </c>
      <c r="Q517" s="130">
        <v>5</v>
      </c>
      <c r="R517" s="130">
        <v>9</v>
      </c>
      <c r="S517" s="130" t="s">
        <v>0</v>
      </c>
      <c r="T517" s="130" t="s">
        <v>0</v>
      </c>
      <c r="U517" s="130">
        <v>9</v>
      </c>
      <c r="V517" s="130">
        <v>7</v>
      </c>
      <c r="W517" s="130" t="s">
        <v>0</v>
      </c>
      <c r="X517" s="130">
        <v>2</v>
      </c>
      <c r="Y517" s="130" t="s">
        <v>0</v>
      </c>
      <c r="Z517" s="130">
        <v>6</v>
      </c>
      <c r="AA517" s="130">
        <v>7</v>
      </c>
      <c r="AB517" s="130" t="s">
        <v>0</v>
      </c>
      <c r="AC517" s="130" t="s">
        <v>0</v>
      </c>
      <c r="AD517" s="130" t="s">
        <v>0</v>
      </c>
      <c r="AE517" s="130" t="s">
        <v>0</v>
      </c>
      <c r="AF517" s="130" t="s">
        <v>0</v>
      </c>
      <c r="AG517" s="130" t="s">
        <v>0</v>
      </c>
      <c r="AH517" s="130" t="s">
        <v>0</v>
      </c>
      <c r="AI517" s="130" t="s">
        <v>0</v>
      </c>
      <c r="AJ517" s="130" t="s">
        <v>0</v>
      </c>
      <c r="AK517" s="137" t="s">
        <v>2724</v>
      </c>
      <c r="AL517" s="139" t="s">
        <v>2746</v>
      </c>
      <c r="AM517" s="139" t="s">
        <v>74</v>
      </c>
      <c r="AN517" s="138" t="s">
        <v>382</v>
      </c>
      <c r="AO517" s="138"/>
      <c r="AP517" s="138"/>
      <c r="AQ517" s="145" t="s">
        <v>2743</v>
      </c>
      <c r="AR517" s="138"/>
      <c r="AS517" s="138"/>
      <c r="AT517" s="138"/>
      <c r="AU517" s="149"/>
      <c r="BC517" t="s">
        <v>2017</v>
      </c>
      <c r="BD517" t="s">
        <v>2021</v>
      </c>
    </row>
    <row r="518" spans="1:56" x14ac:dyDescent="0.2">
      <c r="A518" t="s">
        <v>2051</v>
      </c>
      <c r="B518" t="s">
        <v>151</v>
      </c>
      <c r="C518" s="130">
        <v>72</v>
      </c>
      <c r="D518" s="130">
        <v>5</v>
      </c>
      <c r="E518" s="130" t="s">
        <v>2885</v>
      </c>
      <c r="F518" s="130" t="s">
        <v>0</v>
      </c>
      <c r="G518" s="130" t="s">
        <v>0</v>
      </c>
      <c r="H518" s="130" t="s">
        <v>0</v>
      </c>
      <c r="I518" s="130" t="s">
        <v>0</v>
      </c>
      <c r="J518" s="130" t="s">
        <v>0</v>
      </c>
      <c r="K518" s="130" t="s">
        <v>0</v>
      </c>
      <c r="L518" s="130">
        <v>1</v>
      </c>
      <c r="M518" s="130" t="s">
        <v>0</v>
      </c>
      <c r="N518" s="130" t="s">
        <v>0</v>
      </c>
      <c r="O518" s="130" t="s">
        <v>0</v>
      </c>
      <c r="P518" s="130" t="s">
        <v>0</v>
      </c>
      <c r="Q518" s="130">
        <v>4</v>
      </c>
      <c r="R518" s="130" t="s">
        <v>0</v>
      </c>
      <c r="S518" s="130" t="s">
        <v>0</v>
      </c>
      <c r="T518" s="130" t="s">
        <v>0</v>
      </c>
      <c r="U518" s="130">
        <v>2</v>
      </c>
      <c r="V518" s="130">
        <v>5</v>
      </c>
      <c r="W518" s="130" t="s">
        <v>0</v>
      </c>
      <c r="X518" s="130" t="s">
        <v>0</v>
      </c>
      <c r="Y518" s="130" t="s">
        <v>0</v>
      </c>
      <c r="Z518" s="130">
        <v>3</v>
      </c>
      <c r="AA518" s="130" t="s">
        <v>0</v>
      </c>
      <c r="AB518" s="130" t="s">
        <v>0</v>
      </c>
      <c r="AC518" s="130" t="s">
        <v>0</v>
      </c>
      <c r="AD518" s="130" t="s">
        <v>0</v>
      </c>
      <c r="AE518" s="130" t="s">
        <v>0</v>
      </c>
      <c r="AF518" s="130" t="s">
        <v>0</v>
      </c>
      <c r="AG518" s="130" t="s">
        <v>0</v>
      </c>
      <c r="AH518" s="130" t="s">
        <v>0</v>
      </c>
      <c r="AI518" s="130" t="s">
        <v>0</v>
      </c>
      <c r="AJ518" s="130" t="s">
        <v>0</v>
      </c>
      <c r="AK518" s="137" t="s">
        <v>2724</v>
      </c>
      <c r="AL518" s="139" t="s">
        <v>2746</v>
      </c>
      <c r="AM518" s="139" t="s">
        <v>74</v>
      </c>
      <c r="AN518" s="138" t="s">
        <v>382</v>
      </c>
      <c r="AO518" s="138"/>
      <c r="AP518" s="138"/>
      <c r="AQ518" s="140" t="s">
        <v>2744</v>
      </c>
      <c r="AR518" s="138"/>
      <c r="AS518" s="138"/>
      <c r="AT518" s="138"/>
      <c r="AU518" s="149"/>
      <c r="BC518" t="s">
        <v>2023</v>
      </c>
      <c r="BD518" t="s">
        <v>2024</v>
      </c>
    </row>
    <row r="519" spans="1:56" x14ac:dyDescent="0.2">
      <c r="A519" t="s">
        <v>2053</v>
      </c>
      <c r="B519" t="s">
        <v>150</v>
      </c>
      <c r="C519" s="130"/>
      <c r="D519" s="130"/>
      <c r="E519" s="130" t="s">
        <v>2886</v>
      </c>
      <c r="F519" s="130"/>
      <c r="G519" s="130"/>
      <c r="H519" s="130"/>
      <c r="I519" s="130"/>
      <c r="J519" s="130"/>
      <c r="K519" s="130"/>
      <c r="L519" s="130"/>
      <c r="M519" s="130"/>
      <c r="N519" s="130"/>
      <c r="O519" s="130"/>
      <c r="P519" s="130"/>
      <c r="Q519" s="130"/>
      <c r="R519" s="130"/>
      <c r="S519" s="130"/>
      <c r="T519" s="130"/>
      <c r="U519" s="130"/>
      <c r="V519" s="130"/>
      <c r="W519" s="130"/>
      <c r="X519" s="130"/>
      <c r="Y519" s="130"/>
      <c r="Z519" s="130"/>
      <c r="AA519" s="130"/>
      <c r="AB519" s="130"/>
      <c r="AC519" s="130"/>
      <c r="AD519" s="130"/>
      <c r="AE519" s="130"/>
      <c r="AF519" s="130"/>
      <c r="AG519" s="130"/>
      <c r="AH519" s="130"/>
      <c r="AI519" s="130"/>
      <c r="AJ519" s="130"/>
      <c r="AK519" s="137" t="s">
        <v>2724</v>
      </c>
      <c r="AL519" s="139" t="s">
        <v>2746</v>
      </c>
      <c r="AM519" s="139" t="s">
        <v>74</v>
      </c>
      <c r="AN519" s="138" t="s">
        <v>2731</v>
      </c>
      <c r="AO519" s="138"/>
      <c r="AP519" s="138"/>
      <c r="AQ519" s="140" t="s">
        <v>2741</v>
      </c>
      <c r="AR519" s="138"/>
      <c r="AS519" s="138"/>
      <c r="AT519" s="138"/>
      <c r="AU519" s="149"/>
      <c r="BC519" t="s">
        <v>2026</v>
      </c>
      <c r="BD519" t="s">
        <v>2027</v>
      </c>
    </row>
    <row r="520" spans="1:56" x14ac:dyDescent="0.2">
      <c r="A520" t="s">
        <v>2057</v>
      </c>
      <c r="B520" t="s">
        <v>2029</v>
      </c>
      <c r="C520" s="130">
        <v>35</v>
      </c>
      <c r="D520" s="130">
        <v>5</v>
      </c>
      <c r="E520" s="130" t="s">
        <v>2885</v>
      </c>
      <c r="F520" s="130" t="s">
        <v>0</v>
      </c>
      <c r="G520" s="130" t="s">
        <v>0</v>
      </c>
      <c r="H520" s="130">
        <v>2</v>
      </c>
      <c r="I520" s="130">
        <v>2</v>
      </c>
      <c r="J520" s="130" t="s">
        <v>0</v>
      </c>
      <c r="K520" s="130" t="s">
        <v>0</v>
      </c>
      <c r="L520" s="130" t="s">
        <v>0</v>
      </c>
      <c r="M520" s="130" t="s">
        <v>0</v>
      </c>
      <c r="N520" s="130" t="s">
        <v>0</v>
      </c>
      <c r="O520" s="130" t="s">
        <v>0</v>
      </c>
      <c r="P520" s="130" t="s">
        <v>0</v>
      </c>
      <c r="Q520" s="130">
        <v>1</v>
      </c>
      <c r="R520" s="130" t="s">
        <v>0</v>
      </c>
      <c r="S520" s="130" t="s">
        <v>0</v>
      </c>
      <c r="T520" s="130" t="s">
        <v>0</v>
      </c>
      <c r="U520" s="130" t="s">
        <v>0</v>
      </c>
      <c r="V520" s="130" t="s">
        <v>0</v>
      </c>
      <c r="W520" s="130" t="s">
        <v>0</v>
      </c>
      <c r="X520" s="130">
        <v>4</v>
      </c>
      <c r="Y520" s="130" t="s">
        <v>0</v>
      </c>
      <c r="Z520" s="130">
        <v>5</v>
      </c>
      <c r="AA520" s="130" t="s">
        <v>0</v>
      </c>
      <c r="AB520" s="130" t="s">
        <v>0</v>
      </c>
      <c r="AC520" s="130" t="s">
        <v>0</v>
      </c>
      <c r="AD520" s="130" t="s">
        <v>0</v>
      </c>
      <c r="AE520" s="130" t="s">
        <v>0</v>
      </c>
      <c r="AF520" s="130" t="s">
        <v>0</v>
      </c>
      <c r="AG520" s="130" t="s">
        <v>0</v>
      </c>
      <c r="AH520" s="130" t="s">
        <v>0</v>
      </c>
      <c r="AI520" s="130" t="s">
        <v>0</v>
      </c>
      <c r="AJ520" s="130" t="s">
        <v>0</v>
      </c>
      <c r="AK520" s="137" t="s">
        <v>2724</v>
      </c>
      <c r="AL520" s="139" t="s">
        <v>2746</v>
      </c>
      <c r="AM520" s="139" t="s">
        <v>74</v>
      </c>
      <c r="AN520" s="138" t="s">
        <v>2731</v>
      </c>
      <c r="AO520" s="138"/>
      <c r="AP520" s="138"/>
      <c r="AQ520" s="145" t="s">
        <v>2742</v>
      </c>
      <c r="AR520" s="138"/>
      <c r="AS520" s="138"/>
      <c r="AT520" s="138"/>
      <c r="AU520" s="149"/>
      <c r="BC520" t="s">
        <v>2030</v>
      </c>
      <c r="BD520" t="s">
        <v>2031</v>
      </c>
    </row>
    <row r="521" spans="1:56" x14ac:dyDescent="0.2">
      <c r="A521" t="s">
        <v>2060</v>
      </c>
      <c r="B521" t="s">
        <v>2033</v>
      </c>
      <c r="C521" s="130"/>
      <c r="D521" s="130"/>
      <c r="E521" s="130" t="s">
        <v>2886</v>
      </c>
      <c r="F521" s="130"/>
      <c r="G521" s="130"/>
      <c r="H521" s="130"/>
      <c r="I521" s="130"/>
      <c r="J521" s="130"/>
      <c r="K521" s="130"/>
      <c r="L521" s="130"/>
      <c r="M521" s="130"/>
      <c r="N521" s="130"/>
      <c r="O521" s="130"/>
      <c r="P521" s="130"/>
      <c r="Q521" s="130"/>
      <c r="R521" s="130"/>
      <c r="S521" s="130"/>
      <c r="T521" s="130"/>
      <c r="U521" s="130"/>
      <c r="V521" s="130"/>
      <c r="W521" s="130"/>
      <c r="X521" s="130"/>
      <c r="Y521" s="130"/>
      <c r="Z521" s="130"/>
      <c r="AA521" s="130"/>
      <c r="AB521" s="130"/>
      <c r="AC521" s="130"/>
      <c r="AD521" s="130"/>
      <c r="AE521" s="130"/>
      <c r="AF521" s="130"/>
      <c r="AG521" s="130"/>
      <c r="AH521" s="130"/>
      <c r="AI521" s="130"/>
      <c r="AJ521" s="130"/>
      <c r="AK521" s="137" t="s">
        <v>2724</v>
      </c>
      <c r="AL521" s="139" t="s">
        <v>2746</v>
      </c>
      <c r="AM521" s="139" t="s">
        <v>74</v>
      </c>
      <c r="AN521" s="138" t="s">
        <v>2731</v>
      </c>
      <c r="AO521" s="138"/>
      <c r="AP521" s="138"/>
      <c r="AQ521" s="145" t="s">
        <v>2743</v>
      </c>
      <c r="AR521" s="138"/>
      <c r="AS521" s="138"/>
      <c r="AT521" s="138"/>
      <c r="AU521" s="149"/>
      <c r="BC521" t="s">
        <v>2030</v>
      </c>
      <c r="BD521" t="s">
        <v>2034</v>
      </c>
    </row>
    <row r="522" spans="1:56" x14ac:dyDescent="0.2">
      <c r="A522" t="s">
        <v>2062</v>
      </c>
      <c r="B522" t="s">
        <v>148</v>
      </c>
      <c r="C522" s="130"/>
      <c r="D522" s="130"/>
      <c r="E522" s="130" t="s">
        <v>2886</v>
      </c>
      <c r="F522" s="130"/>
      <c r="G522" s="130"/>
      <c r="H522" s="130"/>
      <c r="I522" s="130"/>
      <c r="J522" s="130"/>
      <c r="K522" s="130"/>
      <c r="L522" s="130"/>
      <c r="M522" s="130"/>
      <c r="N522" s="130"/>
      <c r="O522" s="130"/>
      <c r="P522" s="130"/>
      <c r="Q522" s="130"/>
      <c r="R522" s="130"/>
      <c r="S522" s="130"/>
      <c r="T522" s="130"/>
      <c r="U522" s="130"/>
      <c r="V522" s="130"/>
      <c r="W522" s="130"/>
      <c r="X522" s="130"/>
      <c r="Y522" s="130"/>
      <c r="Z522" s="130"/>
      <c r="AA522" s="130"/>
      <c r="AB522" s="130"/>
      <c r="AC522" s="130"/>
      <c r="AD522" s="130"/>
      <c r="AE522" s="130"/>
      <c r="AF522" s="130"/>
      <c r="AG522" s="130"/>
      <c r="AH522" s="130"/>
      <c r="AI522" s="130"/>
      <c r="AJ522" s="130"/>
      <c r="AK522" s="137" t="s">
        <v>2724</v>
      </c>
      <c r="AL522" s="139" t="s">
        <v>2746</v>
      </c>
      <c r="AM522" s="139" t="s">
        <v>74</v>
      </c>
      <c r="AN522" s="138" t="s">
        <v>2731</v>
      </c>
      <c r="AO522" s="138"/>
      <c r="AP522" s="138"/>
      <c r="AQ522" s="140" t="s">
        <v>2744</v>
      </c>
      <c r="AR522" s="138"/>
      <c r="AS522" s="138"/>
      <c r="AT522" s="138"/>
      <c r="AU522" s="149"/>
      <c r="BC522" t="s">
        <v>2036</v>
      </c>
      <c r="BD522" t="s">
        <v>2037</v>
      </c>
    </row>
    <row r="523" spans="1:56" x14ac:dyDescent="0.2">
      <c r="A523" t="s">
        <v>2065</v>
      </c>
      <c r="B523" t="s">
        <v>147</v>
      </c>
      <c r="C523" s="130">
        <v>194</v>
      </c>
      <c r="D523" s="130">
        <v>8</v>
      </c>
      <c r="E523" s="130" t="s">
        <v>2885</v>
      </c>
      <c r="F523" s="130" t="s">
        <v>0</v>
      </c>
      <c r="G523" s="130" t="s">
        <v>0</v>
      </c>
      <c r="H523" s="130">
        <v>3</v>
      </c>
      <c r="I523" s="130">
        <v>6</v>
      </c>
      <c r="J523" s="130" t="s">
        <v>0</v>
      </c>
      <c r="K523" s="130">
        <v>2</v>
      </c>
      <c r="L523" s="130">
        <v>8</v>
      </c>
      <c r="M523" s="130" t="s">
        <v>0</v>
      </c>
      <c r="N523" s="130" t="s">
        <v>0</v>
      </c>
      <c r="O523" s="130" t="s">
        <v>0</v>
      </c>
      <c r="P523" s="130" t="s">
        <v>0</v>
      </c>
      <c r="Q523" s="130">
        <v>1</v>
      </c>
      <c r="R523" s="130">
        <v>4</v>
      </c>
      <c r="S523" s="130" t="s">
        <v>0</v>
      </c>
      <c r="T523" s="130" t="s">
        <v>0</v>
      </c>
      <c r="U523" s="130" t="s">
        <v>0</v>
      </c>
      <c r="V523" s="130" t="s">
        <v>0</v>
      </c>
      <c r="W523" s="130" t="s">
        <v>0</v>
      </c>
      <c r="X523" s="130">
        <v>7</v>
      </c>
      <c r="Y523" s="130" t="s">
        <v>0</v>
      </c>
      <c r="Z523" s="130">
        <v>5</v>
      </c>
      <c r="AA523" s="130" t="s">
        <v>0</v>
      </c>
      <c r="AB523" s="130" t="s">
        <v>0</v>
      </c>
      <c r="AC523" s="130" t="s">
        <v>0</v>
      </c>
      <c r="AD523" s="130" t="s">
        <v>0</v>
      </c>
      <c r="AE523" s="130" t="s">
        <v>0</v>
      </c>
      <c r="AF523" s="130" t="s">
        <v>0</v>
      </c>
      <c r="AG523" s="130" t="s">
        <v>0</v>
      </c>
      <c r="AH523" s="130" t="s">
        <v>0</v>
      </c>
      <c r="AI523" s="130" t="s">
        <v>0</v>
      </c>
      <c r="AJ523" s="130" t="s">
        <v>0</v>
      </c>
      <c r="AK523" s="137" t="s">
        <v>2724</v>
      </c>
      <c r="AL523" s="139" t="s">
        <v>2746</v>
      </c>
      <c r="AM523" s="139" t="s">
        <v>74</v>
      </c>
      <c r="AN523" s="139" t="s">
        <v>386</v>
      </c>
      <c r="AO523" s="139"/>
      <c r="AP523" s="139"/>
      <c r="AQ523" s="140" t="s">
        <v>2741</v>
      </c>
      <c r="AR523" s="139"/>
      <c r="AS523" s="139"/>
      <c r="AT523" s="139"/>
      <c r="AU523" s="141"/>
      <c r="BC523" t="s">
        <v>2039</v>
      </c>
      <c r="BD523" t="s">
        <v>2040</v>
      </c>
    </row>
    <row r="524" spans="1:56" x14ac:dyDescent="0.2">
      <c r="A524" t="s">
        <v>2068</v>
      </c>
      <c r="B524" t="s">
        <v>2042</v>
      </c>
      <c r="C524" s="130">
        <v>1306</v>
      </c>
      <c r="D524" s="130">
        <v>13</v>
      </c>
      <c r="E524" s="130" t="s">
        <v>2885</v>
      </c>
      <c r="F524" s="130" t="s">
        <v>0</v>
      </c>
      <c r="G524" s="130" t="s">
        <v>0</v>
      </c>
      <c r="H524" s="130">
        <v>4</v>
      </c>
      <c r="I524" s="130">
        <v>5</v>
      </c>
      <c r="J524" s="130" t="s">
        <v>0</v>
      </c>
      <c r="K524" s="130">
        <v>1</v>
      </c>
      <c r="L524" s="130">
        <v>10</v>
      </c>
      <c r="M524" s="130">
        <v>9</v>
      </c>
      <c r="N524" s="130">
        <v>3</v>
      </c>
      <c r="O524" s="130" t="s">
        <v>0</v>
      </c>
      <c r="P524" s="130" t="s">
        <v>0</v>
      </c>
      <c r="Q524" s="130">
        <v>2</v>
      </c>
      <c r="R524" s="130">
        <v>6</v>
      </c>
      <c r="S524" s="130" t="s">
        <v>0</v>
      </c>
      <c r="T524" s="130" t="s">
        <v>0</v>
      </c>
      <c r="U524" s="130">
        <v>12</v>
      </c>
      <c r="V524" s="130">
        <v>7</v>
      </c>
      <c r="W524" s="130" t="s">
        <v>0</v>
      </c>
      <c r="X524" s="130">
        <v>11</v>
      </c>
      <c r="Y524" s="130" t="s">
        <v>0</v>
      </c>
      <c r="Z524" s="130">
        <v>7</v>
      </c>
      <c r="AA524" s="130">
        <v>13</v>
      </c>
      <c r="AB524" s="130" t="s">
        <v>0</v>
      </c>
      <c r="AC524" s="130" t="s">
        <v>0</v>
      </c>
      <c r="AD524" s="130" t="s">
        <v>0</v>
      </c>
      <c r="AE524" s="130" t="s">
        <v>0</v>
      </c>
      <c r="AF524" s="130" t="s">
        <v>0</v>
      </c>
      <c r="AG524" s="130" t="s">
        <v>0</v>
      </c>
      <c r="AH524" s="130" t="s">
        <v>0</v>
      </c>
      <c r="AI524" s="130" t="s">
        <v>0</v>
      </c>
      <c r="AJ524" s="130" t="s">
        <v>0</v>
      </c>
      <c r="AK524" s="137" t="s">
        <v>2724</v>
      </c>
      <c r="AL524" s="139" t="s">
        <v>2746</v>
      </c>
      <c r="AM524" s="139" t="s">
        <v>74</v>
      </c>
      <c r="AN524" s="139" t="s">
        <v>386</v>
      </c>
      <c r="AO524" s="139"/>
      <c r="AP524" s="139"/>
      <c r="AQ524" s="145" t="s">
        <v>2742</v>
      </c>
      <c r="AR524" s="139"/>
      <c r="AS524" s="139"/>
      <c r="AT524" s="139"/>
      <c r="AU524" s="141"/>
      <c r="BC524" t="s">
        <v>2043</v>
      </c>
      <c r="BD524" t="s">
        <v>2044</v>
      </c>
    </row>
    <row r="525" spans="1:56" x14ac:dyDescent="0.2">
      <c r="A525" t="s">
        <v>2071</v>
      </c>
      <c r="B525" t="s">
        <v>2046</v>
      </c>
      <c r="C525" s="130">
        <v>202</v>
      </c>
      <c r="D525" s="130">
        <v>11</v>
      </c>
      <c r="E525" s="130" t="s">
        <v>2885</v>
      </c>
      <c r="F525" s="130" t="s">
        <v>0</v>
      </c>
      <c r="G525" s="130" t="s">
        <v>0</v>
      </c>
      <c r="H525" s="130">
        <v>1</v>
      </c>
      <c r="I525" s="130">
        <v>7</v>
      </c>
      <c r="J525" s="130" t="s">
        <v>0</v>
      </c>
      <c r="K525" s="130">
        <v>4</v>
      </c>
      <c r="L525" s="130">
        <v>9</v>
      </c>
      <c r="M525" s="130" t="s">
        <v>0</v>
      </c>
      <c r="N525" s="130">
        <v>7</v>
      </c>
      <c r="O525" s="130" t="s">
        <v>0</v>
      </c>
      <c r="P525" s="130" t="s">
        <v>0</v>
      </c>
      <c r="Q525" s="130">
        <v>2</v>
      </c>
      <c r="R525" s="130">
        <v>5</v>
      </c>
      <c r="S525" s="130" t="s">
        <v>0</v>
      </c>
      <c r="T525" s="130" t="s">
        <v>0</v>
      </c>
      <c r="U525" s="130">
        <v>11</v>
      </c>
      <c r="V525" s="130">
        <v>3</v>
      </c>
      <c r="W525" s="130" t="s">
        <v>0</v>
      </c>
      <c r="X525" s="130" t="s">
        <v>0</v>
      </c>
      <c r="Y525" s="130" t="s">
        <v>0</v>
      </c>
      <c r="Z525" s="130">
        <v>10</v>
      </c>
      <c r="AA525" s="130">
        <v>6</v>
      </c>
      <c r="AB525" s="130" t="s">
        <v>0</v>
      </c>
      <c r="AC525" s="130" t="s">
        <v>0</v>
      </c>
      <c r="AD525" s="130" t="s">
        <v>0</v>
      </c>
      <c r="AE525" s="130" t="s">
        <v>0</v>
      </c>
      <c r="AF525" s="130" t="s">
        <v>0</v>
      </c>
      <c r="AG525" s="130" t="s">
        <v>0</v>
      </c>
      <c r="AH525" s="130" t="s">
        <v>0</v>
      </c>
      <c r="AI525" s="130" t="s">
        <v>0</v>
      </c>
      <c r="AJ525" s="130" t="s">
        <v>0</v>
      </c>
      <c r="AK525" s="137" t="s">
        <v>2724</v>
      </c>
      <c r="AL525" s="139" t="s">
        <v>2746</v>
      </c>
      <c r="AM525" s="139" t="s">
        <v>74</v>
      </c>
      <c r="AN525" s="139" t="s">
        <v>386</v>
      </c>
      <c r="AO525" s="139"/>
      <c r="AP525" s="139"/>
      <c r="AQ525" s="145" t="s">
        <v>2743</v>
      </c>
      <c r="AR525" s="139"/>
      <c r="AS525" s="139"/>
      <c r="AT525" s="139"/>
      <c r="AU525" s="141"/>
      <c r="BC525" t="s">
        <v>2043</v>
      </c>
      <c r="BD525" t="s">
        <v>2047</v>
      </c>
    </row>
    <row r="526" spans="1:56" x14ac:dyDescent="0.2">
      <c r="A526" t="s">
        <v>2073</v>
      </c>
      <c r="B526" t="s">
        <v>145</v>
      </c>
      <c r="C526" s="130">
        <v>71</v>
      </c>
      <c r="D526" s="130">
        <v>7</v>
      </c>
      <c r="E526" s="130" t="s">
        <v>2885</v>
      </c>
      <c r="F526" s="130" t="s">
        <v>0</v>
      </c>
      <c r="G526" s="130" t="s">
        <v>0</v>
      </c>
      <c r="H526" s="130">
        <v>2</v>
      </c>
      <c r="I526" s="130" t="s">
        <v>0</v>
      </c>
      <c r="J526" s="130" t="s">
        <v>0</v>
      </c>
      <c r="K526" s="130">
        <v>1</v>
      </c>
      <c r="L526" s="130">
        <v>4</v>
      </c>
      <c r="M526" s="130" t="s">
        <v>0</v>
      </c>
      <c r="N526" s="130">
        <v>2</v>
      </c>
      <c r="O526" s="130" t="s">
        <v>0</v>
      </c>
      <c r="P526" s="130" t="s">
        <v>0</v>
      </c>
      <c r="Q526" s="130">
        <v>5</v>
      </c>
      <c r="R526" s="130" t="s">
        <v>0</v>
      </c>
      <c r="S526" s="130" t="s">
        <v>0</v>
      </c>
      <c r="T526" s="130" t="s">
        <v>0</v>
      </c>
      <c r="U526" s="130" t="s">
        <v>0</v>
      </c>
      <c r="V526" s="130">
        <v>5</v>
      </c>
      <c r="W526" s="130" t="s">
        <v>0</v>
      </c>
      <c r="X526" s="130" t="s">
        <v>0</v>
      </c>
      <c r="Y526" s="130" t="s">
        <v>0</v>
      </c>
      <c r="Z526" s="130">
        <v>5</v>
      </c>
      <c r="AA526" s="130" t="s">
        <v>0</v>
      </c>
      <c r="AB526" s="130" t="s">
        <v>0</v>
      </c>
      <c r="AC526" s="130" t="s">
        <v>0</v>
      </c>
      <c r="AD526" s="130" t="s">
        <v>0</v>
      </c>
      <c r="AE526" s="130" t="s">
        <v>0</v>
      </c>
      <c r="AF526" s="130" t="s">
        <v>0</v>
      </c>
      <c r="AG526" s="130" t="s">
        <v>0</v>
      </c>
      <c r="AH526" s="130" t="s">
        <v>0</v>
      </c>
      <c r="AI526" s="130" t="s">
        <v>0</v>
      </c>
      <c r="AJ526" s="130" t="s">
        <v>0</v>
      </c>
      <c r="AK526" s="137" t="s">
        <v>2724</v>
      </c>
      <c r="AL526" s="139" t="s">
        <v>2746</v>
      </c>
      <c r="AM526" s="139" t="s">
        <v>74</v>
      </c>
      <c r="AN526" s="139" t="s">
        <v>386</v>
      </c>
      <c r="AO526" s="139"/>
      <c r="AP526" s="139"/>
      <c r="AQ526" s="140" t="s">
        <v>2744</v>
      </c>
      <c r="AR526" s="139"/>
      <c r="AS526" s="139"/>
      <c r="AT526" s="139"/>
      <c r="AU526" s="141"/>
      <c r="BC526" t="s">
        <v>2049</v>
      </c>
      <c r="BD526" t="s">
        <v>2050</v>
      </c>
    </row>
    <row r="527" spans="1:56" x14ac:dyDescent="0.2">
      <c r="A527" s="129" t="s">
        <v>2075</v>
      </c>
      <c r="B527" t="s">
        <v>245</v>
      </c>
      <c r="C527" s="130">
        <v>15783564570.530176</v>
      </c>
      <c r="D527" s="130">
        <v>10</v>
      </c>
      <c r="E527" s="130" t="s">
        <v>2885</v>
      </c>
      <c r="F527" s="130" t="s">
        <v>0</v>
      </c>
      <c r="G527" s="130" t="s">
        <v>0</v>
      </c>
      <c r="H527" s="130">
        <v>3</v>
      </c>
      <c r="I527" s="130">
        <v>7</v>
      </c>
      <c r="J527" s="130" t="s">
        <v>0</v>
      </c>
      <c r="K527" s="130">
        <v>4</v>
      </c>
      <c r="L527" s="130">
        <v>5</v>
      </c>
      <c r="M527" s="130">
        <v>9</v>
      </c>
      <c r="N527" s="130" t="s">
        <v>0</v>
      </c>
      <c r="O527" s="130" t="s">
        <v>0</v>
      </c>
      <c r="P527" s="130">
        <v>10</v>
      </c>
      <c r="Q527" s="130">
        <v>1</v>
      </c>
      <c r="R527" s="130">
        <v>2</v>
      </c>
      <c r="S527" s="130" t="s">
        <v>0</v>
      </c>
      <c r="T527" s="130" t="s">
        <v>0</v>
      </c>
      <c r="U527" s="130" t="s">
        <v>0</v>
      </c>
      <c r="V527" s="130" t="s">
        <v>0</v>
      </c>
      <c r="W527" s="130" t="s">
        <v>0</v>
      </c>
      <c r="X527" s="130">
        <v>8</v>
      </c>
      <c r="Y527" s="130" t="s">
        <v>0</v>
      </c>
      <c r="Z527" s="130">
        <v>6</v>
      </c>
      <c r="AA527" s="130" t="s">
        <v>0</v>
      </c>
      <c r="AB527" s="130" t="s">
        <v>0</v>
      </c>
      <c r="AC527" s="130" t="s">
        <v>0</v>
      </c>
      <c r="AD527" s="130" t="s">
        <v>0</v>
      </c>
      <c r="AE527" s="130" t="s">
        <v>0</v>
      </c>
      <c r="AF527" s="130" t="s">
        <v>0</v>
      </c>
      <c r="AG527" s="130" t="s">
        <v>0</v>
      </c>
      <c r="AH527" s="130" t="s">
        <v>0</v>
      </c>
      <c r="AI527" s="130" t="s">
        <v>0</v>
      </c>
      <c r="AJ527" s="130" t="s">
        <v>0</v>
      </c>
      <c r="AK527" s="137" t="s">
        <v>2748</v>
      </c>
      <c r="AL527" s="138" t="s">
        <v>2749</v>
      </c>
      <c r="AM527" s="139" t="s">
        <v>74</v>
      </c>
      <c r="AN527" s="138" t="s">
        <v>2730</v>
      </c>
      <c r="AO527" s="138"/>
      <c r="AP527" s="138"/>
      <c r="AQ527" s="140" t="s">
        <v>2741</v>
      </c>
      <c r="AR527" s="138"/>
      <c r="AS527" s="138"/>
      <c r="AT527" s="138"/>
      <c r="AU527" s="149"/>
      <c r="BC527" t="s">
        <v>0</v>
      </c>
      <c r="BD527" t="s">
        <v>2052</v>
      </c>
    </row>
    <row r="528" spans="1:56" x14ac:dyDescent="0.2">
      <c r="A528" s="129" t="s">
        <v>2078</v>
      </c>
      <c r="B528" t="s">
        <v>2054</v>
      </c>
      <c r="C528" s="130">
        <v>140657981480.77786</v>
      </c>
      <c r="D528" s="130">
        <v>14</v>
      </c>
      <c r="E528" s="130" t="s">
        <v>2885</v>
      </c>
      <c r="F528" s="130" t="s">
        <v>0</v>
      </c>
      <c r="G528" s="130" t="s">
        <v>0</v>
      </c>
      <c r="H528" s="130">
        <v>5</v>
      </c>
      <c r="I528" s="130">
        <v>4</v>
      </c>
      <c r="J528" s="130" t="s">
        <v>0</v>
      </c>
      <c r="K528" s="130">
        <v>3</v>
      </c>
      <c r="L528" s="130">
        <v>10</v>
      </c>
      <c r="M528" s="130">
        <v>8</v>
      </c>
      <c r="N528" s="130">
        <v>7</v>
      </c>
      <c r="O528" s="130" t="s">
        <v>0</v>
      </c>
      <c r="P528" s="130">
        <v>14</v>
      </c>
      <c r="Q528" s="130">
        <v>1</v>
      </c>
      <c r="R528" s="130">
        <v>2</v>
      </c>
      <c r="S528" s="130" t="s">
        <v>0</v>
      </c>
      <c r="T528" s="130" t="s">
        <v>0</v>
      </c>
      <c r="U528" s="130">
        <v>9</v>
      </c>
      <c r="V528" s="130">
        <v>12</v>
      </c>
      <c r="W528" s="130" t="s">
        <v>0</v>
      </c>
      <c r="X528" s="130">
        <v>11</v>
      </c>
      <c r="Y528" s="130" t="s">
        <v>0</v>
      </c>
      <c r="Z528" s="130">
        <v>6</v>
      </c>
      <c r="AA528" s="130">
        <v>13</v>
      </c>
      <c r="AB528" s="130" t="s">
        <v>0</v>
      </c>
      <c r="AC528" s="130" t="s">
        <v>0</v>
      </c>
      <c r="AD528" s="130" t="s">
        <v>0</v>
      </c>
      <c r="AE528" s="130" t="s">
        <v>0</v>
      </c>
      <c r="AF528" s="130" t="s">
        <v>0</v>
      </c>
      <c r="AG528" s="130" t="s">
        <v>0</v>
      </c>
      <c r="AH528" s="130" t="s">
        <v>0</v>
      </c>
      <c r="AI528" s="130" t="s">
        <v>0</v>
      </c>
      <c r="AJ528" s="130" t="s">
        <v>0</v>
      </c>
      <c r="AK528" s="137" t="s">
        <v>2748</v>
      </c>
      <c r="AL528" s="138" t="s">
        <v>2749</v>
      </c>
      <c r="AM528" s="139" t="s">
        <v>74</v>
      </c>
      <c r="AN528" s="138" t="s">
        <v>2730</v>
      </c>
      <c r="AO528" s="138"/>
      <c r="AP528" s="138"/>
      <c r="AQ528" s="145" t="s">
        <v>2742</v>
      </c>
      <c r="AR528" s="138"/>
      <c r="AS528" s="138"/>
      <c r="AT528" s="138"/>
      <c r="AU528" s="149"/>
      <c r="BC528" t="s">
        <v>2055</v>
      </c>
      <c r="BD528" t="s">
        <v>2056</v>
      </c>
    </row>
    <row r="529" spans="1:56" x14ac:dyDescent="0.2">
      <c r="A529" s="129" t="s">
        <v>2081</v>
      </c>
      <c r="B529" t="s">
        <v>2058</v>
      </c>
      <c r="C529" s="130">
        <v>11476180640.321409</v>
      </c>
      <c r="D529" s="130">
        <v>12</v>
      </c>
      <c r="E529" s="130" t="s">
        <v>2885</v>
      </c>
      <c r="F529" s="130" t="s">
        <v>0</v>
      </c>
      <c r="G529" s="130" t="s">
        <v>0</v>
      </c>
      <c r="H529" s="130">
        <v>1</v>
      </c>
      <c r="I529" s="130">
        <v>6</v>
      </c>
      <c r="J529" s="130" t="s">
        <v>0</v>
      </c>
      <c r="K529" s="130">
        <v>4</v>
      </c>
      <c r="L529" s="130">
        <v>7</v>
      </c>
      <c r="M529" s="130" t="s">
        <v>0</v>
      </c>
      <c r="N529" s="130">
        <v>9</v>
      </c>
      <c r="O529" s="130" t="s">
        <v>0</v>
      </c>
      <c r="P529" s="130" t="s">
        <v>0</v>
      </c>
      <c r="Q529" s="130">
        <v>2</v>
      </c>
      <c r="R529" s="130">
        <v>3</v>
      </c>
      <c r="S529" s="130" t="s">
        <v>0</v>
      </c>
      <c r="T529" s="130" t="s">
        <v>0</v>
      </c>
      <c r="U529" s="130">
        <v>11</v>
      </c>
      <c r="V529" s="130">
        <v>10</v>
      </c>
      <c r="W529" s="130" t="s">
        <v>0</v>
      </c>
      <c r="X529" s="130">
        <v>8</v>
      </c>
      <c r="Y529" s="130" t="s">
        <v>0</v>
      </c>
      <c r="Z529" s="130">
        <v>5</v>
      </c>
      <c r="AA529" s="130">
        <v>12</v>
      </c>
      <c r="AB529" s="130" t="s">
        <v>0</v>
      </c>
      <c r="AC529" s="130" t="s">
        <v>0</v>
      </c>
      <c r="AD529" s="130" t="s">
        <v>0</v>
      </c>
      <c r="AE529" s="130" t="s">
        <v>0</v>
      </c>
      <c r="AF529" s="130" t="s">
        <v>0</v>
      </c>
      <c r="AG529" s="130" t="s">
        <v>0</v>
      </c>
      <c r="AH529" s="130" t="s">
        <v>0</v>
      </c>
      <c r="AI529" s="130" t="s">
        <v>0</v>
      </c>
      <c r="AJ529" s="130" t="s">
        <v>0</v>
      </c>
      <c r="AK529" s="137" t="s">
        <v>2748</v>
      </c>
      <c r="AL529" s="138" t="s">
        <v>2749</v>
      </c>
      <c r="AM529" s="139" t="s">
        <v>74</v>
      </c>
      <c r="AN529" s="138" t="s">
        <v>2730</v>
      </c>
      <c r="AO529" s="138"/>
      <c r="AP529" s="138"/>
      <c r="AQ529" s="145" t="s">
        <v>2743</v>
      </c>
      <c r="AR529" s="138"/>
      <c r="AS529" s="138"/>
      <c r="AT529" s="138"/>
      <c r="AU529" s="149"/>
      <c r="BC529" t="s">
        <v>2055</v>
      </c>
      <c r="BD529" t="s">
        <v>2059</v>
      </c>
    </row>
    <row r="530" spans="1:56" x14ac:dyDescent="0.2">
      <c r="A530" s="129" t="s">
        <v>2083</v>
      </c>
      <c r="B530" t="s">
        <v>243</v>
      </c>
      <c r="C530" s="130">
        <v>498088118</v>
      </c>
      <c r="D530" s="130">
        <v>5</v>
      </c>
      <c r="E530" s="130" t="s">
        <v>2885</v>
      </c>
      <c r="F530" s="130" t="s">
        <v>0</v>
      </c>
      <c r="G530" s="130" t="s">
        <v>0</v>
      </c>
      <c r="H530" s="130">
        <v>2</v>
      </c>
      <c r="I530" s="130" t="s">
        <v>0</v>
      </c>
      <c r="J530" s="130" t="s">
        <v>0</v>
      </c>
      <c r="K530" s="130">
        <v>3</v>
      </c>
      <c r="L530" s="130">
        <v>1</v>
      </c>
      <c r="M530" s="130" t="s">
        <v>0</v>
      </c>
      <c r="N530" s="130" t="s">
        <v>0</v>
      </c>
      <c r="O530" s="130" t="s">
        <v>0</v>
      </c>
      <c r="P530" s="130" t="s">
        <v>0</v>
      </c>
      <c r="Q530" s="130" t="s">
        <v>0</v>
      </c>
      <c r="R530" s="130" t="s">
        <v>0</v>
      </c>
      <c r="S530" s="130" t="s">
        <v>0</v>
      </c>
      <c r="T530" s="130" t="s">
        <v>0</v>
      </c>
      <c r="U530" s="130" t="s">
        <v>0</v>
      </c>
      <c r="V530" s="130">
        <v>5</v>
      </c>
      <c r="W530" s="130" t="s">
        <v>0</v>
      </c>
      <c r="X530" s="130">
        <v>4</v>
      </c>
      <c r="Y530" s="130" t="s">
        <v>0</v>
      </c>
      <c r="Z530" s="130" t="s">
        <v>0</v>
      </c>
      <c r="AA530" s="130" t="s">
        <v>0</v>
      </c>
      <c r="AB530" s="130" t="s">
        <v>0</v>
      </c>
      <c r="AC530" s="130" t="s">
        <v>0</v>
      </c>
      <c r="AD530" s="130" t="s">
        <v>0</v>
      </c>
      <c r="AE530" s="130" t="s">
        <v>0</v>
      </c>
      <c r="AF530" s="130" t="s">
        <v>0</v>
      </c>
      <c r="AG530" s="130" t="s">
        <v>0</v>
      </c>
      <c r="AH530" s="130" t="s">
        <v>0</v>
      </c>
      <c r="AI530" s="130" t="s">
        <v>0</v>
      </c>
      <c r="AJ530" s="130" t="s">
        <v>0</v>
      </c>
      <c r="AK530" s="137" t="s">
        <v>2748</v>
      </c>
      <c r="AL530" s="138" t="s">
        <v>2749</v>
      </c>
      <c r="AM530" s="139" t="s">
        <v>74</v>
      </c>
      <c r="AN530" s="138" t="s">
        <v>2730</v>
      </c>
      <c r="AO530" s="138"/>
      <c r="AP530" s="138"/>
      <c r="AQ530" s="140" t="s">
        <v>2744</v>
      </c>
      <c r="AR530" s="138"/>
      <c r="AS530" s="138"/>
      <c r="AT530" s="138"/>
      <c r="AU530" s="149"/>
      <c r="BC530" t="s">
        <v>0</v>
      </c>
      <c r="BD530" t="s">
        <v>2061</v>
      </c>
    </row>
    <row r="531" spans="1:56" x14ac:dyDescent="0.2">
      <c r="A531" s="129" t="s">
        <v>2085</v>
      </c>
      <c r="B531" t="s">
        <v>242</v>
      </c>
      <c r="C531" s="130">
        <v>4213360594.4628944</v>
      </c>
      <c r="D531" s="130">
        <v>8</v>
      </c>
      <c r="E531" s="130" t="s">
        <v>2885</v>
      </c>
      <c r="F531" s="130" t="s">
        <v>0</v>
      </c>
      <c r="G531" s="130" t="s">
        <v>0</v>
      </c>
      <c r="H531" s="130">
        <v>5</v>
      </c>
      <c r="I531" s="130">
        <v>8</v>
      </c>
      <c r="J531" s="130" t="s">
        <v>0</v>
      </c>
      <c r="K531" s="130">
        <v>1</v>
      </c>
      <c r="L531" s="130">
        <v>7</v>
      </c>
      <c r="M531" s="130" t="s">
        <v>0</v>
      </c>
      <c r="N531" s="130" t="s">
        <v>0</v>
      </c>
      <c r="O531" s="130" t="s">
        <v>0</v>
      </c>
      <c r="P531" s="130" t="s">
        <v>0</v>
      </c>
      <c r="Q531" s="130">
        <v>2</v>
      </c>
      <c r="R531" s="130">
        <v>6</v>
      </c>
      <c r="S531" s="130" t="s">
        <v>0</v>
      </c>
      <c r="T531" s="130" t="s">
        <v>0</v>
      </c>
      <c r="U531" s="130" t="s">
        <v>0</v>
      </c>
      <c r="V531" s="130" t="s">
        <v>0</v>
      </c>
      <c r="W531" s="130" t="s">
        <v>0</v>
      </c>
      <c r="X531" s="130">
        <v>4</v>
      </c>
      <c r="Y531" s="130" t="s">
        <v>0</v>
      </c>
      <c r="Z531" s="130">
        <v>3</v>
      </c>
      <c r="AA531" s="130" t="s">
        <v>0</v>
      </c>
      <c r="AB531" s="130" t="s">
        <v>0</v>
      </c>
      <c r="AC531" s="130" t="s">
        <v>0</v>
      </c>
      <c r="AD531" s="130" t="s">
        <v>0</v>
      </c>
      <c r="AE531" s="130" t="s">
        <v>0</v>
      </c>
      <c r="AF531" s="130" t="s">
        <v>0</v>
      </c>
      <c r="AG531" s="130" t="s">
        <v>0</v>
      </c>
      <c r="AH531" s="130" t="s">
        <v>0</v>
      </c>
      <c r="AI531" s="130" t="s">
        <v>0</v>
      </c>
      <c r="AJ531" s="130" t="s">
        <v>0</v>
      </c>
      <c r="AK531" s="137" t="s">
        <v>2748</v>
      </c>
      <c r="AL531" s="138" t="s">
        <v>2749</v>
      </c>
      <c r="AM531" s="139" t="s">
        <v>74</v>
      </c>
      <c r="AN531" s="138" t="s">
        <v>382</v>
      </c>
      <c r="AO531" s="138"/>
      <c r="AP531" s="138"/>
      <c r="AQ531" s="140" t="s">
        <v>2741</v>
      </c>
      <c r="AR531" s="138"/>
      <c r="AS531" s="138"/>
      <c r="AT531" s="138"/>
      <c r="AU531" s="149"/>
      <c r="BC531" t="s">
        <v>2063</v>
      </c>
      <c r="BD531" t="s">
        <v>2064</v>
      </c>
    </row>
    <row r="532" spans="1:56" x14ac:dyDescent="0.2">
      <c r="A532" s="129" t="s">
        <v>2088</v>
      </c>
      <c r="B532" t="s">
        <v>2066</v>
      </c>
      <c r="C532" s="130">
        <v>22457382948.776932</v>
      </c>
      <c r="D532" s="130">
        <v>12</v>
      </c>
      <c r="E532" s="130" t="s">
        <v>2885</v>
      </c>
      <c r="F532" s="130" t="s">
        <v>0</v>
      </c>
      <c r="G532" s="130" t="s">
        <v>0</v>
      </c>
      <c r="H532" s="130">
        <v>6</v>
      </c>
      <c r="I532" s="130">
        <v>9</v>
      </c>
      <c r="J532" s="130" t="s">
        <v>0</v>
      </c>
      <c r="K532" s="130">
        <v>4</v>
      </c>
      <c r="L532" s="130">
        <v>1</v>
      </c>
      <c r="M532" s="130" t="s">
        <v>0</v>
      </c>
      <c r="N532" s="130">
        <v>10</v>
      </c>
      <c r="O532" s="130" t="s">
        <v>0</v>
      </c>
      <c r="P532" s="130" t="s">
        <v>0</v>
      </c>
      <c r="Q532" s="130">
        <v>2</v>
      </c>
      <c r="R532" s="130">
        <v>8</v>
      </c>
      <c r="S532" s="130" t="s">
        <v>0</v>
      </c>
      <c r="T532" s="130" t="s">
        <v>0</v>
      </c>
      <c r="U532" s="130">
        <v>7</v>
      </c>
      <c r="V532" s="130">
        <v>11</v>
      </c>
      <c r="W532" s="130" t="s">
        <v>0</v>
      </c>
      <c r="X532" s="130">
        <v>5</v>
      </c>
      <c r="Y532" s="130" t="s">
        <v>0</v>
      </c>
      <c r="Z532" s="130">
        <v>3</v>
      </c>
      <c r="AA532" s="130">
        <v>12</v>
      </c>
      <c r="AB532" s="130" t="s">
        <v>0</v>
      </c>
      <c r="AC532" s="130" t="s">
        <v>0</v>
      </c>
      <c r="AD532" s="130" t="s">
        <v>0</v>
      </c>
      <c r="AE532" s="130" t="s">
        <v>0</v>
      </c>
      <c r="AF532" s="130" t="s">
        <v>0</v>
      </c>
      <c r="AG532" s="130" t="s">
        <v>0</v>
      </c>
      <c r="AH532" s="130" t="s">
        <v>0</v>
      </c>
      <c r="AI532" s="130" t="s">
        <v>0</v>
      </c>
      <c r="AJ532" s="130" t="s">
        <v>0</v>
      </c>
      <c r="AK532" s="137" t="s">
        <v>2748</v>
      </c>
      <c r="AL532" s="138" t="s">
        <v>2749</v>
      </c>
      <c r="AM532" s="139" t="s">
        <v>74</v>
      </c>
      <c r="AN532" s="138" t="s">
        <v>382</v>
      </c>
      <c r="AO532" s="138"/>
      <c r="AP532" s="138"/>
      <c r="AQ532" s="145" t="s">
        <v>2742</v>
      </c>
      <c r="AR532" s="138"/>
      <c r="AS532" s="138"/>
      <c r="AT532" s="138"/>
      <c r="AU532" s="149"/>
      <c r="BC532" t="s">
        <v>0</v>
      </c>
      <c r="BD532" t="s">
        <v>2067</v>
      </c>
    </row>
    <row r="533" spans="1:56" x14ac:dyDescent="0.2">
      <c r="A533" s="129" t="s">
        <v>2091</v>
      </c>
      <c r="B533" t="s">
        <v>2069</v>
      </c>
      <c r="C533" s="130">
        <v>15482397815.780804</v>
      </c>
      <c r="D533" s="130">
        <v>12</v>
      </c>
      <c r="E533" s="130" t="s">
        <v>2885</v>
      </c>
      <c r="F533" s="130" t="s">
        <v>0</v>
      </c>
      <c r="G533" s="130" t="s">
        <v>0</v>
      </c>
      <c r="H533" s="130">
        <v>3</v>
      </c>
      <c r="I533" s="130" t="s">
        <v>0</v>
      </c>
      <c r="J533" s="130" t="s">
        <v>0</v>
      </c>
      <c r="K533" s="130">
        <v>10</v>
      </c>
      <c r="L533" s="130">
        <v>1</v>
      </c>
      <c r="M533" s="130">
        <v>8</v>
      </c>
      <c r="N533" s="130">
        <v>5</v>
      </c>
      <c r="O533" s="130" t="s">
        <v>0</v>
      </c>
      <c r="P533" s="130" t="s">
        <v>0</v>
      </c>
      <c r="Q533" s="130">
        <v>6</v>
      </c>
      <c r="R533" s="130">
        <v>9</v>
      </c>
      <c r="S533" s="130" t="s">
        <v>0</v>
      </c>
      <c r="T533" s="130" t="s">
        <v>0</v>
      </c>
      <c r="U533" s="130">
        <v>4</v>
      </c>
      <c r="V533" s="130">
        <v>11</v>
      </c>
      <c r="W533" s="130" t="s">
        <v>0</v>
      </c>
      <c r="X533" s="130">
        <v>2</v>
      </c>
      <c r="Y533" s="130" t="s">
        <v>0</v>
      </c>
      <c r="Z533" s="130">
        <v>7</v>
      </c>
      <c r="AA533" s="130">
        <v>12</v>
      </c>
      <c r="AB533" s="130" t="s">
        <v>0</v>
      </c>
      <c r="AC533" s="130" t="s">
        <v>0</v>
      </c>
      <c r="AD533" s="130" t="s">
        <v>0</v>
      </c>
      <c r="AE533" s="130" t="s">
        <v>0</v>
      </c>
      <c r="AF533" s="130" t="s">
        <v>0</v>
      </c>
      <c r="AG533" s="130" t="s">
        <v>0</v>
      </c>
      <c r="AH533" s="130" t="s">
        <v>0</v>
      </c>
      <c r="AI533" s="130" t="s">
        <v>0</v>
      </c>
      <c r="AJ533" s="130" t="s">
        <v>0</v>
      </c>
      <c r="AK533" s="137" t="s">
        <v>2748</v>
      </c>
      <c r="AL533" s="138" t="s">
        <v>2749</v>
      </c>
      <c r="AM533" s="139" t="s">
        <v>74</v>
      </c>
      <c r="AN533" s="138" t="s">
        <v>382</v>
      </c>
      <c r="AO533" s="138"/>
      <c r="AP533" s="138"/>
      <c r="AQ533" s="145" t="s">
        <v>2743</v>
      </c>
      <c r="AR533" s="138"/>
      <c r="AS533" s="138"/>
      <c r="AT533" s="138"/>
      <c r="AU533" s="149"/>
      <c r="BC533" t="s">
        <v>0</v>
      </c>
      <c r="BD533" t="s">
        <v>2070</v>
      </c>
    </row>
    <row r="534" spans="1:56" x14ac:dyDescent="0.2">
      <c r="A534" s="129" t="s">
        <v>2093</v>
      </c>
      <c r="B534" t="s">
        <v>240</v>
      </c>
      <c r="C534" s="130">
        <v>5179862150.7450466</v>
      </c>
      <c r="D534" s="130">
        <v>7</v>
      </c>
      <c r="E534" s="130" t="s">
        <v>2885</v>
      </c>
      <c r="F534" s="130" t="s">
        <v>0</v>
      </c>
      <c r="G534" s="130" t="s">
        <v>0</v>
      </c>
      <c r="H534" s="130">
        <v>7</v>
      </c>
      <c r="I534" s="130" t="s">
        <v>0</v>
      </c>
      <c r="J534" s="130" t="s">
        <v>0</v>
      </c>
      <c r="K534" s="130">
        <v>6</v>
      </c>
      <c r="L534" s="130">
        <v>1</v>
      </c>
      <c r="M534" s="130" t="s">
        <v>0</v>
      </c>
      <c r="N534" s="130" t="s">
        <v>0</v>
      </c>
      <c r="O534" s="130" t="s">
        <v>0</v>
      </c>
      <c r="P534" s="130" t="s">
        <v>0</v>
      </c>
      <c r="Q534" s="130" t="s">
        <v>0</v>
      </c>
      <c r="R534" s="130" t="s">
        <v>0</v>
      </c>
      <c r="S534" s="130" t="s">
        <v>0</v>
      </c>
      <c r="T534" s="130" t="s">
        <v>0</v>
      </c>
      <c r="U534" s="130">
        <v>2</v>
      </c>
      <c r="V534" s="130">
        <v>5</v>
      </c>
      <c r="W534" s="130" t="s">
        <v>0</v>
      </c>
      <c r="X534" s="130">
        <v>4</v>
      </c>
      <c r="Y534" s="130" t="s">
        <v>0</v>
      </c>
      <c r="Z534" s="130">
        <v>3</v>
      </c>
      <c r="AA534" s="130" t="s">
        <v>0</v>
      </c>
      <c r="AB534" s="130" t="s">
        <v>0</v>
      </c>
      <c r="AC534" s="130" t="s">
        <v>0</v>
      </c>
      <c r="AD534" s="130" t="s">
        <v>0</v>
      </c>
      <c r="AE534" s="130" t="s">
        <v>0</v>
      </c>
      <c r="AF534" s="130" t="s">
        <v>0</v>
      </c>
      <c r="AG534" s="130" t="s">
        <v>0</v>
      </c>
      <c r="AH534" s="130" t="s">
        <v>0</v>
      </c>
      <c r="AI534" s="130" t="s">
        <v>0</v>
      </c>
      <c r="AJ534" s="130" t="s">
        <v>0</v>
      </c>
      <c r="AK534" s="137" t="s">
        <v>2748</v>
      </c>
      <c r="AL534" s="138" t="s">
        <v>2749</v>
      </c>
      <c r="AM534" s="139" t="s">
        <v>74</v>
      </c>
      <c r="AN534" s="138" t="s">
        <v>382</v>
      </c>
      <c r="AO534" s="138"/>
      <c r="AP534" s="138"/>
      <c r="AQ534" s="140" t="s">
        <v>2744</v>
      </c>
      <c r="AR534" s="138"/>
      <c r="AS534" s="138"/>
      <c r="AT534" s="138"/>
      <c r="AU534" s="149"/>
      <c r="BC534" t="s">
        <v>0</v>
      </c>
      <c r="BD534" t="s">
        <v>2072</v>
      </c>
    </row>
    <row r="535" spans="1:56" x14ac:dyDescent="0.2">
      <c r="A535" s="129" t="s">
        <v>2096</v>
      </c>
      <c r="B535" t="s">
        <v>239</v>
      </c>
      <c r="C535" s="130"/>
      <c r="D535" s="130"/>
      <c r="E535" s="130" t="s">
        <v>2886</v>
      </c>
      <c r="F535" s="130"/>
      <c r="G535" s="130"/>
      <c r="H535" s="130"/>
      <c r="I535" s="130"/>
      <c r="J535" s="130"/>
      <c r="K535" s="130"/>
      <c r="L535" s="130"/>
      <c r="M535" s="130"/>
      <c r="N535" s="130"/>
      <c r="O535" s="130"/>
      <c r="P535" s="130"/>
      <c r="Q535" s="130"/>
      <c r="R535" s="130"/>
      <c r="S535" s="130"/>
      <c r="T535" s="130"/>
      <c r="U535" s="130"/>
      <c r="V535" s="130"/>
      <c r="W535" s="130"/>
      <c r="X535" s="130"/>
      <c r="Y535" s="130"/>
      <c r="Z535" s="130"/>
      <c r="AA535" s="130"/>
      <c r="AB535" s="130"/>
      <c r="AC535" s="130"/>
      <c r="AD535" s="130"/>
      <c r="AE535" s="130"/>
      <c r="AF535" s="130"/>
      <c r="AG535" s="130"/>
      <c r="AH535" s="130"/>
      <c r="AI535" s="130"/>
      <c r="AJ535" s="130"/>
      <c r="AK535" s="137" t="s">
        <v>2748</v>
      </c>
      <c r="AL535" s="138" t="s">
        <v>2749</v>
      </c>
      <c r="AM535" s="139" t="s">
        <v>74</v>
      </c>
      <c r="AN535" s="138" t="s">
        <v>2731</v>
      </c>
      <c r="AO535" s="138"/>
      <c r="AP535" s="138"/>
      <c r="AQ535" s="140" t="s">
        <v>2741</v>
      </c>
      <c r="AR535" s="138"/>
      <c r="AS535" s="138"/>
      <c r="AT535" s="138"/>
      <c r="AU535" s="149"/>
      <c r="BC535" t="s">
        <v>0</v>
      </c>
      <c r="BD535" t="s">
        <v>2074</v>
      </c>
    </row>
    <row r="536" spans="1:56" x14ac:dyDescent="0.2">
      <c r="A536" s="129" t="s">
        <v>2099</v>
      </c>
      <c r="B536" t="s">
        <v>2076</v>
      </c>
      <c r="C536" s="130">
        <v>2327546528.4730268</v>
      </c>
      <c r="D536" s="130">
        <v>8</v>
      </c>
      <c r="E536" s="130" t="s">
        <v>2885</v>
      </c>
      <c r="F536" s="130" t="s">
        <v>0</v>
      </c>
      <c r="G536" s="130" t="s">
        <v>0</v>
      </c>
      <c r="H536" s="130">
        <v>2</v>
      </c>
      <c r="I536" s="130">
        <v>7</v>
      </c>
      <c r="J536" s="130" t="s">
        <v>0</v>
      </c>
      <c r="K536" s="130">
        <v>8</v>
      </c>
      <c r="L536" s="130">
        <v>3</v>
      </c>
      <c r="M536" s="130" t="s">
        <v>0</v>
      </c>
      <c r="N536" s="130">
        <v>5</v>
      </c>
      <c r="O536" s="130" t="s">
        <v>0</v>
      </c>
      <c r="P536" s="130" t="s">
        <v>0</v>
      </c>
      <c r="Q536" s="130">
        <v>1</v>
      </c>
      <c r="R536" s="130" t="s">
        <v>0</v>
      </c>
      <c r="S536" s="130" t="s">
        <v>0</v>
      </c>
      <c r="T536" s="130" t="s">
        <v>0</v>
      </c>
      <c r="U536" s="130" t="s">
        <v>0</v>
      </c>
      <c r="V536" s="130" t="s">
        <v>0</v>
      </c>
      <c r="W536" s="130" t="s">
        <v>0</v>
      </c>
      <c r="X536" s="130">
        <v>6</v>
      </c>
      <c r="Y536" s="130" t="s">
        <v>0</v>
      </c>
      <c r="Z536" s="130">
        <v>4</v>
      </c>
      <c r="AA536" s="130" t="s">
        <v>0</v>
      </c>
      <c r="AB536" s="130" t="s">
        <v>0</v>
      </c>
      <c r="AC536" s="130" t="s">
        <v>0</v>
      </c>
      <c r="AD536" s="130" t="s">
        <v>0</v>
      </c>
      <c r="AE536" s="130" t="s">
        <v>0</v>
      </c>
      <c r="AF536" s="130" t="s">
        <v>0</v>
      </c>
      <c r="AG536" s="130" t="s">
        <v>0</v>
      </c>
      <c r="AH536" s="130" t="s">
        <v>0</v>
      </c>
      <c r="AI536" s="130" t="s">
        <v>0</v>
      </c>
      <c r="AJ536" s="130" t="s">
        <v>0</v>
      </c>
      <c r="AK536" s="137" t="s">
        <v>2748</v>
      </c>
      <c r="AL536" s="138" t="s">
        <v>2749</v>
      </c>
      <c r="AM536" s="139" t="s">
        <v>74</v>
      </c>
      <c r="AN536" s="138" t="s">
        <v>2731</v>
      </c>
      <c r="AO536" s="138"/>
      <c r="AP536" s="138"/>
      <c r="AQ536" s="145" t="s">
        <v>2742</v>
      </c>
      <c r="AR536" s="138"/>
      <c r="AS536" s="138"/>
      <c r="AT536" s="138"/>
      <c r="AU536" s="149"/>
      <c r="BC536" t="s">
        <v>0</v>
      </c>
      <c r="BD536" t="s">
        <v>2077</v>
      </c>
    </row>
    <row r="537" spans="1:56" x14ac:dyDescent="0.2">
      <c r="A537" s="129" t="s">
        <v>2103</v>
      </c>
      <c r="B537" t="s">
        <v>2079</v>
      </c>
      <c r="C537" s="130"/>
      <c r="D537" s="130"/>
      <c r="E537" s="130" t="s">
        <v>2886</v>
      </c>
      <c r="F537" s="130"/>
      <c r="G537" s="130"/>
      <c r="H537" s="130"/>
      <c r="I537" s="130"/>
      <c r="J537" s="130"/>
      <c r="K537" s="130"/>
      <c r="L537" s="130"/>
      <c r="M537" s="130"/>
      <c r="N537" s="130"/>
      <c r="O537" s="130"/>
      <c r="P537" s="130"/>
      <c r="Q537" s="130"/>
      <c r="R537" s="130"/>
      <c r="S537" s="130"/>
      <c r="T537" s="130"/>
      <c r="U537" s="130"/>
      <c r="V537" s="130"/>
      <c r="W537" s="130"/>
      <c r="X537" s="130"/>
      <c r="Y537" s="130"/>
      <c r="Z537" s="130"/>
      <c r="AA537" s="130"/>
      <c r="AB537" s="130"/>
      <c r="AC537" s="130"/>
      <c r="AD537" s="130"/>
      <c r="AE537" s="130"/>
      <c r="AF537" s="130"/>
      <c r="AG537" s="130"/>
      <c r="AH537" s="130"/>
      <c r="AI537" s="130"/>
      <c r="AJ537" s="130"/>
      <c r="AK537" s="137" t="s">
        <v>2748</v>
      </c>
      <c r="AL537" s="138" t="s">
        <v>2749</v>
      </c>
      <c r="AM537" s="139" t="s">
        <v>74</v>
      </c>
      <c r="AN537" s="138" t="s">
        <v>2731</v>
      </c>
      <c r="AO537" s="138"/>
      <c r="AP537" s="138"/>
      <c r="AQ537" s="145" t="s">
        <v>2743</v>
      </c>
      <c r="AR537" s="138"/>
      <c r="AS537" s="138"/>
      <c r="AT537" s="138"/>
      <c r="AU537" s="149"/>
      <c r="BC537" t="s">
        <v>723</v>
      </c>
      <c r="BD537" t="s">
        <v>2080</v>
      </c>
    </row>
    <row r="538" spans="1:56" x14ac:dyDescent="0.2">
      <c r="A538" s="129" t="s">
        <v>2106</v>
      </c>
      <c r="B538" t="s">
        <v>237</v>
      </c>
      <c r="C538" s="130">
        <v>1189481672.2931809</v>
      </c>
      <c r="D538" s="130">
        <v>5</v>
      </c>
      <c r="E538" s="130" t="s">
        <v>2885</v>
      </c>
      <c r="F538" s="130" t="s">
        <v>0</v>
      </c>
      <c r="G538" s="130" t="s">
        <v>0</v>
      </c>
      <c r="H538" s="130">
        <v>4</v>
      </c>
      <c r="I538" s="130" t="s">
        <v>0</v>
      </c>
      <c r="J538" s="130" t="s">
        <v>0</v>
      </c>
      <c r="K538" s="130">
        <v>5</v>
      </c>
      <c r="L538" s="130">
        <v>1</v>
      </c>
      <c r="M538" s="130" t="s">
        <v>0</v>
      </c>
      <c r="N538" s="130" t="s">
        <v>0</v>
      </c>
      <c r="O538" s="130" t="s">
        <v>0</v>
      </c>
      <c r="P538" s="130" t="s">
        <v>0</v>
      </c>
      <c r="Q538" s="130" t="s">
        <v>0</v>
      </c>
      <c r="R538" s="130" t="s">
        <v>0</v>
      </c>
      <c r="S538" s="130" t="s">
        <v>0</v>
      </c>
      <c r="T538" s="130" t="s">
        <v>0</v>
      </c>
      <c r="U538" s="130" t="s">
        <v>0</v>
      </c>
      <c r="V538" s="130" t="s">
        <v>0</v>
      </c>
      <c r="W538" s="130" t="s">
        <v>0</v>
      </c>
      <c r="X538" s="130">
        <v>2</v>
      </c>
      <c r="Y538" s="130" t="s">
        <v>0</v>
      </c>
      <c r="Z538" s="130">
        <v>3</v>
      </c>
      <c r="AA538" s="130" t="s">
        <v>0</v>
      </c>
      <c r="AB538" s="130" t="s">
        <v>0</v>
      </c>
      <c r="AC538" s="130" t="s">
        <v>0</v>
      </c>
      <c r="AD538" s="130" t="s">
        <v>0</v>
      </c>
      <c r="AE538" s="130" t="s">
        <v>0</v>
      </c>
      <c r="AF538" s="130" t="s">
        <v>0</v>
      </c>
      <c r="AG538" s="130" t="s">
        <v>0</v>
      </c>
      <c r="AH538" s="130" t="s">
        <v>0</v>
      </c>
      <c r="AI538" s="130" t="s">
        <v>0</v>
      </c>
      <c r="AJ538" s="130" t="s">
        <v>0</v>
      </c>
      <c r="AK538" s="137" t="s">
        <v>2748</v>
      </c>
      <c r="AL538" s="138" t="s">
        <v>2749</v>
      </c>
      <c r="AM538" s="139" t="s">
        <v>74</v>
      </c>
      <c r="AN538" s="138" t="s">
        <v>2731</v>
      </c>
      <c r="AO538" s="138"/>
      <c r="AP538" s="138"/>
      <c r="AQ538" s="140" t="s">
        <v>2744</v>
      </c>
      <c r="AR538" s="138"/>
      <c r="AS538" s="138"/>
      <c r="AT538" s="138"/>
      <c r="AU538" s="149"/>
      <c r="BC538" t="s">
        <v>0</v>
      </c>
      <c r="BD538" t="s">
        <v>2082</v>
      </c>
    </row>
    <row r="539" spans="1:56" x14ac:dyDescent="0.2">
      <c r="A539" s="129" t="s">
        <v>2109</v>
      </c>
      <c r="B539" t="s">
        <v>236</v>
      </c>
      <c r="C539" s="130">
        <v>24653358139.203716</v>
      </c>
      <c r="D539" s="130">
        <v>10</v>
      </c>
      <c r="E539" s="130" t="s">
        <v>2885</v>
      </c>
      <c r="F539" s="130" t="s">
        <v>0</v>
      </c>
      <c r="G539" s="130" t="s">
        <v>0</v>
      </c>
      <c r="H539" s="130">
        <v>3</v>
      </c>
      <c r="I539" s="130">
        <v>5</v>
      </c>
      <c r="J539" s="130" t="s">
        <v>0</v>
      </c>
      <c r="K539" s="130">
        <v>1</v>
      </c>
      <c r="L539" s="130">
        <v>8</v>
      </c>
      <c r="M539" s="130">
        <v>9</v>
      </c>
      <c r="N539" s="130" t="s">
        <v>0</v>
      </c>
      <c r="O539" s="130" t="s">
        <v>0</v>
      </c>
      <c r="P539" s="130" t="s">
        <v>0</v>
      </c>
      <c r="Q539" s="130">
        <v>2</v>
      </c>
      <c r="R539" s="130">
        <v>6</v>
      </c>
      <c r="S539" s="130" t="s">
        <v>0</v>
      </c>
      <c r="T539" s="130" t="s">
        <v>0</v>
      </c>
      <c r="U539" s="130">
        <v>10</v>
      </c>
      <c r="V539" s="130" t="s">
        <v>0</v>
      </c>
      <c r="W539" s="130" t="s">
        <v>0</v>
      </c>
      <c r="X539" s="130">
        <v>7</v>
      </c>
      <c r="Y539" s="130" t="s">
        <v>0</v>
      </c>
      <c r="Z539" s="130">
        <v>4</v>
      </c>
      <c r="AA539" s="130" t="s">
        <v>0</v>
      </c>
      <c r="AB539" s="130" t="s">
        <v>0</v>
      </c>
      <c r="AC539" s="130" t="s">
        <v>0</v>
      </c>
      <c r="AD539" s="130" t="s">
        <v>0</v>
      </c>
      <c r="AE539" s="130" t="s">
        <v>0</v>
      </c>
      <c r="AF539" s="130" t="s">
        <v>0</v>
      </c>
      <c r="AG539" s="130" t="s">
        <v>0</v>
      </c>
      <c r="AH539" s="130" t="s">
        <v>0</v>
      </c>
      <c r="AI539" s="130" t="s">
        <v>0</v>
      </c>
      <c r="AJ539" s="130" t="s">
        <v>0</v>
      </c>
      <c r="AK539" s="137" t="s">
        <v>2748</v>
      </c>
      <c r="AL539" s="138" t="s">
        <v>2749</v>
      </c>
      <c r="AM539" s="139" t="s">
        <v>74</v>
      </c>
      <c r="AN539" s="139" t="s">
        <v>386</v>
      </c>
      <c r="AO539" s="139"/>
      <c r="AP539" s="139"/>
      <c r="AQ539" s="140" t="s">
        <v>2741</v>
      </c>
      <c r="AR539" s="139"/>
      <c r="AS539" s="139"/>
      <c r="AT539" s="139"/>
      <c r="AU539" s="141"/>
      <c r="BC539" t="s">
        <v>0</v>
      </c>
      <c r="BD539" t="s">
        <v>2084</v>
      </c>
    </row>
    <row r="540" spans="1:56" x14ac:dyDescent="0.2">
      <c r="A540" s="129" t="s">
        <v>2113</v>
      </c>
      <c r="B540" t="s">
        <v>2086</v>
      </c>
      <c r="C540" s="130">
        <v>83116548050.619263</v>
      </c>
      <c r="D540" s="130">
        <v>13</v>
      </c>
      <c r="E540" s="130" t="s">
        <v>2885</v>
      </c>
      <c r="F540" s="130" t="s">
        <v>0</v>
      </c>
      <c r="G540" s="130" t="s">
        <v>0</v>
      </c>
      <c r="H540" s="130">
        <v>3</v>
      </c>
      <c r="I540" s="130">
        <v>8</v>
      </c>
      <c r="J540" s="130" t="s">
        <v>0</v>
      </c>
      <c r="K540" s="130">
        <v>1</v>
      </c>
      <c r="L540" s="130">
        <v>9</v>
      </c>
      <c r="M540" s="130">
        <v>7</v>
      </c>
      <c r="N540" s="130">
        <v>2</v>
      </c>
      <c r="O540" s="130" t="s">
        <v>0</v>
      </c>
      <c r="P540" s="130" t="s">
        <v>0</v>
      </c>
      <c r="Q540" s="130">
        <v>4</v>
      </c>
      <c r="R540" s="130">
        <v>10</v>
      </c>
      <c r="S540" s="130" t="s">
        <v>0</v>
      </c>
      <c r="T540" s="130" t="s">
        <v>0</v>
      </c>
      <c r="U540" s="130">
        <v>6</v>
      </c>
      <c r="V540" s="130">
        <v>12</v>
      </c>
      <c r="W540" s="130" t="s">
        <v>0</v>
      </c>
      <c r="X540" s="130">
        <v>11</v>
      </c>
      <c r="Y540" s="130" t="s">
        <v>0</v>
      </c>
      <c r="Z540" s="130">
        <v>5</v>
      </c>
      <c r="AA540" s="130">
        <v>13</v>
      </c>
      <c r="AB540" s="130" t="s">
        <v>0</v>
      </c>
      <c r="AC540" s="130" t="s">
        <v>0</v>
      </c>
      <c r="AD540" s="130" t="s">
        <v>0</v>
      </c>
      <c r="AE540" s="130" t="s">
        <v>0</v>
      </c>
      <c r="AF540" s="130" t="s">
        <v>0</v>
      </c>
      <c r="AG540" s="130" t="s">
        <v>0</v>
      </c>
      <c r="AH540" s="130" t="s">
        <v>0</v>
      </c>
      <c r="AI540" s="130" t="s">
        <v>0</v>
      </c>
      <c r="AJ540" s="130" t="s">
        <v>0</v>
      </c>
      <c r="AK540" s="137" t="s">
        <v>2748</v>
      </c>
      <c r="AL540" s="138" t="s">
        <v>2749</v>
      </c>
      <c r="AM540" s="139" t="s">
        <v>74</v>
      </c>
      <c r="AN540" s="139" t="s">
        <v>386</v>
      </c>
      <c r="AO540" s="139"/>
      <c r="AP540" s="139"/>
      <c r="AQ540" s="145" t="s">
        <v>2742</v>
      </c>
      <c r="AR540" s="139"/>
      <c r="AS540" s="139"/>
      <c r="AT540" s="139"/>
      <c r="AU540" s="141"/>
      <c r="BC540" t="s">
        <v>0</v>
      </c>
      <c r="BD540" t="s">
        <v>2087</v>
      </c>
    </row>
    <row r="541" spans="1:56" x14ac:dyDescent="0.2">
      <c r="A541" s="129" t="s">
        <v>2116</v>
      </c>
      <c r="B541" t="s">
        <v>2089</v>
      </c>
      <c r="C541" s="130">
        <v>10319700465.094673</v>
      </c>
      <c r="D541" s="130">
        <v>12</v>
      </c>
      <c r="E541" s="130" t="s">
        <v>2885</v>
      </c>
      <c r="F541" s="130" t="s">
        <v>0</v>
      </c>
      <c r="G541" s="130" t="s">
        <v>0</v>
      </c>
      <c r="H541" s="130">
        <v>2</v>
      </c>
      <c r="I541" s="130">
        <v>7</v>
      </c>
      <c r="J541" s="130" t="s">
        <v>0</v>
      </c>
      <c r="K541" s="130">
        <v>1</v>
      </c>
      <c r="L541" s="130">
        <v>3</v>
      </c>
      <c r="M541" s="130" t="s">
        <v>0</v>
      </c>
      <c r="N541" s="130">
        <v>5</v>
      </c>
      <c r="O541" s="130" t="s">
        <v>0</v>
      </c>
      <c r="P541" s="130" t="s">
        <v>0</v>
      </c>
      <c r="Q541" s="130">
        <v>8</v>
      </c>
      <c r="R541" s="130">
        <v>6</v>
      </c>
      <c r="S541" s="130" t="s">
        <v>0</v>
      </c>
      <c r="T541" s="130" t="s">
        <v>0</v>
      </c>
      <c r="U541" s="130">
        <v>10</v>
      </c>
      <c r="V541" s="130">
        <v>9</v>
      </c>
      <c r="W541" s="130" t="s">
        <v>0</v>
      </c>
      <c r="X541" s="130">
        <v>12</v>
      </c>
      <c r="Y541" s="130" t="s">
        <v>0</v>
      </c>
      <c r="Z541" s="130">
        <v>4</v>
      </c>
      <c r="AA541" s="130">
        <v>11</v>
      </c>
      <c r="AB541" s="130" t="s">
        <v>0</v>
      </c>
      <c r="AC541" s="130" t="s">
        <v>0</v>
      </c>
      <c r="AD541" s="130" t="s">
        <v>0</v>
      </c>
      <c r="AE541" s="130" t="s">
        <v>0</v>
      </c>
      <c r="AF541" s="130" t="s">
        <v>0</v>
      </c>
      <c r="AG541" s="130" t="s">
        <v>0</v>
      </c>
      <c r="AH541" s="130" t="s">
        <v>0</v>
      </c>
      <c r="AI541" s="130" t="s">
        <v>0</v>
      </c>
      <c r="AJ541" s="130" t="s">
        <v>0</v>
      </c>
      <c r="AK541" s="137" t="s">
        <v>2748</v>
      </c>
      <c r="AL541" s="138" t="s">
        <v>2749</v>
      </c>
      <c r="AM541" s="139" t="s">
        <v>74</v>
      </c>
      <c r="AN541" s="139" t="s">
        <v>386</v>
      </c>
      <c r="AO541" s="139"/>
      <c r="AP541" s="139"/>
      <c r="AQ541" s="145" t="s">
        <v>2743</v>
      </c>
      <c r="AR541" s="139"/>
      <c r="AS541" s="139"/>
      <c r="AT541" s="139"/>
      <c r="AU541" s="141"/>
      <c r="BC541" t="s">
        <v>0</v>
      </c>
      <c r="BD541" t="s">
        <v>2090</v>
      </c>
    </row>
    <row r="542" spans="1:56" x14ac:dyDescent="0.2">
      <c r="A542" s="129" t="s">
        <v>2119</v>
      </c>
      <c r="B542" t="s">
        <v>234</v>
      </c>
      <c r="C542" s="130">
        <v>9347931403.7131176</v>
      </c>
      <c r="D542" s="130">
        <v>7</v>
      </c>
      <c r="E542" s="130" t="s">
        <v>2885</v>
      </c>
      <c r="F542" s="130" t="s">
        <v>0</v>
      </c>
      <c r="G542" s="130" t="s">
        <v>0</v>
      </c>
      <c r="H542" s="130">
        <v>2</v>
      </c>
      <c r="I542" s="130" t="s">
        <v>0</v>
      </c>
      <c r="J542" s="130" t="s">
        <v>0</v>
      </c>
      <c r="K542" s="130">
        <v>1</v>
      </c>
      <c r="L542" s="130">
        <v>3</v>
      </c>
      <c r="M542" s="130" t="s">
        <v>0</v>
      </c>
      <c r="N542" s="130">
        <v>4</v>
      </c>
      <c r="O542" s="130" t="s">
        <v>0</v>
      </c>
      <c r="P542" s="130" t="s">
        <v>0</v>
      </c>
      <c r="Q542" s="130" t="s">
        <v>0</v>
      </c>
      <c r="R542" s="130" t="s">
        <v>0</v>
      </c>
      <c r="S542" s="130" t="s">
        <v>0</v>
      </c>
      <c r="T542" s="130" t="s">
        <v>0</v>
      </c>
      <c r="U542" s="130">
        <v>5</v>
      </c>
      <c r="V542" s="130">
        <v>7</v>
      </c>
      <c r="W542" s="130" t="s">
        <v>0</v>
      </c>
      <c r="X542" s="130" t="s">
        <v>0</v>
      </c>
      <c r="Y542" s="130" t="s">
        <v>0</v>
      </c>
      <c r="Z542" s="130">
        <v>6</v>
      </c>
      <c r="AA542" s="130" t="s">
        <v>0</v>
      </c>
      <c r="AB542" s="130" t="s">
        <v>0</v>
      </c>
      <c r="AC542" s="130" t="s">
        <v>0</v>
      </c>
      <c r="AD542" s="130" t="s">
        <v>0</v>
      </c>
      <c r="AE542" s="130" t="s">
        <v>0</v>
      </c>
      <c r="AF542" s="130" t="s">
        <v>0</v>
      </c>
      <c r="AG542" s="130" t="s">
        <v>0</v>
      </c>
      <c r="AH542" s="130" t="s">
        <v>0</v>
      </c>
      <c r="AI542" s="130" t="s">
        <v>0</v>
      </c>
      <c r="AJ542" s="130" t="s">
        <v>0</v>
      </c>
      <c r="AK542" s="137" t="s">
        <v>2748</v>
      </c>
      <c r="AL542" s="138" t="s">
        <v>2749</v>
      </c>
      <c r="AM542" s="139" t="s">
        <v>74</v>
      </c>
      <c r="AN542" s="139" t="s">
        <v>386</v>
      </c>
      <c r="AO542" s="139"/>
      <c r="AP542" s="139"/>
      <c r="AQ542" s="140" t="s">
        <v>2744</v>
      </c>
      <c r="AR542" s="139"/>
      <c r="AS542" s="139"/>
      <c r="AT542" s="139"/>
      <c r="AU542" s="141"/>
      <c r="BC542" t="s">
        <v>0</v>
      </c>
      <c r="BD542" t="s">
        <v>2092</v>
      </c>
    </row>
    <row r="543" spans="1:56" x14ac:dyDescent="0.2">
      <c r="A543" t="s">
        <v>2123</v>
      </c>
      <c r="B543" t="s">
        <v>0</v>
      </c>
      <c r="C543" s="130"/>
      <c r="D543" s="130"/>
      <c r="E543" s="130" t="s">
        <v>2886</v>
      </c>
      <c r="F543" s="130"/>
      <c r="G543" s="130"/>
      <c r="H543" s="130"/>
      <c r="I543" s="130"/>
      <c r="J543" s="130"/>
      <c r="K543" s="130"/>
      <c r="L543" s="130"/>
      <c r="M543" s="130"/>
      <c r="N543" s="130"/>
      <c r="O543" s="130"/>
      <c r="P543" s="130"/>
      <c r="Q543" s="130"/>
      <c r="R543" s="130"/>
      <c r="S543" s="130"/>
      <c r="T543" s="130"/>
      <c r="U543" s="130"/>
      <c r="V543" s="130"/>
      <c r="W543" s="130"/>
      <c r="X543" s="130"/>
      <c r="Y543" s="130"/>
      <c r="Z543" s="130"/>
      <c r="AA543" s="130"/>
      <c r="AB543" s="130"/>
      <c r="AC543" s="130"/>
      <c r="AD543" s="130"/>
      <c r="AE543" s="130"/>
      <c r="AF543" s="130"/>
      <c r="AG543" s="130"/>
      <c r="AH543" s="130"/>
      <c r="AI543" s="130"/>
      <c r="AJ543" s="130"/>
      <c r="AK543" s="142"/>
      <c r="AL543" s="143"/>
      <c r="AM543" s="143"/>
      <c r="AN543" s="143"/>
      <c r="AO543" s="143"/>
      <c r="AP543" s="143"/>
      <c r="AQ543" s="143"/>
      <c r="AR543" s="143"/>
      <c r="AS543" s="143"/>
      <c r="AT543" s="143"/>
      <c r="AU543" s="144"/>
      <c r="BC543" t="s">
        <v>2094</v>
      </c>
      <c r="BD543" t="s">
        <v>2095</v>
      </c>
    </row>
    <row r="544" spans="1:56" x14ac:dyDescent="0.2">
      <c r="A544" t="s">
        <v>2126</v>
      </c>
      <c r="B544" t="s">
        <v>86</v>
      </c>
      <c r="C544" s="130"/>
      <c r="D544" s="130"/>
      <c r="E544" s="130" t="s">
        <v>2886</v>
      </c>
      <c r="F544" s="130"/>
      <c r="G544" s="130"/>
      <c r="H544" s="130"/>
      <c r="I544" s="130"/>
      <c r="J544" s="130"/>
      <c r="K544" s="130"/>
      <c r="L544" s="130"/>
      <c r="M544" s="130"/>
      <c r="N544" s="130"/>
      <c r="O544" s="130"/>
      <c r="P544" s="130"/>
      <c r="Q544" s="130"/>
      <c r="R544" s="130"/>
      <c r="S544" s="130"/>
      <c r="T544" s="130"/>
      <c r="U544" s="130"/>
      <c r="V544" s="130"/>
      <c r="W544" s="130"/>
      <c r="X544" s="130"/>
      <c r="Y544" s="130"/>
      <c r="Z544" s="130"/>
      <c r="AA544" s="130"/>
      <c r="AB544" s="130"/>
      <c r="AC544" s="130"/>
      <c r="AD544" s="130"/>
      <c r="AE544" s="130"/>
      <c r="AF544" s="130"/>
      <c r="AG544" s="130"/>
      <c r="AH544" s="130"/>
      <c r="AI544" s="130"/>
      <c r="AJ544" s="130"/>
      <c r="AK544" s="137" t="s">
        <v>2724</v>
      </c>
      <c r="AL544" s="138" t="s">
        <v>2735</v>
      </c>
      <c r="AM544" s="139" t="s">
        <v>71</v>
      </c>
      <c r="AN544" s="140" t="s">
        <v>70</v>
      </c>
      <c r="AO544" s="140"/>
      <c r="AP544" s="140" t="s">
        <v>2739</v>
      </c>
      <c r="AQ544" s="140" t="s">
        <v>2741</v>
      </c>
      <c r="AR544" s="139"/>
      <c r="AS544" s="139"/>
      <c r="AT544" s="139"/>
      <c r="AU544" s="141"/>
      <c r="BC544" t="s">
        <v>2097</v>
      </c>
      <c r="BD544" t="s">
        <v>2098</v>
      </c>
    </row>
    <row r="545" spans="1:56" x14ac:dyDescent="0.2">
      <c r="A545" t="s">
        <v>2129</v>
      </c>
      <c r="B545" t="s">
        <v>2100</v>
      </c>
      <c r="C545" s="130"/>
      <c r="D545" s="130"/>
      <c r="E545" s="130" t="s">
        <v>2886</v>
      </c>
      <c r="F545" s="130"/>
      <c r="G545" s="130"/>
      <c r="H545" s="130"/>
      <c r="I545" s="130"/>
      <c r="J545" s="130"/>
      <c r="K545" s="130"/>
      <c r="L545" s="130"/>
      <c r="M545" s="130"/>
      <c r="N545" s="130"/>
      <c r="O545" s="130"/>
      <c r="P545" s="130"/>
      <c r="Q545" s="130"/>
      <c r="R545" s="130"/>
      <c r="S545" s="130"/>
      <c r="T545" s="130"/>
      <c r="U545" s="130"/>
      <c r="V545" s="130"/>
      <c r="W545" s="130"/>
      <c r="X545" s="130"/>
      <c r="Y545" s="130"/>
      <c r="Z545" s="130"/>
      <c r="AA545" s="130"/>
      <c r="AB545" s="130"/>
      <c r="AC545" s="130"/>
      <c r="AD545" s="130"/>
      <c r="AE545" s="130"/>
      <c r="AF545" s="130"/>
      <c r="AG545" s="130"/>
      <c r="AH545" s="130"/>
      <c r="AI545" s="130"/>
      <c r="AJ545" s="130"/>
      <c r="AK545" s="137" t="s">
        <v>2724</v>
      </c>
      <c r="AL545" s="138" t="s">
        <v>2735</v>
      </c>
      <c r="AM545" s="139" t="s">
        <v>71</v>
      </c>
      <c r="AN545" s="140" t="s">
        <v>70</v>
      </c>
      <c r="AO545" s="140"/>
      <c r="AP545" s="140" t="s">
        <v>2739</v>
      </c>
      <c r="AQ545" s="145" t="s">
        <v>2742</v>
      </c>
      <c r="AR545" s="139"/>
      <c r="AS545" s="139"/>
      <c r="AT545" s="139"/>
      <c r="AU545" s="141"/>
      <c r="BC545" t="s">
        <v>2101</v>
      </c>
      <c r="BD545" t="s">
        <v>2102</v>
      </c>
    </row>
    <row r="546" spans="1:56" x14ac:dyDescent="0.2">
      <c r="A546" t="s">
        <v>2132</v>
      </c>
      <c r="B546" t="s">
        <v>2104</v>
      </c>
      <c r="C546" s="130"/>
      <c r="D546" s="130"/>
      <c r="E546" s="130" t="s">
        <v>2886</v>
      </c>
      <c r="F546" s="130"/>
      <c r="G546" s="130"/>
      <c r="H546" s="130"/>
      <c r="I546" s="130"/>
      <c r="J546" s="130"/>
      <c r="K546" s="130"/>
      <c r="L546" s="130"/>
      <c r="M546" s="130"/>
      <c r="N546" s="130"/>
      <c r="O546" s="130"/>
      <c r="P546" s="130"/>
      <c r="Q546" s="130"/>
      <c r="R546" s="130"/>
      <c r="S546" s="130"/>
      <c r="T546" s="130"/>
      <c r="U546" s="130"/>
      <c r="V546" s="130"/>
      <c r="W546" s="130"/>
      <c r="X546" s="130"/>
      <c r="Y546" s="130"/>
      <c r="Z546" s="130"/>
      <c r="AA546" s="130"/>
      <c r="AB546" s="130"/>
      <c r="AC546" s="130"/>
      <c r="AD546" s="130"/>
      <c r="AE546" s="130"/>
      <c r="AF546" s="130"/>
      <c r="AG546" s="130"/>
      <c r="AH546" s="130"/>
      <c r="AI546" s="130"/>
      <c r="AJ546" s="130"/>
      <c r="AK546" s="137" t="s">
        <v>2724</v>
      </c>
      <c r="AL546" s="138" t="s">
        <v>2735</v>
      </c>
      <c r="AM546" s="139" t="s">
        <v>71</v>
      </c>
      <c r="AN546" s="140" t="s">
        <v>70</v>
      </c>
      <c r="AO546" s="140"/>
      <c r="AP546" s="140" t="s">
        <v>2739</v>
      </c>
      <c r="AQ546" s="145" t="s">
        <v>2743</v>
      </c>
      <c r="AR546" s="139"/>
      <c r="AS546" s="139"/>
      <c r="AT546" s="139"/>
      <c r="AU546" s="141"/>
      <c r="BC546" t="s">
        <v>2101</v>
      </c>
      <c r="BD546" t="s">
        <v>2105</v>
      </c>
    </row>
    <row r="547" spans="1:56" x14ac:dyDescent="0.2">
      <c r="A547" t="s">
        <v>2136</v>
      </c>
      <c r="B547" t="s">
        <v>84</v>
      </c>
      <c r="C547" s="130"/>
      <c r="D547" s="130"/>
      <c r="E547" s="130" t="s">
        <v>2886</v>
      </c>
      <c r="F547" s="130"/>
      <c r="G547" s="130"/>
      <c r="H547" s="130"/>
      <c r="I547" s="130"/>
      <c r="J547" s="130"/>
      <c r="K547" s="130"/>
      <c r="L547" s="130"/>
      <c r="M547" s="130"/>
      <c r="N547" s="130"/>
      <c r="O547" s="130"/>
      <c r="P547" s="130"/>
      <c r="Q547" s="130"/>
      <c r="R547" s="130"/>
      <c r="S547" s="130"/>
      <c r="T547" s="130"/>
      <c r="U547" s="130"/>
      <c r="V547" s="130"/>
      <c r="W547" s="130"/>
      <c r="X547" s="130"/>
      <c r="Y547" s="130"/>
      <c r="Z547" s="130"/>
      <c r="AA547" s="130"/>
      <c r="AB547" s="130"/>
      <c r="AC547" s="130"/>
      <c r="AD547" s="130"/>
      <c r="AE547" s="130"/>
      <c r="AF547" s="130"/>
      <c r="AG547" s="130"/>
      <c r="AH547" s="130"/>
      <c r="AI547" s="130"/>
      <c r="AJ547" s="130"/>
      <c r="AK547" s="137" t="s">
        <v>2724</v>
      </c>
      <c r="AL547" s="138" t="s">
        <v>2735</v>
      </c>
      <c r="AM547" s="139" t="s">
        <v>71</v>
      </c>
      <c r="AN547" s="140" t="s">
        <v>2732</v>
      </c>
      <c r="AO547" s="140"/>
      <c r="AP547" s="140" t="s">
        <v>2739</v>
      </c>
      <c r="AQ547" s="140" t="s">
        <v>2741</v>
      </c>
      <c r="AR547" s="139"/>
      <c r="AS547" s="139"/>
      <c r="AT547" s="139"/>
      <c r="AU547" s="141"/>
      <c r="BC547" t="s">
        <v>2107</v>
      </c>
      <c r="BD547" t="s">
        <v>2108</v>
      </c>
    </row>
    <row r="548" spans="1:56" x14ac:dyDescent="0.2">
      <c r="A548" t="s">
        <v>2139</v>
      </c>
      <c r="B548" t="s">
        <v>2110</v>
      </c>
      <c r="C548" s="130"/>
      <c r="D548" s="130"/>
      <c r="E548" s="130" t="s">
        <v>2886</v>
      </c>
      <c r="F548" s="130"/>
      <c r="G548" s="130"/>
      <c r="H548" s="130"/>
      <c r="I548" s="130"/>
      <c r="J548" s="130"/>
      <c r="K548" s="130"/>
      <c r="L548" s="130"/>
      <c r="M548" s="130"/>
      <c r="N548" s="130"/>
      <c r="O548" s="130"/>
      <c r="P548" s="130"/>
      <c r="Q548" s="130"/>
      <c r="R548" s="130"/>
      <c r="S548" s="130"/>
      <c r="T548" s="130"/>
      <c r="U548" s="130"/>
      <c r="V548" s="130"/>
      <c r="W548" s="130"/>
      <c r="X548" s="130"/>
      <c r="Y548" s="130"/>
      <c r="Z548" s="130"/>
      <c r="AA548" s="130"/>
      <c r="AB548" s="130"/>
      <c r="AC548" s="130"/>
      <c r="AD548" s="130"/>
      <c r="AE548" s="130"/>
      <c r="AF548" s="130"/>
      <c r="AG548" s="130"/>
      <c r="AH548" s="130"/>
      <c r="AI548" s="130"/>
      <c r="AJ548" s="130"/>
      <c r="AK548" s="137" t="s">
        <v>2724</v>
      </c>
      <c r="AL548" s="138" t="s">
        <v>2735</v>
      </c>
      <c r="AM548" s="139" t="s">
        <v>71</v>
      </c>
      <c r="AN548" s="140" t="s">
        <v>2732</v>
      </c>
      <c r="AO548" s="140"/>
      <c r="AP548" s="139" t="s">
        <v>2739</v>
      </c>
      <c r="AQ548" s="145" t="s">
        <v>2742</v>
      </c>
      <c r="AR548" s="139"/>
      <c r="AS548" s="139"/>
      <c r="AT548" s="139"/>
      <c r="AU548" s="141"/>
      <c r="BC548" t="s">
        <v>2111</v>
      </c>
      <c r="BD548" t="s">
        <v>2112</v>
      </c>
    </row>
    <row r="549" spans="1:56" x14ac:dyDescent="0.2">
      <c r="A549" t="s">
        <v>2142</v>
      </c>
      <c r="B549" t="s">
        <v>2114</v>
      </c>
      <c r="C549" s="130"/>
      <c r="D549" s="130"/>
      <c r="E549" s="130" t="s">
        <v>2886</v>
      </c>
      <c r="F549" s="130"/>
      <c r="G549" s="130"/>
      <c r="H549" s="130"/>
      <c r="I549" s="130"/>
      <c r="J549" s="130"/>
      <c r="K549" s="130"/>
      <c r="L549" s="130"/>
      <c r="M549" s="130"/>
      <c r="N549" s="130"/>
      <c r="O549" s="130"/>
      <c r="P549" s="130"/>
      <c r="Q549" s="130"/>
      <c r="R549" s="130"/>
      <c r="S549" s="130"/>
      <c r="T549" s="130"/>
      <c r="U549" s="130"/>
      <c r="V549" s="130"/>
      <c r="W549" s="130"/>
      <c r="X549" s="130"/>
      <c r="Y549" s="130"/>
      <c r="Z549" s="130"/>
      <c r="AA549" s="130"/>
      <c r="AB549" s="130"/>
      <c r="AC549" s="130"/>
      <c r="AD549" s="130"/>
      <c r="AE549" s="130"/>
      <c r="AF549" s="130"/>
      <c r="AG549" s="130"/>
      <c r="AH549" s="130"/>
      <c r="AI549" s="130"/>
      <c r="AJ549" s="130"/>
      <c r="AK549" s="137" t="s">
        <v>2724</v>
      </c>
      <c r="AL549" s="138" t="s">
        <v>2735</v>
      </c>
      <c r="AM549" s="139" t="s">
        <v>71</v>
      </c>
      <c r="AN549" s="140" t="s">
        <v>2732</v>
      </c>
      <c r="AO549" s="140"/>
      <c r="AP549" s="139" t="s">
        <v>2739</v>
      </c>
      <c r="AQ549" s="145" t="s">
        <v>2743</v>
      </c>
      <c r="AR549" s="139"/>
      <c r="AS549" s="139"/>
      <c r="AT549" s="139"/>
      <c r="AU549" s="141"/>
      <c r="BC549" t="s">
        <v>2111</v>
      </c>
      <c r="BD549" t="s">
        <v>2115</v>
      </c>
    </row>
    <row r="550" spans="1:56" x14ac:dyDescent="0.2">
      <c r="A550" t="s">
        <v>2145</v>
      </c>
      <c r="B550" t="s">
        <v>82</v>
      </c>
      <c r="C550" s="130"/>
      <c r="D550" s="130"/>
      <c r="E550" s="130" t="s">
        <v>2886</v>
      </c>
      <c r="F550" s="130"/>
      <c r="G550" s="130"/>
      <c r="H550" s="130"/>
      <c r="I550" s="130"/>
      <c r="J550" s="130"/>
      <c r="K550" s="130"/>
      <c r="L550" s="130"/>
      <c r="M550" s="130"/>
      <c r="N550" s="130"/>
      <c r="O550" s="130"/>
      <c r="P550" s="130"/>
      <c r="Q550" s="130"/>
      <c r="R550" s="130"/>
      <c r="S550" s="130"/>
      <c r="T550" s="130"/>
      <c r="U550" s="130"/>
      <c r="V550" s="130"/>
      <c r="W550" s="130"/>
      <c r="X550" s="130"/>
      <c r="Y550" s="130"/>
      <c r="Z550" s="130"/>
      <c r="AA550" s="130"/>
      <c r="AB550" s="130"/>
      <c r="AC550" s="130"/>
      <c r="AD550" s="130"/>
      <c r="AE550" s="130"/>
      <c r="AF550" s="130"/>
      <c r="AG550" s="130"/>
      <c r="AH550" s="130"/>
      <c r="AI550" s="130"/>
      <c r="AJ550" s="130"/>
      <c r="AK550" s="137" t="s">
        <v>2724</v>
      </c>
      <c r="AL550" s="138" t="s">
        <v>2735</v>
      </c>
      <c r="AM550" s="139" t="s">
        <v>71</v>
      </c>
      <c r="AN550" s="140" t="s">
        <v>70</v>
      </c>
      <c r="AO550" s="140"/>
      <c r="AP550" s="139" t="s">
        <v>2740</v>
      </c>
      <c r="AQ550" s="140" t="s">
        <v>2741</v>
      </c>
      <c r="AR550" s="139"/>
      <c r="AS550" s="139"/>
      <c r="AT550" s="139"/>
      <c r="AU550" s="141"/>
      <c r="BC550" t="s">
        <v>2117</v>
      </c>
      <c r="BD550" t="s">
        <v>2118</v>
      </c>
    </row>
    <row r="551" spans="1:56" x14ac:dyDescent="0.2">
      <c r="A551" t="s">
        <v>2147</v>
      </c>
      <c r="B551" t="s">
        <v>2120</v>
      </c>
      <c r="C551" s="130"/>
      <c r="D551" s="130"/>
      <c r="E551" s="130" t="s">
        <v>2886</v>
      </c>
      <c r="F551" s="130"/>
      <c r="G551" s="130"/>
      <c r="H551" s="130"/>
      <c r="I551" s="130"/>
      <c r="J551" s="130"/>
      <c r="K551" s="130"/>
      <c r="L551" s="130"/>
      <c r="M551" s="130"/>
      <c r="N551" s="130"/>
      <c r="O551" s="130"/>
      <c r="P551" s="130"/>
      <c r="Q551" s="130"/>
      <c r="R551" s="130"/>
      <c r="S551" s="130"/>
      <c r="T551" s="130"/>
      <c r="U551" s="130"/>
      <c r="V551" s="130"/>
      <c r="W551" s="130"/>
      <c r="X551" s="130"/>
      <c r="Y551" s="130"/>
      <c r="Z551" s="130"/>
      <c r="AA551" s="130"/>
      <c r="AB551" s="130"/>
      <c r="AC551" s="130"/>
      <c r="AD551" s="130"/>
      <c r="AE551" s="130"/>
      <c r="AF551" s="130"/>
      <c r="AG551" s="130"/>
      <c r="AH551" s="130"/>
      <c r="AI551" s="130"/>
      <c r="AJ551" s="130"/>
      <c r="AK551" s="137" t="s">
        <v>2724</v>
      </c>
      <c r="AL551" s="138" t="s">
        <v>2735</v>
      </c>
      <c r="AM551" s="139" t="s">
        <v>71</v>
      </c>
      <c r="AN551" s="140" t="s">
        <v>70</v>
      </c>
      <c r="AO551" s="140"/>
      <c r="AP551" s="139" t="s">
        <v>2740</v>
      </c>
      <c r="AQ551" s="145" t="s">
        <v>2742</v>
      </c>
      <c r="AR551" s="139"/>
      <c r="AS551" s="139"/>
      <c r="AT551" s="139"/>
      <c r="AU551" s="141"/>
      <c r="BC551" t="s">
        <v>2121</v>
      </c>
      <c r="BD551" t="s">
        <v>2122</v>
      </c>
    </row>
    <row r="552" spans="1:56" x14ac:dyDescent="0.2">
      <c r="A552" t="s">
        <v>2150</v>
      </c>
      <c r="B552" t="s">
        <v>2124</v>
      </c>
      <c r="C552" s="130"/>
      <c r="D552" s="130"/>
      <c r="E552" s="130" t="s">
        <v>2886</v>
      </c>
      <c r="F552" s="130"/>
      <c r="G552" s="130"/>
      <c r="H552" s="130"/>
      <c r="I552" s="130"/>
      <c r="J552" s="130"/>
      <c r="K552" s="130"/>
      <c r="L552" s="130"/>
      <c r="M552" s="130"/>
      <c r="N552" s="130"/>
      <c r="O552" s="130"/>
      <c r="P552" s="130"/>
      <c r="Q552" s="130"/>
      <c r="R552" s="130"/>
      <c r="S552" s="130"/>
      <c r="T552" s="130"/>
      <c r="U552" s="130"/>
      <c r="V552" s="130"/>
      <c r="W552" s="130"/>
      <c r="X552" s="130"/>
      <c r="Y552" s="130"/>
      <c r="Z552" s="130"/>
      <c r="AA552" s="130"/>
      <c r="AB552" s="130"/>
      <c r="AC552" s="130"/>
      <c r="AD552" s="130"/>
      <c r="AE552" s="130"/>
      <c r="AF552" s="130"/>
      <c r="AG552" s="130"/>
      <c r="AH552" s="130"/>
      <c r="AI552" s="130"/>
      <c r="AJ552" s="130"/>
      <c r="AK552" s="137" t="s">
        <v>2724</v>
      </c>
      <c r="AL552" s="138" t="s">
        <v>2735</v>
      </c>
      <c r="AM552" s="139" t="s">
        <v>71</v>
      </c>
      <c r="AN552" s="140" t="s">
        <v>70</v>
      </c>
      <c r="AO552" s="140"/>
      <c r="AP552" s="139" t="s">
        <v>2740</v>
      </c>
      <c r="AQ552" s="145" t="s">
        <v>2743</v>
      </c>
      <c r="AR552" s="139"/>
      <c r="AS552" s="139"/>
      <c r="AT552" s="139"/>
      <c r="AU552" s="141"/>
      <c r="BC552" t="s">
        <v>2121</v>
      </c>
      <c r="BD552" t="s">
        <v>2125</v>
      </c>
    </row>
    <row r="553" spans="1:56" x14ac:dyDescent="0.2">
      <c r="A553" t="s">
        <v>2153</v>
      </c>
      <c r="B553" t="s">
        <v>80</v>
      </c>
      <c r="C553" s="130"/>
      <c r="D553" s="130"/>
      <c r="E553" s="130" t="s">
        <v>2886</v>
      </c>
      <c r="F553" s="130"/>
      <c r="G553" s="130"/>
      <c r="H553" s="130"/>
      <c r="I553" s="130"/>
      <c r="J553" s="130"/>
      <c r="K553" s="130"/>
      <c r="L553" s="130"/>
      <c r="M553" s="130"/>
      <c r="N553" s="130"/>
      <c r="O553" s="130"/>
      <c r="P553" s="130"/>
      <c r="Q553" s="130"/>
      <c r="R553" s="130"/>
      <c r="S553" s="130"/>
      <c r="T553" s="130"/>
      <c r="U553" s="130"/>
      <c r="V553" s="130"/>
      <c r="W553" s="130"/>
      <c r="X553" s="130"/>
      <c r="Y553" s="130"/>
      <c r="Z553" s="130"/>
      <c r="AA553" s="130"/>
      <c r="AB553" s="130"/>
      <c r="AC553" s="130"/>
      <c r="AD553" s="130"/>
      <c r="AE553" s="130"/>
      <c r="AF553" s="130"/>
      <c r="AG553" s="130"/>
      <c r="AH553" s="130"/>
      <c r="AI553" s="130"/>
      <c r="AJ553" s="130"/>
      <c r="AK553" s="137" t="s">
        <v>2724</v>
      </c>
      <c r="AL553" s="138" t="s">
        <v>2735</v>
      </c>
      <c r="AM553" s="139" t="s">
        <v>71</v>
      </c>
      <c r="AN553" s="140" t="s">
        <v>70</v>
      </c>
      <c r="AO553" s="140"/>
      <c r="AP553" s="139" t="s">
        <v>2740</v>
      </c>
      <c r="AQ553" s="140" t="s">
        <v>2744</v>
      </c>
      <c r="AR553" s="139"/>
      <c r="AS553" s="139"/>
      <c r="AT553" s="139"/>
      <c r="AU553" s="141"/>
      <c r="BC553" t="s">
        <v>2127</v>
      </c>
      <c r="BD553" t="s">
        <v>2128</v>
      </c>
    </row>
    <row r="554" spans="1:56" x14ac:dyDescent="0.2">
      <c r="A554" t="s">
        <v>2155</v>
      </c>
      <c r="B554" t="s">
        <v>79</v>
      </c>
      <c r="C554" s="130"/>
      <c r="D554" s="130"/>
      <c r="E554" s="130" t="s">
        <v>2886</v>
      </c>
      <c r="F554" s="130"/>
      <c r="G554" s="130"/>
      <c r="H554" s="130"/>
      <c r="I554" s="130"/>
      <c r="J554" s="130"/>
      <c r="K554" s="130"/>
      <c r="L554" s="130"/>
      <c r="M554" s="130"/>
      <c r="N554" s="130"/>
      <c r="O554" s="130"/>
      <c r="P554" s="130"/>
      <c r="Q554" s="130"/>
      <c r="R554" s="130"/>
      <c r="S554" s="130"/>
      <c r="T554" s="130"/>
      <c r="U554" s="130"/>
      <c r="V554" s="130"/>
      <c r="W554" s="130"/>
      <c r="X554" s="130"/>
      <c r="Y554" s="130"/>
      <c r="Z554" s="130"/>
      <c r="AA554" s="130"/>
      <c r="AB554" s="130"/>
      <c r="AC554" s="130"/>
      <c r="AD554" s="130"/>
      <c r="AE554" s="130"/>
      <c r="AF554" s="130"/>
      <c r="AG554" s="130"/>
      <c r="AH554" s="130"/>
      <c r="AI554" s="130"/>
      <c r="AJ554" s="130"/>
      <c r="AK554" s="137" t="s">
        <v>2724</v>
      </c>
      <c r="AL554" s="138" t="s">
        <v>2735</v>
      </c>
      <c r="AM554" s="139" t="s">
        <v>71</v>
      </c>
      <c r="AN554" s="140" t="s">
        <v>2732</v>
      </c>
      <c r="AO554" s="140"/>
      <c r="AP554" s="139" t="s">
        <v>2740</v>
      </c>
      <c r="AQ554" s="140" t="s">
        <v>2741</v>
      </c>
      <c r="AR554" s="139"/>
      <c r="AS554" s="139"/>
      <c r="AT554" s="139"/>
      <c r="AU554" s="141"/>
      <c r="BC554" t="s">
        <v>2130</v>
      </c>
      <c r="BD554" t="s">
        <v>2131</v>
      </c>
    </row>
    <row r="555" spans="1:56" x14ac:dyDescent="0.2">
      <c r="A555" t="s">
        <v>2158</v>
      </c>
      <c r="B555" t="s">
        <v>2133</v>
      </c>
      <c r="C555" s="130"/>
      <c r="D555" s="130"/>
      <c r="E555" s="130" t="s">
        <v>2886</v>
      </c>
      <c r="F555" s="130"/>
      <c r="G555" s="130"/>
      <c r="H555" s="130"/>
      <c r="I555" s="130"/>
      <c r="J555" s="130"/>
      <c r="K555" s="130"/>
      <c r="L555" s="130"/>
      <c r="M555" s="130"/>
      <c r="N555" s="130"/>
      <c r="O555" s="130"/>
      <c r="P555" s="130"/>
      <c r="Q555" s="130"/>
      <c r="R555" s="130"/>
      <c r="S555" s="130"/>
      <c r="T555" s="130"/>
      <c r="U555" s="130"/>
      <c r="V555" s="130"/>
      <c r="W555" s="130"/>
      <c r="X555" s="130"/>
      <c r="Y555" s="130"/>
      <c r="Z555" s="130"/>
      <c r="AA555" s="130"/>
      <c r="AB555" s="130"/>
      <c r="AC555" s="130"/>
      <c r="AD555" s="130"/>
      <c r="AE555" s="130"/>
      <c r="AF555" s="130"/>
      <c r="AG555" s="130"/>
      <c r="AH555" s="130"/>
      <c r="AI555" s="130"/>
      <c r="AJ555" s="130"/>
      <c r="AK555" s="137" t="s">
        <v>2724</v>
      </c>
      <c r="AL555" s="138" t="s">
        <v>2735</v>
      </c>
      <c r="AM555" s="139" t="s">
        <v>71</v>
      </c>
      <c r="AN555" s="140" t="s">
        <v>2732</v>
      </c>
      <c r="AO555" s="140"/>
      <c r="AP555" s="139" t="s">
        <v>2740</v>
      </c>
      <c r="AQ555" s="145" t="s">
        <v>2742</v>
      </c>
      <c r="AR555" s="139"/>
      <c r="AS555" s="139"/>
      <c r="AT555" s="139"/>
      <c r="AU555" s="141"/>
      <c r="BC555" t="s">
        <v>2134</v>
      </c>
      <c r="BD555" t="s">
        <v>2135</v>
      </c>
    </row>
    <row r="556" spans="1:56" x14ac:dyDescent="0.2">
      <c r="A556" t="s">
        <v>2161</v>
      </c>
      <c r="B556" t="s">
        <v>2137</v>
      </c>
      <c r="C556" s="130"/>
      <c r="D556" s="130"/>
      <c r="E556" s="130" t="s">
        <v>2886</v>
      </c>
      <c r="F556" s="130"/>
      <c r="G556" s="130"/>
      <c r="H556" s="130"/>
      <c r="I556" s="130"/>
      <c r="J556" s="130"/>
      <c r="K556" s="130"/>
      <c r="L556" s="130"/>
      <c r="M556" s="130"/>
      <c r="N556" s="130"/>
      <c r="O556" s="130"/>
      <c r="P556" s="130"/>
      <c r="Q556" s="130"/>
      <c r="R556" s="130"/>
      <c r="S556" s="130"/>
      <c r="T556" s="130"/>
      <c r="U556" s="130"/>
      <c r="V556" s="130"/>
      <c r="W556" s="130"/>
      <c r="X556" s="130"/>
      <c r="Y556" s="130"/>
      <c r="Z556" s="130"/>
      <c r="AA556" s="130"/>
      <c r="AB556" s="130"/>
      <c r="AC556" s="130"/>
      <c r="AD556" s="130"/>
      <c r="AE556" s="130"/>
      <c r="AF556" s="130"/>
      <c r="AG556" s="130"/>
      <c r="AH556" s="130"/>
      <c r="AI556" s="130"/>
      <c r="AJ556" s="130"/>
      <c r="AK556" s="137" t="s">
        <v>2724</v>
      </c>
      <c r="AL556" s="138" t="s">
        <v>2735</v>
      </c>
      <c r="AM556" s="139" t="s">
        <v>71</v>
      </c>
      <c r="AN556" s="140" t="s">
        <v>2732</v>
      </c>
      <c r="AO556" s="140"/>
      <c r="AP556" s="139" t="s">
        <v>2740</v>
      </c>
      <c r="AQ556" s="145" t="s">
        <v>2743</v>
      </c>
      <c r="AR556" s="139"/>
      <c r="AS556" s="139"/>
      <c r="AT556" s="139"/>
      <c r="AU556" s="141"/>
      <c r="BC556" t="s">
        <v>2134</v>
      </c>
      <c r="BD556" t="s">
        <v>2138</v>
      </c>
    </row>
    <row r="557" spans="1:56" x14ac:dyDescent="0.2">
      <c r="A557" t="s">
        <v>2163</v>
      </c>
      <c r="B557" t="s">
        <v>77</v>
      </c>
      <c r="C557" s="130"/>
      <c r="D557" s="130"/>
      <c r="E557" s="130" t="s">
        <v>2886</v>
      </c>
      <c r="F557" s="130"/>
      <c r="G557" s="130"/>
      <c r="H557" s="130"/>
      <c r="I557" s="130"/>
      <c r="J557" s="130"/>
      <c r="K557" s="130"/>
      <c r="L557" s="130"/>
      <c r="M557" s="130"/>
      <c r="N557" s="130"/>
      <c r="O557" s="130"/>
      <c r="P557" s="130"/>
      <c r="Q557" s="130"/>
      <c r="R557" s="130"/>
      <c r="S557" s="130"/>
      <c r="T557" s="130"/>
      <c r="U557" s="130"/>
      <c r="V557" s="130"/>
      <c r="W557" s="130"/>
      <c r="X557" s="130"/>
      <c r="Y557" s="130"/>
      <c r="Z557" s="130"/>
      <c r="AA557" s="130"/>
      <c r="AB557" s="130"/>
      <c r="AC557" s="130"/>
      <c r="AD557" s="130"/>
      <c r="AE557" s="130"/>
      <c r="AF557" s="130"/>
      <c r="AG557" s="130"/>
      <c r="AH557" s="130"/>
      <c r="AI557" s="130"/>
      <c r="AJ557" s="130"/>
      <c r="AK557" s="137" t="s">
        <v>2724</v>
      </c>
      <c r="AL557" s="138" t="s">
        <v>2735</v>
      </c>
      <c r="AM557" s="139" t="s">
        <v>71</v>
      </c>
      <c r="AN557" s="140" t="s">
        <v>2732</v>
      </c>
      <c r="AO557" s="140"/>
      <c r="AP557" s="139" t="s">
        <v>2740</v>
      </c>
      <c r="AQ557" s="140" t="s">
        <v>2744</v>
      </c>
      <c r="AR557" s="139"/>
      <c r="AS557" s="139"/>
      <c r="AT557" s="139"/>
      <c r="AU557" s="141"/>
      <c r="BC557" t="s">
        <v>2140</v>
      </c>
      <c r="BD557" t="s">
        <v>2141</v>
      </c>
    </row>
    <row r="558" spans="1:56" x14ac:dyDescent="0.2">
      <c r="A558" t="s">
        <v>2166</v>
      </c>
      <c r="B558" t="s">
        <v>0</v>
      </c>
      <c r="C558" s="130"/>
      <c r="D558" s="130"/>
      <c r="E558" s="130" t="s">
        <v>2886</v>
      </c>
      <c r="F558" s="130"/>
      <c r="G558" s="130"/>
      <c r="H558" s="130"/>
      <c r="I558" s="130"/>
      <c r="J558" s="130"/>
      <c r="K558" s="130"/>
      <c r="L558" s="130"/>
      <c r="M558" s="130"/>
      <c r="N558" s="130"/>
      <c r="O558" s="130"/>
      <c r="P558" s="130"/>
      <c r="Q558" s="130"/>
      <c r="R558" s="130"/>
      <c r="S558" s="130"/>
      <c r="T558" s="130"/>
      <c r="U558" s="130"/>
      <c r="V558" s="130"/>
      <c r="W558" s="130"/>
      <c r="X558" s="130"/>
      <c r="Y558" s="130"/>
      <c r="Z558" s="130"/>
      <c r="AA558" s="130"/>
      <c r="AB558" s="130"/>
      <c r="AC558" s="130"/>
      <c r="AD558" s="130"/>
      <c r="AE558" s="130"/>
      <c r="AF558" s="130"/>
      <c r="AG558" s="130"/>
      <c r="AH558" s="130"/>
      <c r="AI558" s="130"/>
      <c r="AJ558" s="130"/>
      <c r="AK558" s="142"/>
      <c r="AL558" s="143"/>
      <c r="AM558" s="143"/>
      <c r="AN558" s="143"/>
      <c r="AO558" s="143"/>
      <c r="AP558" s="143"/>
      <c r="AQ558" s="143"/>
      <c r="AR558" s="143"/>
      <c r="AS558" s="143"/>
      <c r="AT558" s="143"/>
      <c r="AU558" s="144"/>
      <c r="BC558" t="s">
        <v>2143</v>
      </c>
      <c r="BD558" t="s">
        <v>2144</v>
      </c>
    </row>
    <row r="559" spans="1:56" x14ac:dyDescent="0.2">
      <c r="A559" s="128" t="s">
        <v>2169</v>
      </c>
      <c r="B559" t="s">
        <v>46</v>
      </c>
      <c r="C559" s="130"/>
      <c r="D559" s="130"/>
      <c r="E559" s="130" t="s">
        <v>2886</v>
      </c>
      <c r="F559" s="130"/>
      <c r="G559" s="130"/>
      <c r="H559" s="130"/>
      <c r="I559" s="130"/>
      <c r="J559" s="130"/>
      <c r="K559" s="130"/>
      <c r="L559" s="130"/>
      <c r="M559" s="130"/>
      <c r="N559" s="130"/>
      <c r="O559" s="130"/>
      <c r="P559" s="130"/>
      <c r="Q559" s="130"/>
      <c r="R559" s="130"/>
      <c r="S559" s="130"/>
      <c r="T559" s="130"/>
      <c r="U559" s="130"/>
      <c r="V559" s="130"/>
      <c r="W559" s="130"/>
      <c r="X559" s="130"/>
      <c r="Y559" s="130"/>
      <c r="Z559" s="130"/>
      <c r="AA559" s="130"/>
      <c r="AB559" s="130"/>
      <c r="AC559" s="130"/>
      <c r="AD559" s="130"/>
      <c r="AE559" s="130"/>
      <c r="AF559" s="130"/>
      <c r="AG559" s="130"/>
      <c r="AH559" s="130"/>
      <c r="AI559" s="130"/>
      <c r="AJ559" s="130"/>
      <c r="AK559" s="137" t="s">
        <v>2724</v>
      </c>
      <c r="AL559" s="138" t="s">
        <v>2725</v>
      </c>
      <c r="AM559" s="139" t="s">
        <v>71</v>
      </c>
      <c r="AN559" s="140" t="s">
        <v>70</v>
      </c>
      <c r="AO559" s="140"/>
      <c r="AP559" s="140" t="s">
        <v>2739</v>
      </c>
      <c r="AQ559" s="140" t="s">
        <v>2741</v>
      </c>
      <c r="AR559" s="139"/>
      <c r="AS559" s="139"/>
      <c r="AT559" s="139"/>
      <c r="AU559" s="141"/>
      <c r="BC559" t="s">
        <v>0</v>
      </c>
      <c r="BD559" t="s">
        <v>2146</v>
      </c>
    </row>
    <row r="560" spans="1:56" x14ac:dyDescent="0.2">
      <c r="A560" s="128" t="s">
        <v>2171</v>
      </c>
      <c r="B560" t="s">
        <v>2148</v>
      </c>
      <c r="C560" s="130"/>
      <c r="D560" s="130"/>
      <c r="E560" s="130" t="s">
        <v>2886</v>
      </c>
      <c r="F560" s="130"/>
      <c r="G560" s="130"/>
      <c r="H560" s="130"/>
      <c r="I560" s="130"/>
      <c r="J560" s="130"/>
      <c r="K560" s="130"/>
      <c r="L560" s="130"/>
      <c r="M560" s="130"/>
      <c r="N560" s="130"/>
      <c r="O560" s="130"/>
      <c r="P560" s="130"/>
      <c r="Q560" s="130"/>
      <c r="R560" s="130"/>
      <c r="S560" s="130"/>
      <c r="T560" s="130"/>
      <c r="U560" s="130"/>
      <c r="V560" s="130"/>
      <c r="W560" s="130"/>
      <c r="X560" s="130"/>
      <c r="Y560" s="130"/>
      <c r="Z560" s="130"/>
      <c r="AA560" s="130"/>
      <c r="AB560" s="130"/>
      <c r="AC560" s="130"/>
      <c r="AD560" s="130"/>
      <c r="AE560" s="130"/>
      <c r="AF560" s="130"/>
      <c r="AG560" s="130"/>
      <c r="AH560" s="130"/>
      <c r="AI560" s="130"/>
      <c r="AJ560" s="130"/>
      <c r="AK560" s="137" t="s">
        <v>2724</v>
      </c>
      <c r="AL560" s="138" t="s">
        <v>2725</v>
      </c>
      <c r="AM560" s="139" t="s">
        <v>71</v>
      </c>
      <c r="AN560" s="140" t="s">
        <v>70</v>
      </c>
      <c r="AO560" s="140"/>
      <c r="AP560" s="140" t="s">
        <v>2739</v>
      </c>
      <c r="AQ560" s="145" t="s">
        <v>2742</v>
      </c>
      <c r="AR560" s="139"/>
      <c r="AS560" s="139"/>
      <c r="AT560" s="139"/>
      <c r="AU560" s="141"/>
      <c r="BC560" t="s">
        <v>0</v>
      </c>
      <c r="BD560" t="s">
        <v>2149</v>
      </c>
    </row>
    <row r="561" spans="1:56" x14ac:dyDescent="0.2">
      <c r="A561" s="128" t="s">
        <v>2173</v>
      </c>
      <c r="B561" t="s">
        <v>2151</v>
      </c>
      <c r="C561" s="130"/>
      <c r="D561" s="130"/>
      <c r="E561" s="130" t="s">
        <v>2886</v>
      </c>
      <c r="F561" s="130"/>
      <c r="G561" s="130"/>
      <c r="H561" s="130"/>
      <c r="I561" s="130"/>
      <c r="J561" s="130"/>
      <c r="K561" s="130"/>
      <c r="L561" s="130"/>
      <c r="M561" s="130"/>
      <c r="N561" s="130"/>
      <c r="O561" s="130"/>
      <c r="P561" s="130"/>
      <c r="Q561" s="130"/>
      <c r="R561" s="130"/>
      <c r="S561" s="130"/>
      <c r="T561" s="130"/>
      <c r="U561" s="130"/>
      <c r="V561" s="130"/>
      <c r="W561" s="130"/>
      <c r="X561" s="130"/>
      <c r="Y561" s="130"/>
      <c r="Z561" s="130"/>
      <c r="AA561" s="130"/>
      <c r="AB561" s="130"/>
      <c r="AC561" s="130"/>
      <c r="AD561" s="130"/>
      <c r="AE561" s="130"/>
      <c r="AF561" s="130"/>
      <c r="AG561" s="130"/>
      <c r="AH561" s="130"/>
      <c r="AI561" s="130"/>
      <c r="AJ561" s="130"/>
      <c r="AK561" s="137" t="s">
        <v>2724</v>
      </c>
      <c r="AL561" s="138" t="s">
        <v>2725</v>
      </c>
      <c r="AM561" s="139" t="s">
        <v>71</v>
      </c>
      <c r="AN561" s="140" t="s">
        <v>70</v>
      </c>
      <c r="AO561" s="140"/>
      <c r="AP561" s="140" t="s">
        <v>2739</v>
      </c>
      <c r="AQ561" s="145" t="s">
        <v>2743</v>
      </c>
      <c r="AR561" s="139"/>
      <c r="AS561" s="139"/>
      <c r="AT561" s="139"/>
      <c r="AU561" s="141"/>
      <c r="BC561" t="s">
        <v>0</v>
      </c>
      <c r="BD561" t="s">
        <v>2152</v>
      </c>
    </row>
    <row r="562" spans="1:56" x14ac:dyDescent="0.2">
      <c r="A562" s="128" t="s">
        <v>2176</v>
      </c>
      <c r="B562" t="s">
        <v>48</v>
      </c>
      <c r="C562" s="130"/>
      <c r="D562" s="130"/>
      <c r="E562" s="130" t="s">
        <v>2886</v>
      </c>
      <c r="F562" s="130"/>
      <c r="G562" s="130"/>
      <c r="H562" s="130"/>
      <c r="I562" s="130"/>
      <c r="J562" s="130"/>
      <c r="K562" s="130"/>
      <c r="L562" s="130"/>
      <c r="M562" s="130"/>
      <c r="N562" s="130"/>
      <c r="O562" s="130"/>
      <c r="P562" s="130"/>
      <c r="Q562" s="130"/>
      <c r="R562" s="130"/>
      <c r="S562" s="130"/>
      <c r="T562" s="130"/>
      <c r="U562" s="130"/>
      <c r="V562" s="130"/>
      <c r="W562" s="130"/>
      <c r="X562" s="130"/>
      <c r="Y562" s="130"/>
      <c r="Z562" s="130"/>
      <c r="AA562" s="130"/>
      <c r="AB562" s="130"/>
      <c r="AC562" s="130"/>
      <c r="AD562" s="130"/>
      <c r="AE562" s="130"/>
      <c r="AF562" s="130"/>
      <c r="AG562" s="130"/>
      <c r="AH562" s="130"/>
      <c r="AI562" s="130"/>
      <c r="AJ562" s="130"/>
      <c r="AK562" s="137" t="s">
        <v>2724</v>
      </c>
      <c r="AL562" s="138" t="s">
        <v>2725</v>
      </c>
      <c r="AM562" s="139" t="s">
        <v>71</v>
      </c>
      <c r="AN562" s="140" t="s">
        <v>2732</v>
      </c>
      <c r="AO562" s="140"/>
      <c r="AP562" s="140" t="s">
        <v>2739</v>
      </c>
      <c r="AQ562" s="140" t="s">
        <v>2741</v>
      </c>
      <c r="AR562" s="139"/>
      <c r="AS562" s="139"/>
      <c r="AT562" s="139"/>
      <c r="AU562" s="141"/>
      <c r="BC562" t="s">
        <v>0</v>
      </c>
      <c r="BD562" t="s">
        <v>2154</v>
      </c>
    </row>
    <row r="563" spans="1:56" x14ac:dyDescent="0.2">
      <c r="A563" s="128" t="s">
        <v>2179</v>
      </c>
      <c r="B563" t="s">
        <v>2156</v>
      </c>
      <c r="C563" s="130"/>
      <c r="D563" s="130"/>
      <c r="E563" s="130" t="s">
        <v>2886</v>
      </c>
      <c r="F563" s="130"/>
      <c r="G563" s="130"/>
      <c r="H563" s="130"/>
      <c r="I563" s="130"/>
      <c r="J563" s="130"/>
      <c r="K563" s="130"/>
      <c r="L563" s="130"/>
      <c r="M563" s="130"/>
      <c r="N563" s="130"/>
      <c r="O563" s="130"/>
      <c r="P563" s="130"/>
      <c r="Q563" s="130"/>
      <c r="R563" s="130"/>
      <c r="S563" s="130"/>
      <c r="T563" s="130"/>
      <c r="U563" s="130"/>
      <c r="V563" s="130"/>
      <c r="W563" s="130"/>
      <c r="X563" s="130"/>
      <c r="Y563" s="130"/>
      <c r="Z563" s="130"/>
      <c r="AA563" s="130"/>
      <c r="AB563" s="130"/>
      <c r="AC563" s="130"/>
      <c r="AD563" s="130"/>
      <c r="AE563" s="130"/>
      <c r="AF563" s="130"/>
      <c r="AG563" s="130"/>
      <c r="AH563" s="130"/>
      <c r="AI563" s="130"/>
      <c r="AJ563" s="130"/>
      <c r="AK563" s="137" t="s">
        <v>2724</v>
      </c>
      <c r="AL563" s="138" t="s">
        <v>2725</v>
      </c>
      <c r="AM563" s="139" t="s">
        <v>71</v>
      </c>
      <c r="AN563" s="140" t="s">
        <v>2732</v>
      </c>
      <c r="AO563" s="140"/>
      <c r="AP563" s="140" t="s">
        <v>2739</v>
      </c>
      <c r="AQ563" s="145" t="s">
        <v>2742</v>
      </c>
      <c r="AR563" s="139"/>
      <c r="AS563" s="139"/>
      <c r="AT563" s="139"/>
      <c r="AU563" s="141"/>
      <c r="BC563" t="s">
        <v>0</v>
      </c>
      <c r="BD563" t="s">
        <v>2157</v>
      </c>
    </row>
    <row r="564" spans="1:56" x14ac:dyDescent="0.2">
      <c r="A564" s="128" t="s">
        <v>2181</v>
      </c>
      <c r="B564" t="s">
        <v>2159</v>
      </c>
      <c r="C564" s="130"/>
      <c r="D564" s="130"/>
      <c r="E564" s="130" t="s">
        <v>2886</v>
      </c>
      <c r="F564" s="130"/>
      <c r="G564" s="130"/>
      <c r="H564" s="130"/>
      <c r="I564" s="130"/>
      <c r="J564" s="130"/>
      <c r="K564" s="130"/>
      <c r="L564" s="130"/>
      <c r="M564" s="130"/>
      <c r="N564" s="130"/>
      <c r="O564" s="130"/>
      <c r="P564" s="130"/>
      <c r="Q564" s="130"/>
      <c r="R564" s="130"/>
      <c r="S564" s="130"/>
      <c r="T564" s="130"/>
      <c r="U564" s="130"/>
      <c r="V564" s="130"/>
      <c r="W564" s="130"/>
      <c r="X564" s="130"/>
      <c r="Y564" s="130"/>
      <c r="Z564" s="130"/>
      <c r="AA564" s="130"/>
      <c r="AB564" s="130"/>
      <c r="AC564" s="130"/>
      <c r="AD564" s="130"/>
      <c r="AE564" s="130"/>
      <c r="AF564" s="130"/>
      <c r="AG564" s="130"/>
      <c r="AH564" s="130"/>
      <c r="AI564" s="130"/>
      <c r="AJ564" s="130"/>
      <c r="AK564" s="137" t="s">
        <v>2724</v>
      </c>
      <c r="AL564" s="138" t="s">
        <v>2725</v>
      </c>
      <c r="AM564" s="139" t="s">
        <v>71</v>
      </c>
      <c r="AN564" s="140" t="s">
        <v>2732</v>
      </c>
      <c r="AO564" s="140"/>
      <c r="AP564" s="139" t="s">
        <v>2739</v>
      </c>
      <c r="AQ564" s="145" t="s">
        <v>2743</v>
      </c>
      <c r="AR564" s="139"/>
      <c r="AS564" s="139"/>
      <c r="AT564" s="139"/>
      <c r="AU564" s="141"/>
      <c r="BC564" t="s">
        <v>0</v>
      </c>
      <c r="BD564" t="s">
        <v>2160</v>
      </c>
    </row>
    <row r="565" spans="1:56" x14ac:dyDescent="0.2">
      <c r="A565" s="128" t="s">
        <v>2183</v>
      </c>
      <c r="B565" t="s">
        <v>50</v>
      </c>
      <c r="C565" s="130"/>
      <c r="D565" s="130"/>
      <c r="E565" s="130" t="s">
        <v>2886</v>
      </c>
      <c r="F565" s="130"/>
      <c r="G565" s="130"/>
      <c r="H565" s="130"/>
      <c r="I565" s="130"/>
      <c r="J565" s="130"/>
      <c r="K565" s="130"/>
      <c r="L565" s="130"/>
      <c r="M565" s="130"/>
      <c r="N565" s="130"/>
      <c r="O565" s="130"/>
      <c r="P565" s="130"/>
      <c r="Q565" s="130"/>
      <c r="R565" s="130"/>
      <c r="S565" s="130"/>
      <c r="T565" s="130"/>
      <c r="U565" s="130"/>
      <c r="V565" s="130"/>
      <c r="W565" s="130"/>
      <c r="X565" s="130"/>
      <c r="Y565" s="130"/>
      <c r="Z565" s="130"/>
      <c r="AA565" s="130"/>
      <c r="AB565" s="130"/>
      <c r="AC565" s="130"/>
      <c r="AD565" s="130"/>
      <c r="AE565" s="130"/>
      <c r="AF565" s="130"/>
      <c r="AG565" s="130"/>
      <c r="AH565" s="130"/>
      <c r="AI565" s="130"/>
      <c r="AJ565" s="130"/>
      <c r="AK565" s="137" t="s">
        <v>2724</v>
      </c>
      <c r="AL565" s="138" t="s">
        <v>2725</v>
      </c>
      <c r="AM565" s="139" t="s">
        <v>71</v>
      </c>
      <c r="AN565" s="140" t="s">
        <v>70</v>
      </c>
      <c r="AO565" s="140"/>
      <c r="AP565" s="139" t="s">
        <v>2740</v>
      </c>
      <c r="AQ565" s="140" t="s">
        <v>2741</v>
      </c>
      <c r="AR565" s="139"/>
      <c r="AS565" s="139"/>
      <c r="AT565" s="139"/>
      <c r="AU565" s="141"/>
      <c r="BC565" t="s">
        <v>0</v>
      </c>
      <c r="BD565" t="s">
        <v>2162</v>
      </c>
    </row>
    <row r="566" spans="1:56" x14ac:dyDescent="0.2">
      <c r="A566" s="128" t="s">
        <v>2186</v>
      </c>
      <c r="B566" t="s">
        <v>2164</v>
      </c>
      <c r="C566" s="130"/>
      <c r="D566" s="130"/>
      <c r="E566" s="130" t="s">
        <v>2886</v>
      </c>
      <c r="F566" s="130"/>
      <c r="G566" s="130"/>
      <c r="H566" s="130"/>
      <c r="I566" s="130"/>
      <c r="J566" s="130"/>
      <c r="K566" s="130"/>
      <c r="L566" s="130"/>
      <c r="M566" s="130"/>
      <c r="N566" s="130"/>
      <c r="O566" s="130"/>
      <c r="P566" s="130"/>
      <c r="Q566" s="130"/>
      <c r="R566" s="130"/>
      <c r="S566" s="130"/>
      <c r="T566" s="130"/>
      <c r="U566" s="130"/>
      <c r="V566" s="130"/>
      <c r="W566" s="130"/>
      <c r="X566" s="130"/>
      <c r="Y566" s="130"/>
      <c r="Z566" s="130"/>
      <c r="AA566" s="130"/>
      <c r="AB566" s="130"/>
      <c r="AC566" s="130"/>
      <c r="AD566" s="130"/>
      <c r="AE566" s="130"/>
      <c r="AF566" s="130"/>
      <c r="AG566" s="130"/>
      <c r="AH566" s="130"/>
      <c r="AI566" s="130"/>
      <c r="AJ566" s="130"/>
      <c r="AK566" s="137" t="s">
        <v>2724</v>
      </c>
      <c r="AL566" s="138" t="s">
        <v>2725</v>
      </c>
      <c r="AM566" s="139" t="s">
        <v>71</v>
      </c>
      <c r="AN566" s="140" t="s">
        <v>70</v>
      </c>
      <c r="AO566" s="140"/>
      <c r="AP566" s="139" t="s">
        <v>2740</v>
      </c>
      <c r="AQ566" s="145" t="s">
        <v>2742</v>
      </c>
      <c r="AR566" s="139"/>
      <c r="AS566" s="139"/>
      <c r="AT566" s="139"/>
      <c r="AU566" s="141"/>
      <c r="BC566" t="s">
        <v>0</v>
      </c>
      <c r="BD566" t="s">
        <v>2165</v>
      </c>
    </row>
    <row r="567" spans="1:56" x14ac:dyDescent="0.2">
      <c r="A567" s="128" t="s">
        <v>2189</v>
      </c>
      <c r="B567" t="s">
        <v>2167</v>
      </c>
      <c r="C567" s="130"/>
      <c r="D567" s="130"/>
      <c r="E567" s="130" t="s">
        <v>2886</v>
      </c>
      <c r="F567" s="130"/>
      <c r="G567" s="130"/>
      <c r="H567" s="130"/>
      <c r="I567" s="130"/>
      <c r="J567" s="130"/>
      <c r="K567" s="130"/>
      <c r="L567" s="130"/>
      <c r="M567" s="130"/>
      <c r="N567" s="130"/>
      <c r="O567" s="130"/>
      <c r="P567" s="130"/>
      <c r="Q567" s="130"/>
      <c r="R567" s="130"/>
      <c r="S567" s="130"/>
      <c r="T567" s="130"/>
      <c r="U567" s="130"/>
      <c r="V567" s="130"/>
      <c r="W567" s="130"/>
      <c r="X567" s="130"/>
      <c r="Y567" s="130"/>
      <c r="Z567" s="130"/>
      <c r="AA567" s="130"/>
      <c r="AB567" s="130"/>
      <c r="AC567" s="130"/>
      <c r="AD567" s="130"/>
      <c r="AE567" s="130"/>
      <c r="AF567" s="130"/>
      <c r="AG567" s="130"/>
      <c r="AH567" s="130"/>
      <c r="AI567" s="130"/>
      <c r="AJ567" s="130"/>
      <c r="AK567" s="137" t="s">
        <v>2724</v>
      </c>
      <c r="AL567" s="138" t="s">
        <v>2725</v>
      </c>
      <c r="AM567" s="139" t="s">
        <v>71</v>
      </c>
      <c r="AN567" s="140" t="s">
        <v>70</v>
      </c>
      <c r="AO567" s="140"/>
      <c r="AP567" s="139" t="s">
        <v>2740</v>
      </c>
      <c r="AQ567" s="145" t="s">
        <v>2743</v>
      </c>
      <c r="AR567" s="139"/>
      <c r="AS567" s="139"/>
      <c r="AT567" s="139"/>
      <c r="AU567" s="141"/>
      <c r="BC567" t="s">
        <v>0</v>
      </c>
      <c r="BD567" t="s">
        <v>2168</v>
      </c>
    </row>
    <row r="568" spans="1:56" x14ac:dyDescent="0.2">
      <c r="A568" s="128" t="s">
        <v>2191</v>
      </c>
      <c r="B568" t="s">
        <v>52</v>
      </c>
      <c r="C568" s="130"/>
      <c r="D568" s="130"/>
      <c r="E568" s="130" t="s">
        <v>2886</v>
      </c>
      <c r="F568" s="130"/>
      <c r="G568" s="130"/>
      <c r="H568" s="130"/>
      <c r="I568" s="130"/>
      <c r="J568" s="130"/>
      <c r="K568" s="130"/>
      <c r="L568" s="130"/>
      <c r="M568" s="130"/>
      <c r="N568" s="130"/>
      <c r="O568" s="130"/>
      <c r="P568" s="130"/>
      <c r="Q568" s="130"/>
      <c r="R568" s="130"/>
      <c r="S568" s="130"/>
      <c r="T568" s="130"/>
      <c r="U568" s="130"/>
      <c r="V568" s="130"/>
      <c r="W568" s="130"/>
      <c r="X568" s="130"/>
      <c r="Y568" s="130"/>
      <c r="Z568" s="130"/>
      <c r="AA568" s="130"/>
      <c r="AB568" s="130"/>
      <c r="AC568" s="130"/>
      <c r="AD568" s="130"/>
      <c r="AE568" s="130"/>
      <c r="AF568" s="130"/>
      <c r="AG568" s="130"/>
      <c r="AH568" s="130"/>
      <c r="AI568" s="130"/>
      <c r="AJ568" s="130"/>
      <c r="AK568" s="137" t="s">
        <v>2724</v>
      </c>
      <c r="AL568" s="138" t="s">
        <v>2725</v>
      </c>
      <c r="AM568" s="139" t="s">
        <v>71</v>
      </c>
      <c r="AN568" s="140" t="s">
        <v>70</v>
      </c>
      <c r="AO568" s="140"/>
      <c r="AP568" s="139" t="s">
        <v>2740</v>
      </c>
      <c r="AQ568" s="140" t="s">
        <v>2744</v>
      </c>
      <c r="AR568" s="139"/>
      <c r="AS568" s="139"/>
      <c r="AT568" s="139"/>
      <c r="AU568" s="141"/>
      <c r="BC568" t="s">
        <v>0</v>
      </c>
      <c r="BD568" t="s">
        <v>2170</v>
      </c>
    </row>
    <row r="569" spans="1:56" x14ac:dyDescent="0.2">
      <c r="A569" s="128" t="s">
        <v>2194</v>
      </c>
      <c r="B569" t="s">
        <v>53</v>
      </c>
      <c r="C569" s="130"/>
      <c r="D569" s="130"/>
      <c r="E569" s="130" t="s">
        <v>2886</v>
      </c>
      <c r="F569" s="130"/>
      <c r="G569" s="130"/>
      <c r="H569" s="130"/>
      <c r="I569" s="130"/>
      <c r="J569" s="130"/>
      <c r="K569" s="130"/>
      <c r="L569" s="130"/>
      <c r="M569" s="130"/>
      <c r="N569" s="130"/>
      <c r="O569" s="130"/>
      <c r="P569" s="130"/>
      <c r="Q569" s="130"/>
      <c r="R569" s="130"/>
      <c r="S569" s="130"/>
      <c r="T569" s="130"/>
      <c r="U569" s="130"/>
      <c r="V569" s="130"/>
      <c r="W569" s="130"/>
      <c r="X569" s="130"/>
      <c r="Y569" s="130"/>
      <c r="Z569" s="130"/>
      <c r="AA569" s="130"/>
      <c r="AB569" s="130"/>
      <c r="AC569" s="130"/>
      <c r="AD569" s="130"/>
      <c r="AE569" s="130"/>
      <c r="AF569" s="130"/>
      <c r="AG569" s="130"/>
      <c r="AH569" s="130"/>
      <c r="AI569" s="130"/>
      <c r="AJ569" s="130"/>
      <c r="AK569" s="137" t="s">
        <v>2724</v>
      </c>
      <c r="AL569" s="138" t="s">
        <v>2725</v>
      </c>
      <c r="AM569" s="139" t="s">
        <v>71</v>
      </c>
      <c r="AN569" s="140" t="s">
        <v>2732</v>
      </c>
      <c r="AO569" s="140"/>
      <c r="AP569" s="139" t="s">
        <v>2740</v>
      </c>
      <c r="AQ569" s="140" t="s">
        <v>2741</v>
      </c>
      <c r="AR569" s="139"/>
      <c r="AS569" s="139"/>
      <c r="AT569" s="139"/>
      <c r="AU569" s="141"/>
      <c r="BC569" t="s">
        <v>0</v>
      </c>
      <c r="BD569" t="s">
        <v>2172</v>
      </c>
    </row>
    <row r="570" spans="1:56" x14ac:dyDescent="0.2">
      <c r="A570" s="128" t="s">
        <v>2197</v>
      </c>
      <c r="B570" t="s">
        <v>2174</v>
      </c>
      <c r="C570" s="130"/>
      <c r="D570" s="130"/>
      <c r="E570" s="130" t="s">
        <v>2886</v>
      </c>
      <c r="F570" s="130"/>
      <c r="G570" s="130"/>
      <c r="H570" s="130"/>
      <c r="I570" s="130"/>
      <c r="J570" s="130"/>
      <c r="K570" s="130"/>
      <c r="L570" s="130"/>
      <c r="M570" s="130"/>
      <c r="N570" s="130"/>
      <c r="O570" s="130"/>
      <c r="P570" s="130"/>
      <c r="Q570" s="130"/>
      <c r="R570" s="130"/>
      <c r="S570" s="130"/>
      <c r="T570" s="130"/>
      <c r="U570" s="130"/>
      <c r="V570" s="130"/>
      <c r="W570" s="130"/>
      <c r="X570" s="130"/>
      <c r="Y570" s="130"/>
      <c r="Z570" s="130"/>
      <c r="AA570" s="130"/>
      <c r="AB570" s="130"/>
      <c r="AC570" s="130"/>
      <c r="AD570" s="130"/>
      <c r="AE570" s="130"/>
      <c r="AF570" s="130"/>
      <c r="AG570" s="130"/>
      <c r="AH570" s="130"/>
      <c r="AI570" s="130"/>
      <c r="AJ570" s="130"/>
      <c r="AK570" s="137" t="s">
        <v>2724</v>
      </c>
      <c r="AL570" s="138" t="s">
        <v>2725</v>
      </c>
      <c r="AM570" s="139" t="s">
        <v>71</v>
      </c>
      <c r="AN570" s="140" t="s">
        <v>2732</v>
      </c>
      <c r="AO570" s="140"/>
      <c r="AP570" s="139" t="s">
        <v>2740</v>
      </c>
      <c r="AQ570" s="145" t="s">
        <v>2742</v>
      </c>
      <c r="AR570" s="139"/>
      <c r="AS570" s="139"/>
      <c r="AT570" s="139"/>
      <c r="AU570" s="141"/>
      <c r="BC570" t="s">
        <v>0</v>
      </c>
      <c r="BD570" t="s">
        <v>2175</v>
      </c>
    </row>
    <row r="571" spans="1:56" x14ac:dyDescent="0.2">
      <c r="A571" s="128" t="s">
        <v>2199</v>
      </c>
      <c r="B571" t="s">
        <v>2177</v>
      </c>
      <c r="C571" s="130"/>
      <c r="D571" s="130"/>
      <c r="E571" s="130" t="s">
        <v>2886</v>
      </c>
      <c r="F571" s="130"/>
      <c r="G571" s="130"/>
      <c r="H571" s="130"/>
      <c r="I571" s="130"/>
      <c r="J571" s="130"/>
      <c r="K571" s="130"/>
      <c r="L571" s="130"/>
      <c r="M571" s="130"/>
      <c r="N571" s="130"/>
      <c r="O571" s="130"/>
      <c r="P571" s="130"/>
      <c r="Q571" s="130"/>
      <c r="R571" s="130"/>
      <c r="S571" s="130"/>
      <c r="T571" s="130"/>
      <c r="U571" s="130"/>
      <c r="V571" s="130"/>
      <c r="W571" s="130"/>
      <c r="X571" s="130"/>
      <c r="Y571" s="130"/>
      <c r="Z571" s="130"/>
      <c r="AA571" s="130"/>
      <c r="AB571" s="130"/>
      <c r="AC571" s="130"/>
      <c r="AD571" s="130"/>
      <c r="AE571" s="130"/>
      <c r="AF571" s="130"/>
      <c r="AG571" s="130"/>
      <c r="AH571" s="130"/>
      <c r="AI571" s="130"/>
      <c r="AJ571" s="130"/>
      <c r="AK571" s="137" t="s">
        <v>2724</v>
      </c>
      <c r="AL571" s="138" t="s">
        <v>2725</v>
      </c>
      <c r="AM571" s="139" t="s">
        <v>71</v>
      </c>
      <c r="AN571" s="140" t="s">
        <v>2732</v>
      </c>
      <c r="AO571" s="140"/>
      <c r="AP571" s="139" t="s">
        <v>2740</v>
      </c>
      <c r="AQ571" s="145" t="s">
        <v>2743</v>
      </c>
      <c r="AR571" s="139"/>
      <c r="AS571" s="139"/>
      <c r="AT571" s="139"/>
      <c r="AU571" s="141"/>
      <c r="BC571" t="s">
        <v>0</v>
      </c>
      <c r="BD571" t="s">
        <v>2178</v>
      </c>
    </row>
    <row r="572" spans="1:56" x14ac:dyDescent="0.2">
      <c r="A572" s="128" t="s">
        <v>2202</v>
      </c>
      <c r="B572" t="s">
        <v>55</v>
      </c>
      <c r="C572" s="130"/>
      <c r="D572" s="130"/>
      <c r="E572" s="130" t="s">
        <v>2886</v>
      </c>
      <c r="F572" s="130"/>
      <c r="G572" s="130"/>
      <c r="H572" s="130"/>
      <c r="I572" s="130"/>
      <c r="J572" s="130"/>
      <c r="K572" s="130"/>
      <c r="L572" s="130"/>
      <c r="M572" s="130"/>
      <c r="N572" s="130"/>
      <c r="O572" s="130"/>
      <c r="P572" s="130"/>
      <c r="Q572" s="130"/>
      <c r="R572" s="130"/>
      <c r="S572" s="130"/>
      <c r="T572" s="130"/>
      <c r="U572" s="130"/>
      <c r="V572" s="130"/>
      <c r="W572" s="130"/>
      <c r="X572" s="130"/>
      <c r="Y572" s="130"/>
      <c r="Z572" s="130"/>
      <c r="AA572" s="130"/>
      <c r="AB572" s="130"/>
      <c r="AC572" s="130"/>
      <c r="AD572" s="130"/>
      <c r="AE572" s="130"/>
      <c r="AF572" s="130"/>
      <c r="AG572" s="130"/>
      <c r="AH572" s="130"/>
      <c r="AI572" s="130"/>
      <c r="AJ572" s="130"/>
      <c r="AK572" s="137" t="s">
        <v>2724</v>
      </c>
      <c r="AL572" s="138" t="s">
        <v>2725</v>
      </c>
      <c r="AM572" s="139" t="s">
        <v>71</v>
      </c>
      <c r="AN572" s="140" t="s">
        <v>2732</v>
      </c>
      <c r="AO572" s="140"/>
      <c r="AP572" s="139" t="s">
        <v>2740</v>
      </c>
      <c r="AQ572" s="140" t="s">
        <v>2744</v>
      </c>
      <c r="AR572" s="139"/>
      <c r="AS572" s="139"/>
      <c r="AT572" s="139"/>
      <c r="AU572" s="141"/>
      <c r="BC572" t="s">
        <v>0</v>
      </c>
      <c r="BD572" t="s">
        <v>2180</v>
      </c>
    </row>
    <row r="573" spans="1:56" x14ac:dyDescent="0.2">
      <c r="A573" t="s">
        <v>2205</v>
      </c>
      <c r="B573" t="s">
        <v>144</v>
      </c>
      <c r="C573" s="130"/>
      <c r="D573" s="130"/>
      <c r="E573" s="130" t="s">
        <v>2886</v>
      </c>
      <c r="F573" s="130"/>
      <c r="G573" s="130"/>
      <c r="H573" s="130"/>
      <c r="I573" s="130"/>
      <c r="J573" s="130"/>
      <c r="K573" s="130"/>
      <c r="L573" s="130"/>
      <c r="M573" s="130"/>
      <c r="N573" s="130"/>
      <c r="O573" s="130"/>
      <c r="P573" s="130"/>
      <c r="Q573" s="130"/>
      <c r="R573" s="130"/>
      <c r="S573" s="130"/>
      <c r="T573" s="130"/>
      <c r="U573" s="130"/>
      <c r="V573" s="130"/>
      <c r="W573" s="130"/>
      <c r="X573" s="130"/>
      <c r="Y573" s="130"/>
      <c r="Z573" s="130"/>
      <c r="AA573" s="130"/>
      <c r="AB573" s="130"/>
      <c r="AC573" s="130"/>
      <c r="AD573" s="130"/>
      <c r="AE573" s="130"/>
      <c r="AF573" s="130"/>
      <c r="AG573" s="130"/>
      <c r="AH573" s="130"/>
      <c r="AI573" s="130"/>
      <c r="AJ573" s="130"/>
      <c r="AK573" s="137" t="s">
        <v>2724</v>
      </c>
      <c r="AL573" s="139" t="s">
        <v>2746</v>
      </c>
      <c r="AM573" s="139" t="s">
        <v>71</v>
      </c>
      <c r="AN573" s="140" t="s">
        <v>70</v>
      </c>
      <c r="AO573" s="140"/>
      <c r="AP573" s="139" t="s">
        <v>2739</v>
      </c>
      <c r="AQ573" s="140" t="s">
        <v>2741</v>
      </c>
      <c r="AR573" s="139"/>
      <c r="AS573" s="139"/>
      <c r="AT573" s="139"/>
      <c r="AU573" s="141"/>
      <c r="BC573" t="s">
        <v>0</v>
      </c>
      <c r="BD573" t="s">
        <v>2182</v>
      </c>
    </row>
    <row r="574" spans="1:56" x14ac:dyDescent="0.2">
      <c r="A574" t="s">
        <v>2207</v>
      </c>
      <c r="B574" t="s">
        <v>2184</v>
      </c>
      <c r="C574" s="130"/>
      <c r="D574" s="130"/>
      <c r="E574" s="130" t="s">
        <v>2886</v>
      </c>
      <c r="F574" s="130"/>
      <c r="G574" s="130"/>
      <c r="H574" s="130"/>
      <c r="I574" s="130"/>
      <c r="J574" s="130"/>
      <c r="K574" s="130"/>
      <c r="L574" s="130"/>
      <c r="M574" s="130"/>
      <c r="N574" s="130"/>
      <c r="O574" s="130"/>
      <c r="P574" s="130"/>
      <c r="Q574" s="130"/>
      <c r="R574" s="130"/>
      <c r="S574" s="130"/>
      <c r="T574" s="130"/>
      <c r="U574" s="130"/>
      <c r="V574" s="130"/>
      <c r="W574" s="130"/>
      <c r="X574" s="130"/>
      <c r="Y574" s="130"/>
      <c r="Z574" s="130"/>
      <c r="AA574" s="130"/>
      <c r="AB574" s="130"/>
      <c r="AC574" s="130"/>
      <c r="AD574" s="130"/>
      <c r="AE574" s="130"/>
      <c r="AF574" s="130"/>
      <c r="AG574" s="130"/>
      <c r="AH574" s="130"/>
      <c r="AI574" s="130"/>
      <c r="AJ574" s="130"/>
      <c r="AK574" s="137" t="s">
        <v>2724</v>
      </c>
      <c r="AL574" s="139" t="s">
        <v>2746</v>
      </c>
      <c r="AM574" s="139" t="s">
        <v>71</v>
      </c>
      <c r="AN574" s="140" t="s">
        <v>70</v>
      </c>
      <c r="AO574" s="140"/>
      <c r="AP574" s="140" t="s">
        <v>2739</v>
      </c>
      <c r="AQ574" s="145" t="s">
        <v>2742</v>
      </c>
      <c r="AR574" s="139"/>
      <c r="AS574" s="139"/>
      <c r="AT574" s="139"/>
      <c r="AU574" s="141"/>
      <c r="BC574" t="s">
        <v>0</v>
      </c>
      <c r="BD574" t="s">
        <v>2185</v>
      </c>
    </row>
    <row r="575" spans="1:56" x14ac:dyDescent="0.2">
      <c r="A575" t="s">
        <v>2209</v>
      </c>
      <c r="B575" t="s">
        <v>2187</v>
      </c>
      <c r="C575" s="130"/>
      <c r="D575" s="130"/>
      <c r="E575" s="130" t="s">
        <v>2886</v>
      </c>
      <c r="F575" s="130"/>
      <c r="G575" s="130"/>
      <c r="H575" s="130"/>
      <c r="I575" s="130"/>
      <c r="J575" s="130"/>
      <c r="K575" s="130"/>
      <c r="L575" s="130"/>
      <c r="M575" s="130"/>
      <c r="N575" s="130"/>
      <c r="O575" s="130"/>
      <c r="P575" s="130"/>
      <c r="Q575" s="130"/>
      <c r="R575" s="130"/>
      <c r="S575" s="130"/>
      <c r="T575" s="130"/>
      <c r="U575" s="130"/>
      <c r="V575" s="130"/>
      <c r="W575" s="130"/>
      <c r="X575" s="130"/>
      <c r="Y575" s="130"/>
      <c r="Z575" s="130"/>
      <c r="AA575" s="130"/>
      <c r="AB575" s="130"/>
      <c r="AC575" s="130"/>
      <c r="AD575" s="130"/>
      <c r="AE575" s="130"/>
      <c r="AF575" s="130"/>
      <c r="AG575" s="130"/>
      <c r="AH575" s="130"/>
      <c r="AI575" s="130"/>
      <c r="AJ575" s="130"/>
      <c r="AK575" s="137" t="s">
        <v>2724</v>
      </c>
      <c r="AL575" s="139" t="s">
        <v>2746</v>
      </c>
      <c r="AM575" s="139" t="s">
        <v>71</v>
      </c>
      <c r="AN575" s="140" t="s">
        <v>70</v>
      </c>
      <c r="AO575" s="140"/>
      <c r="AP575" s="140" t="s">
        <v>2739</v>
      </c>
      <c r="AQ575" s="145" t="s">
        <v>2743</v>
      </c>
      <c r="AR575" s="139"/>
      <c r="AS575" s="139"/>
      <c r="AT575" s="139"/>
      <c r="AU575" s="141"/>
      <c r="BC575" t="s">
        <v>0</v>
      </c>
      <c r="BD575" t="s">
        <v>2188</v>
      </c>
    </row>
    <row r="576" spans="1:56" x14ac:dyDescent="0.2">
      <c r="A576" t="s">
        <v>2212</v>
      </c>
      <c r="B576" t="s">
        <v>142</v>
      </c>
      <c r="C576" s="130"/>
      <c r="D576" s="130"/>
      <c r="E576" s="130" t="s">
        <v>2886</v>
      </c>
      <c r="F576" s="130"/>
      <c r="G576" s="130"/>
      <c r="H576" s="130"/>
      <c r="I576" s="130"/>
      <c r="J576" s="130"/>
      <c r="K576" s="130"/>
      <c r="L576" s="130"/>
      <c r="M576" s="130"/>
      <c r="N576" s="130"/>
      <c r="O576" s="130"/>
      <c r="P576" s="130"/>
      <c r="Q576" s="130"/>
      <c r="R576" s="130"/>
      <c r="S576" s="130"/>
      <c r="T576" s="130"/>
      <c r="U576" s="130"/>
      <c r="V576" s="130"/>
      <c r="W576" s="130"/>
      <c r="X576" s="130"/>
      <c r="Y576" s="130"/>
      <c r="Z576" s="130"/>
      <c r="AA576" s="130"/>
      <c r="AB576" s="130"/>
      <c r="AC576" s="130"/>
      <c r="AD576" s="130"/>
      <c r="AE576" s="130"/>
      <c r="AF576" s="130"/>
      <c r="AG576" s="130"/>
      <c r="AH576" s="130"/>
      <c r="AI576" s="130"/>
      <c r="AJ576" s="130"/>
      <c r="AK576" s="137" t="s">
        <v>2724</v>
      </c>
      <c r="AL576" s="139" t="s">
        <v>2746</v>
      </c>
      <c r="AM576" s="139" t="s">
        <v>71</v>
      </c>
      <c r="AN576" s="140" t="s">
        <v>2732</v>
      </c>
      <c r="AO576" s="140"/>
      <c r="AP576" s="140" t="s">
        <v>2739</v>
      </c>
      <c r="AQ576" s="140" t="s">
        <v>2741</v>
      </c>
      <c r="AR576" s="139"/>
      <c r="AS576" s="139"/>
      <c r="AT576" s="139"/>
      <c r="AU576" s="141"/>
      <c r="BC576" t="s">
        <v>0</v>
      </c>
      <c r="BD576" t="s">
        <v>2190</v>
      </c>
    </row>
    <row r="577" spans="1:56" x14ac:dyDescent="0.2">
      <c r="A577" t="s">
        <v>2215</v>
      </c>
      <c r="B577" t="s">
        <v>2192</v>
      </c>
      <c r="C577" s="130"/>
      <c r="D577" s="130"/>
      <c r="E577" s="130" t="s">
        <v>2886</v>
      </c>
      <c r="F577" s="130"/>
      <c r="G577" s="130"/>
      <c r="H577" s="130"/>
      <c r="I577" s="130"/>
      <c r="J577" s="130"/>
      <c r="K577" s="130"/>
      <c r="L577" s="130"/>
      <c r="M577" s="130"/>
      <c r="N577" s="130"/>
      <c r="O577" s="130"/>
      <c r="P577" s="130"/>
      <c r="Q577" s="130"/>
      <c r="R577" s="130"/>
      <c r="S577" s="130"/>
      <c r="T577" s="130"/>
      <c r="U577" s="130"/>
      <c r="V577" s="130"/>
      <c r="W577" s="130"/>
      <c r="X577" s="130"/>
      <c r="Y577" s="130"/>
      <c r="Z577" s="130"/>
      <c r="AA577" s="130"/>
      <c r="AB577" s="130"/>
      <c r="AC577" s="130"/>
      <c r="AD577" s="130"/>
      <c r="AE577" s="130"/>
      <c r="AF577" s="130"/>
      <c r="AG577" s="130"/>
      <c r="AH577" s="130"/>
      <c r="AI577" s="130"/>
      <c r="AJ577" s="130"/>
      <c r="AK577" s="137" t="s">
        <v>2724</v>
      </c>
      <c r="AL577" s="139" t="s">
        <v>2746</v>
      </c>
      <c r="AM577" s="139" t="s">
        <v>71</v>
      </c>
      <c r="AN577" s="140" t="s">
        <v>2732</v>
      </c>
      <c r="AO577" s="140"/>
      <c r="AP577" s="140" t="s">
        <v>2739</v>
      </c>
      <c r="AQ577" s="145" t="s">
        <v>2742</v>
      </c>
      <c r="AR577" s="139"/>
      <c r="AS577" s="139"/>
      <c r="AT577" s="139"/>
      <c r="AU577" s="141"/>
      <c r="BC577" t="s">
        <v>0</v>
      </c>
      <c r="BD577" t="s">
        <v>2193</v>
      </c>
    </row>
    <row r="578" spans="1:56" x14ac:dyDescent="0.2">
      <c r="A578" t="s">
        <v>2217</v>
      </c>
      <c r="B578" t="s">
        <v>2195</v>
      </c>
      <c r="C578" s="130"/>
      <c r="D578" s="130"/>
      <c r="E578" s="130" t="s">
        <v>2886</v>
      </c>
      <c r="F578" s="130"/>
      <c r="G578" s="130"/>
      <c r="H578" s="130"/>
      <c r="I578" s="130"/>
      <c r="J578" s="130"/>
      <c r="K578" s="130"/>
      <c r="L578" s="130"/>
      <c r="M578" s="130"/>
      <c r="N578" s="130"/>
      <c r="O578" s="130"/>
      <c r="P578" s="130"/>
      <c r="Q578" s="130"/>
      <c r="R578" s="130"/>
      <c r="S578" s="130"/>
      <c r="T578" s="130"/>
      <c r="U578" s="130"/>
      <c r="V578" s="130"/>
      <c r="W578" s="130"/>
      <c r="X578" s="130"/>
      <c r="Y578" s="130"/>
      <c r="Z578" s="130"/>
      <c r="AA578" s="130"/>
      <c r="AB578" s="130"/>
      <c r="AC578" s="130"/>
      <c r="AD578" s="130"/>
      <c r="AE578" s="130"/>
      <c r="AF578" s="130"/>
      <c r="AG578" s="130"/>
      <c r="AH578" s="130"/>
      <c r="AI578" s="130"/>
      <c r="AJ578" s="130"/>
      <c r="AK578" s="137" t="s">
        <v>2724</v>
      </c>
      <c r="AL578" s="139" t="s">
        <v>2746</v>
      </c>
      <c r="AM578" s="139" t="s">
        <v>71</v>
      </c>
      <c r="AN578" s="140" t="s">
        <v>2732</v>
      </c>
      <c r="AO578" s="140"/>
      <c r="AP578" s="139" t="s">
        <v>2739</v>
      </c>
      <c r="AQ578" s="145" t="s">
        <v>2743</v>
      </c>
      <c r="AR578" s="139"/>
      <c r="AS578" s="139"/>
      <c r="AT578" s="139"/>
      <c r="AU578" s="141"/>
      <c r="BC578" t="s">
        <v>0</v>
      </c>
      <c r="BD578" t="s">
        <v>2196</v>
      </c>
    </row>
    <row r="579" spans="1:56" x14ac:dyDescent="0.2">
      <c r="A579" t="s">
        <v>2219</v>
      </c>
      <c r="B579" t="s">
        <v>140</v>
      </c>
      <c r="C579" s="130"/>
      <c r="D579" s="130"/>
      <c r="E579" s="130" t="s">
        <v>2886</v>
      </c>
      <c r="F579" s="130"/>
      <c r="G579" s="130"/>
      <c r="H579" s="130"/>
      <c r="I579" s="130"/>
      <c r="J579" s="130"/>
      <c r="K579" s="130"/>
      <c r="L579" s="130"/>
      <c r="M579" s="130"/>
      <c r="N579" s="130"/>
      <c r="O579" s="130"/>
      <c r="P579" s="130"/>
      <c r="Q579" s="130"/>
      <c r="R579" s="130"/>
      <c r="S579" s="130"/>
      <c r="T579" s="130"/>
      <c r="U579" s="130"/>
      <c r="V579" s="130"/>
      <c r="W579" s="130"/>
      <c r="X579" s="130"/>
      <c r="Y579" s="130"/>
      <c r="Z579" s="130"/>
      <c r="AA579" s="130"/>
      <c r="AB579" s="130"/>
      <c r="AC579" s="130"/>
      <c r="AD579" s="130"/>
      <c r="AE579" s="130"/>
      <c r="AF579" s="130"/>
      <c r="AG579" s="130"/>
      <c r="AH579" s="130"/>
      <c r="AI579" s="130"/>
      <c r="AJ579" s="130"/>
      <c r="AK579" s="137" t="s">
        <v>2724</v>
      </c>
      <c r="AL579" s="139" t="s">
        <v>2746</v>
      </c>
      <c r="AM579" s="139" t="s">
        <v>71</v>
      </c>
      <c r="AN579" s="140" t="s">
        <v>70</v>
      </c>
      <c r="AO579" s="140"/>
      <c r="AP579" s="139" t="s">
        <v>2740</v>
      </c>
      <c r="AQ579" s="140" t="s">
        <v>2741</v>
      </c>
      <c r="AR579" s="139"/>
      <c r="AS579" s="139"/>
      <c r="AT579" s="139"/>
      <c r="AU579" s="141"/>
      <c r="BC579" t="s">
        <v>0</v>
      </c>
      <c r="BD579" t="s">
        <v>2198</v>
      </c>
    </row>
    <row r="580" spans="1:56" x14ac:dyDescent="0.2">
      <c r="A580" t="s">
        <v>2222</v>
      </c>
      <c r="B580" t="s">
        <v>2200</v>
      </c>
      <c r="C580" s="130"/>
      <c r="D580" s="130"/>
      <c r="E580" s="130" t="s">
        <v>2886</v>
      </c>
      <c r="F580" s="130"/>
      <c r="G580" s="130"/>
      <c r="H580" s="130"/>
      <c r="I580" s="130"/>
      <c r="J580" s="130"/>
      <c r="K580" s="130"/>
      <c r="L580" s="130"/>
      <c r="M580" s="130"/>
      <c r="N580" s="130"/>
      <c r="O580" s="130"/>
      <c r="P580" s="130"/>
      <c r="Q580" s="130"/>
      <c r="R580" s="130"/>
      <c r="S580" s="130"/>
      <c r="T580" s="130"/>
      <c r="U580" s="130"/>
      <c r="V580" s="130"/>
      <c r="W580" s="130"/>
      <c r="X580" s="130"/>
      <c r="Y580" s="130"/>
      <c r="Z580" s="130"/>
      <c r="AA580" s="130"/>
      <c r="AB580" s="130"/>
      <c r="AC580" s="130"/>
      <c r="AD580" s="130"/>
      <c r="AE580" s="130"/>
      <c r="AF580" s="130"/>
      <c r="AG580" s="130"/>
      <c r="AH580" s="130"/>
      <c r="AI580" s="130"/>
      <c r="AJ580" s="130"/>
      <c r="AK580" s="137" t="s">
        <v>2724</v>
      </c>
      <c r="AL580" s="139" t="s">
        <v>2746</v>
      </c>
      <c r="AM580" s="139" t="s">
        <v>71</v>
      </c>
      <c r="AN580" s="140" t="s">
        <v>70</v>
      </c>
      <c r="AO580" s="140"/>
      <c r="AP580" s="139" t="s">
        <v>2740</v>
      </c>
      <c r="AQ580" s="145" t="s">
        <v>2742</v>
      </c>
      <c r="AR580" s="139"/>
      <c r="AS580" s="139"/>
      <c r="AT580" s="139"/>
      <c r="AU580" s="141"/>
      <c r="BC580" t="s">
        <v>0</v>
      </c>
      <c r="BD580" t="s">
        <v>2201</v>
      </c>
    </row>
    <row r="581" spans="1:56" x14ac:dyDescent="0.2">
      <c r="A581" t="s">
        <v>2225</v>
      </c>
      <c r="B581" t="s">
        <v>2203</v>
      </c>
      <c r="C581" s="130"/>
      <c r="D581" s="130"/>
      <c r="E581" s="130" t="s">
        <v>2886</v>
      </c>
      <c r="F581" s="130"/>
      <c r="G581" s="130"/>
      <c r="H581" s="130"/>
      <c r="I581" s="130"/>
      <c r="J581" s="130"/>
      <c r="K581" s="130"/>
      <c r="L581" s="130"/>
      <c r="M581" s="130"/>
      <c r="N581" s="130"/>
      <c r="O581" s="130"/>
      <c r="P581" s="130"/>
      <c r="Q581" s="130"/>
      <c r="R581" s="130"/>
      <c r="S581" s="130"/>
      <c r="T581" s="130"/>
      <c r="U581" s="130"/>
      <c r="V581" s="130"/>
      <c r="W581" s="130"/>
      <c r="X581" s="130"/>
      <c r="Y581" s="130"/>
      <c r="Z581" s="130"/>
      <c r="AA581" s="130"/>
      <c r="AB581" s="130"/>
      <c r="AC581" s="130"/>
      <c r="AD581" s="130"/>
      <c r="AE581" s="130"/>
      <c r="AF581" s="130"/>
      <c r="AG581" s="130"/>
      <c r="AH581" s="130"/>
      <c r="AI581" s="130"/>
      <c r="AJ581" s="130"/>
      <c r="AK581" s="137" t="s">
        <v>2724</v>
      </c>
      <c r="AL581" s="139" t="s">
        <v>2746</v>
      </c>
      <c r="AM581" s="139" t="s">
        <v>71</v>
      </c>
      <c r="AN581" s="140" t="s">
        <v>70</v>
      </c>
      <c r="AO581" s="140"/>
      <c r="AP581" s="139" t="s">
        <v>2740</v>
      </c>
      <c r="AQ581" s="145" t="s">
        <v>2743</v>
      </c>
      <c r="AR581" s="139"/>
      <c r="AS581" s="139"/>
      <c r="AT581" s="139"/>
      <c r="AU581" s="141"/>
      <c r="BC581" t="s">
        <v>0</v>
      </c>
      <c r="BD581" t="s">
        <v>2204</v>
      </c>
    </row>
    <row r="582" spans="1:56" x14ac:dyDescent="0.2">
      <c r="A582" t="s">
        <v>2227</v>
      </c>
      <c r="B582" t="s">
        <v>138</v>
      </c>
      <c r="C582" s="130"/>
      <c r="D582" s="130"/>
      <c r="E582" s="130" t="s">
        <v>2886</v>
      </c>
      <c r="F582" s="130"/>
      <c r="G582" s="130"/>
      <c r="H582" s="130"/>
      <c r="I582" s="130"/>
      <c r="J582" s="130"/>
      <c r="K582" s="130"/>
      <c r="L582" s="130"/>
      <c r="M582" s="130"/>
      <c r="N582" s="130"/>
      <c r="O582" s="130"/>
      <c r="P582" s="130"/>
      <c r="Q582" s="130"/>
      <c r="R582" s="130"/>
      <c r="S582" s="130"/>
      <c r="T582" s="130"/>
      <c r="U582" s="130"/>
      <c r="V582" s="130"/>
      <c r="W582" s="130"/>
      <c r="X582" s="130"/>
      <c r="Y582" s="130"/>
      <c r="Z582" s="130"/>
      <c r="AA582" s="130"/>
      <c r="AB582" s="130"/>
      <c r="AC582" s="130"/>
      <c r="AD582" s="130"/>
      <c r="AE582" s="130"/>
      <c r="AF582" s="130"/>
      <c r="AG582" s="130"/>
      <c r="AH582" s="130"/>
      <c r="AI582" s="130"/>
      <c r="AJ582" s="130"/>
      <c r="AK582" s="137" t="s">
        <v>2724</v>
      </c>
      <c r="AL582" s="139" t="s">
        <v>2746</v>
      </c>
      <c r="AM582" s="139" t="s">
        <v>71</v>
      </c>
      <c r="AN582" s="140" t="s">
        <v>70</v>
      </c>
      <c r="AO582" s="140"/>
      <c r="AP582" s="139" t="s">
        <v>2740</v>
      </c>
      <c r="AQ582" s="140" t="s">
        <v>2744</v>
      </c>
      <c r="AR582" s="139"/>
      <c r="AS582" s="139"/>
      <c r="AT582" s="139"/>
      <c r="AU582" s="141"/>
      <c r="BC582" t="s">
        <v>0</v>
      </c>
      <c r="BD582" t="s">
        <v>2206</v>
      </c>
    </row>
    <row r="583" spans="1:56" x14ac:dyDescent="0.2">
      <c r="A583" t="s">
        <v>2230</v>
      </c>
      <c r="B583" t="s">
        <v>137</v>
      </c>
      <c r="C583" s="130"/>
      <c r="D583" s="130"/>
      <c r="E583" s="130" t="s">
        <v>2886</v>
      </c>
      <c r="F583" s="130"/>
      <c r="G583" s="130"/>
      <c r="H583" s="130"/>
      <c r="I583" s="130"/>
      <c r="J583" s="130"/>
      <c r="K583" s="130"/>
      <c r="L583" s="130"/>
      <c r="M583" s="130"/>
      <c r="N583" s="130"/>
      <c r="O583" s="130"/>
      <c r="P583" s="130"/>
      <c r="Q583" s="130"/>
      <c r="R583" s="130"/>
      <c r="S583" s="130"/>
      <c r="T583" s="130"/>
      <c r="U583" s="130"/>
      <c r="V583" s="130"/>
      <c r="W583" s="130"/>
      <c r="X583" s="130"/>
      <c r="Y583" s="130"/>
      <c r="Z583" s="130"/>
      <c r="AA583" s="130"/>
      <c r="AB583" s="130"/>
      <c r="AC583" s="130"/>
      <c r="AD583" s="130"/>
      <c r="AE583" s="130"/>
      <c r="AF583" s="130"/>
      <c r="AG583" s="130"/>
      <c r="AH583" s="130"/>
      <c r="AI583" s="130"/>
      <c r="AJ583" s="130"/>
      <c r="AK583" s="137" t="s">
        <v>2724</v>
      </c>
      <c r="AL583" s="139" t="s">
        <v>2746</v>
      </c>
      <c r="AM583" s="139" t="s">
        <v>71</v>
      </c>
      <c r="AN583" s="140" t="s">
        <v>2732</v>
      </c>
      <c r="AO583" s="140"/>
      <c r="AP583" s="139" t="s">
        <v>2740</v>
      </c>
      <c r="AQ583" s="140" t="s">
        <v>2741</v>
      </c>
      <c r="AR583" s="139"/>
      <c r="AS583" s="139"/>
      <c r="AT583" s="139"/>
      <c r="AU583" s="141"/>
      <c r="BC583" t="s">
        <v>0</v>
      </c>
      <c r="BD583" t="s">
        <v>2208</v>
      </c>
    </row>
    <row r="584" spans="1:56" x14ac:dyDescent="0.2">
      <c r="A584" t="s">
        <v>2233</v>
      </c>
      <c r="B584" t="s">
        <v>2210</v>
      </c>
      <c r="C584" s="130"/>
      <c r="D584" s="130"/>
      <c r="E584" s="130" t="s">
        <v>2886</v>
      </c>
      <c r="F584" s="130"/>
      <c r="G584" s="130"/>
      <c r="H584" s="130"/>
      <c r="I584" s="130"/>
      <c r="J584" s="130"/>
      <c r="K584" s="130"/>
      <c r="L584" s="130"/>
      <c r="M584" s="130"/>
      <c r="N584" s="130"/>
      <c r="O584" s="130"/>
      <c r="P584" s="130"/>
      <c r="Q584" s="130"/>
      <c r="R584" s="130"/>
      <c r="S584" s="130"/>
      <c r="T584" s="130"/>
      <c r="U584" s="130"/>
      <c r="V584" s="130"/>
      <c r="W584" s="130"/>
      <c r="X584" s="130"/>
      <c r="Y584" s="130"/>
      <c r="Z584" s="130"/>
      <c r="AA584" s="130"/>
      <c r="AB584" s="130"/>
      <c r="AC584" s="130"/>
      <c r="AD584" s="130"/>
      <c r="AE584" s="130"/>
      <c r="AF584" s="130"/>
      <c r="AG584" s="130"/>
      <c r="AH584" s="130"/>
      <c r="AI584" s="130"/>
      <c r="AJ584" s="130"/>
      <c r="AK584" s="137" t="s">
        <v>2724</v>
      </c>
      <c r="AL584" s="139" t="s">
        <v>2746</v>
      </c>
      <c r="AM584" s="139" t="s">
        <v>71</v>
      </c>
      <c r="AN584" s="140" t="s">
        <v>2732</v>
      </c>
      <c r="AO584" s="140"/>
      <c r="AP584" s="139" t="s">
        <v>2740</v>
      </c>
      <c r="AQ584" s="145" t="s">
        <v>2742</v>
      </c>
      <c r="AR584" s="139"/>
      <c r="AS584" s="139"/>
      <c r="AT584" s="139"/>
      <c r="AU584" s="141"/>
      <c r="BC584" t="s">
        <v>0</v>
      </c>
      <c r="BD584" t="s">
        <v>2211</v>
      </c>
    </row>
    <row r="585" spans="1:56" x14ac:dyDescent="0.2">
      <c r="A585" t="s">
        <v>2235</v>
      </c>
      <c r="B585" t="s">
        <v>2213</v>
      </c>
      <c r="C585" s="130"/>
      <c r="D585" s="130"/>
      <c r="E585" s="130" t="s">
        <v>2886</v>
      </c>
      <c r="F585" s="130"/>
      <c r="G585" s="130"/>
      <c r="H585" s="130"/>
      <c r="I585" s="130"/>
      <c r="J585" s="130"/>
      <c r="K585" s="130"/>
      <c r="L585" s="130"/>
      <c r="M585" s="130"/>
      <c r="N585" s="130"/>
      <c r="O585" s="130"/>
      <c r="P585" s="130"/>
      <c r="Q585" s="130"/>
      <c r="R585" s="130"/>
      <c r="S585" s="130"/>
      <c r="T585" s="130"/>
      <c r="U585" s="130"/>
      <c r="V585" s="130"/>
      <c r="W585" s="130"/>
      <c r="X585" s="130"/>
      <c r="Y585" s="130"/>
      <c r="Z585" s="130"/>
      <c r="AA585" s="130"/>
      <c r="AB585" s="130"/>
      <c r="AC585" s="130"/>
      <c r="AD585" s="130"/>
      <c r="AE585" s="130"/>
      <c r="AF585" s="130"/>
      <c r="AG585" s="130"/>
      <c r="AH585" s="130"/>
      <c r="AI585" s="130"/>
      <c r="AJ585" s="130"/>
      <c r="AK585" s="137" t="s">
        <v>2724</v>
      </c>
      <c r="AL585" s="139" t="s">
        <v>2746</v>
      </c>
      <c r="AM585" s="139" t="s">
        <v>71</v>
      </c>
      <c r="AN585" s="140" t="s">
        <v>2732</v>
      </c>
      <c r="AO585" s="140"/>
      <c r="AP585" s="139" t="s">
        <v>2740</v>
      </c>
      <c r="AQ585" s="145" t="s">
        <v>2743</v>
      </c>
      <c r="AR585" s="139"/>
      <c r="AS585" s="139"/>
      <c r="AT585" s="139"/>
      <c r="AU585" s="141"/>
      <c r="BC585" t="s">
        <v>0</v>
      </c>
      <c r="BD585" t="s">
        <v>2214</v>
      </c>
    </row>
    <row r="586" spans="1:56" x14ac:dyDescent="0.2">
      <c r="A586" t="s">
        <v>2238</v>
      </c>
      <c r="B586" t="s">
        <v>135</v>
      </c>
      <c r="C586" s="130"/>
      <c r="D586" s="130"/>
      <c r="E586" s="130" t="s">
        <v>2886</v>
      </c>
      <c r="F586" s="130"/>
      <c r="G586" s="130"/>
      <c r="H586" s="130"/>
      <c r="I586" s="130"/>
      <c r="J586" s="130"/>
      <c r="K586" s="130"/>
      <c r="L586" s="130"/>
      <c r="M586" s="130"/>
      <c r="N586" s="130"/>
      <c r="O586" s="130"/>
      <c r="P586" s="130"/>
      <c r="Q586" s="130"/>
      <c r="R586" s="130"/>
      <c r="S586" s="130"/>
      <c r="T586" s="130"/>
      <c r="U586" s="130"/>
      <c r="V586" s="130"/>
      <c r="W586" s="130"/>
      <c r="X586" s="130"/>
      <c r="Y586" s="130"/>
      <c r="Z586" s="130"/>
      <c r="AA586" s="130"/>
      <c r="AB586" s="130"/>
      <c r="AC586" s="130"/>
      <c r="AD586" s="130"/>
      <c r="AE586" s="130"/>
      <c r="AF586" s="130"/>
      <c r="AG586" s="130"/>
      <c r="AH586" s="130"/>
      <c r="AI586" s="130"/>
      <c r="AJ586" s="130"/>
      <c r="AK586" s="137" t="s">
        <v>2724</v>
      </c>
      <c r="AL586" s="139" t="s">
        <v>2746</v>
      </c>
      <c r="AM586" s="139" t="s">
        <v>71</v>
      </c>
      <c r="AN586" s="140" t="s">
        <v>2732</v>
      </c>
      <c r="AO586" s="140"/>
      <c r="AP586" s="139" t="s">
        <v>2740</v>
      </c>
      <c r="AQ586" s="140" t="s">
        <v>2744</v>
      </c>
      <c r="AR586" s="139"/>
      <c r="AS586" s="139"/>
      <c r="AT586" s="139"/>
      <c r="AU586" s="141"/>
      <c r="BC586" t="s">
        <v>0</v>
      </c>
      <c r="BD586" t="s">
        <v>2216</v>
      </c>
    </row>
    <row r="587" spans="1:56" x14ac:dyDescent="0.2">
      <c r="A587" s="129" t="s">
        <v>2241</v>
      </c>
      <c r="B587" t="s">
        <v>233</v>
      </c>
      <c r="C587" s="130"/>
      <c r="D587" s="130"/>
      <c r="E587" s="130" t="s">
        <v>2886</v>
      </c>
      <c r="F587" s="130"/>
      <c r="G587" s="130"/>
      <c r="H587" s="130"/>
      <c r="I587" s="130"/>
      <c r="J587" s="130"/>
      <c r="K587" s="130"/>
      <c r="L587" s="130"/>
      <c r="M587" s="130"/>
      <c r="N587" s="130"/>
      <c r="O587" s="130"/>
      <c r="P587" s="130"/>
      <c r="Q587" s="130"/>
      <c r="R587" s="130"/>
      <c r="S587" s="130"/>
      <c r="T587" s="130"/>
      <c r="U587" s="130"/>
      <c r="V587" s="130"/>
      <c r="W587" s="130"/>
      <c r="X587" s="130"/>
      <c r="Y587" s="130"/>
      <c r="Z587" s="130"/>
      <c r="AA587" s="130"/>
      <c r="AB587" s="130"/>
      <c r="AC587" s="130"/>
      <c r="AD587" s="130"/>
      <c r="AE587" s="130"/>
      <c r="AF587" s="130"/>
      <c r="AG587" s="130"/>
      <c r="AH587" s="130"/>
      <c r="AI587" s="130"/>
      <c r="AJ587" s="130"/>
      <c r="AK587" s="137" t="s">
        <v>2748</v>
      </c>
      <c r="AL587" s="138" t="s">
        <v>2749</v>
      </c>
      <c r="AM587" s="139" t="s">
        <v>71</v>
      </c>
      <c r="AN587" s="140" t="s">
        <v>70</v>
      </c>
      <c r="AO587" s="140"/>
      <c r="AP587" s="140" t="s">
        <v>2739</v>
      </c>
      <c r="AQ587" s="140" t="s">
        <v>2741</v>
      </c>
      <c r="AR587" s="139"/>
      <c r="AS587" s="139"/>
      <c r="AT587" s="139"/>
      <c r="AU587" s="141"/>
      <c r="BC587" t="s">
        <v>0</v>
      </c>
      <c r="BD587" t="s">
        <v>2218</v>
      </c>
    </row>
    <row r="588" spans="1:56" x14ac:dyDescent="0.2">
      <c r="A588" s="129" t="s">
        <v>2243</v>
      </c>
      <c r="B588" t="s">
        <v>2220</v>
      </c>
      <c r="C588" s="130">
        <v>15521385337.30687</v>
      </c>
      <c r="D588" s="130">
        <v>5</v>
      </c>
      <c r="E588" s="130" t="s">
        <v>2885</v>
      </c>
      <c r="F588" s="130" t="s">
        <v>0</v>
      </c>
      <c r="G588" s="130" t="s">
        <v>0</v>
      </c>
      <c r="H588" s="130" t="s">
        <v>0</v>
      </c>
      <c r="I588" s="130">
        <v>3</v>
      </c>
      <c r="J588" s="130" t="s">
        <v>0</v>
      </c>
      <c r="K588" s="130" t="s">
        <v>0</v>
      </c>
      <c r="L588" s="130" t="s">
        <v>0</v>
      </c>
      <c r="M588" s="130" t="s">
        <v>0</v>
      </c>
      <c r="N588" s="130" t="s">
        <v>0</v>
      </c>
      <c r="O588" s="130" t="s">
        <v>0</v>
      </c>
      <c r="P588" s="130">
        <v>4</v>
      </c>
      <c r="Q588" s="130" t="s">
        <v>0</v>
      </c>
      <c r="R588" s="130" t="s">
        <v>0</v>
      </c>
      <c r="S588" s="130" t="s">
        <v>0</v>
      </c>
      <c r="T588" s="130">
        <v>1</v>
      </c>
      <c r="U588" s="130">
        <v>5</v>
      </c>
      <c r="V588" s="130" t="s">
        <v>0</v>
      </c>
      <c r="W588" s="130" t="s">
        <v>0</v>
      </c>
      <c r="X588" s="130" t="s">
        <v>0</v>
      </c>
      <c r="Y588" s="130">
        <v>2</v>
      </c>
      <c r="Z588" s="130" t="s">
        <v>0</v>
      </c>
      <c r="AA588" s="130" t="s">
        <v>0</v>
      </c>
      <c r="AB588" s="130" t="s">
        <v>0</v>
      </c>
      <c r="AC588" s="130" t="s">
        <v>0</v>
      </c>
      <c r="AD588" s="130" t="s">
        <v>0</v>
      </c>
      <c r="AE588" s="130" t="s">
        <v>0</v>
      </c>
      <c r="AF588" s="130" t="s">
        <v>0</v>
      </c>
      <c r="AG588" s="130" t="s">
        <v>0</v>
      </c>
      <c r="AH588" s="130" t="s">
        <v>0</v>
      </c>
      <c r="AI588" s="130" t="s">
        <v>0</v>
      </c>
      <c r="AJ588" s="130" t="s">
        <v>0</v>
      </c>
      <c r="AK588" s="137" t="s">
        <v>2748</v>
      </c>
      <c r="AL588" s="138" t="s">
        <v>2749</v>
      </c>
      <c r="AM588" s="139" t="s">
        <v>71</v>
      </c>
      <c r="AN588" s="140" t="s">
        <v>70</v>
      </c>
      <c r="AO588" s="140"/>
      <c r="AP588" s="140" t="s">
        <v>2739</v>
      </c>
      <c r="AQ588" s="145" t="s">
        <v>2742</v>
      </c>
      <c r="AR588" s="139"/>
      <c r="AS588" s="139"/>
      <c r="AT588" s="139"/>
      <c r="AU588" s="141"/>
      <c r="BC588" t="s">
        <v>0</v>
      </c>
      <c r="BD588" t="s">
        <v>2221</v>
      </c>
    </row>
    <row r="589" spans="1:56" x14ac:dyDescent="0.2">
      <c r="A589" s="129" t="s">
        <v>2245</v>
      </c>
      <c r="B589" t="s">
        <v>2223</v>
      </c>
      <c r="C589" s="130"/>
      <c r="D589" s="130"/>
      <c r="E589" s="130" t="s">
        <v>2886</v>
      </c>
      <c r="F589" s="130"/>
      <c r="G589" s="130"/>
      <c r="H589" s="130"/>
      <c r="I589" s="130"/>
      <c r="J589" s="130"/>
      <c r="K589" s="130"/>
      <c r="L589" s="130"/>
      <c r="M589" s="130"/>
      <c r="N589" s="130"/>
      <c r="O589" s="130"/>
      <c r="P589" s="130"/>
      <c r="Q589" s="130"/>
      <c r="R589" s="130"/>
      <c r="S589" s="130"/>
      <c r="T589" s="130"/>
      <c r="U589" s="130"/>
      <c r="V589" s="130"/>
      <c r="W589" s="130"/>
      <c r="X589" s="130"/>
      <c r="Y589" s="130"/>
      <c r="Z589" s="130"/>
      <c r="AA589" s="130"/>
      <c r="AB589" s="130"/>
      <c r="AC589" s="130"/>
      <c r="AD589" s="130"/>
      <c r="AE589" s="130"/>
      <c r="AF589" s="130"/>
      <c r="AG589" s="130"/>
      <c r="AH589" s="130"/>
      <c r="AI589" s="130"/>
      <c r="AJ589" s="130"/>
      <c r="AK589" s="137" t="s">
        <v>2748</v>
      </c>
      <c r="AL589" s="138" t="s">
        <v>2749</v>
      </c>
      <c r="AM589" s="139" t="s">
        <v>71</v>
      </c>
      <c r="AN589" s="140" t="s">
        <v>70</v>
      </c>
      <c r="AO589" s="140"/>
      <c r="AP589" s="140" t="s">
        <v>2739</v>
      </c>
      <c r="AQ589" s="145" t="s">
        <v>2743</v>
      </c>
      <c r="AR589" s="139"/>
      <c r="AS589" s="139"/>
      <c r="AT589" s="139"/>
      <c r="AU589" s="141"/>
      <c r="BC589" t="s">
        <v>0</v>
      </c>
      <c r="BD589" t="s">
        <v>2224</v>
      </c>
    </row>
    <row r="590" spans="1:56" x14ac:dyDescent="0.2">
      <c r="A590" s="129" t="s">
        <v>2248</v>
      </c>
      <c r="B590" t="s">
        <v>231</v>
      </c>
      <c r="C590" s="130"/>
      <c r="D590" s="130"/>
      <c r="E590" s="130" t="s">
        <v>2886</v>
      </c>
      <c r="F590" s="130"/>
      <c r="G590" s="130"/>
      <c r="H590" s="130"/>
      <c r="I590" s="130"/>
      <c r="J590" s="130"/>
      <c r="K590" s="130"/>
      <c r="L590" s="130"/>
      <c r="M590" s="130"/>
      <c r="N590" s="130"/>
      <c r="O590" s="130"/>
      <c r="P590" s="130"/>
      <c r="Q590" s="130"/>
      <c r="R590" s="130"/>
      <c r="S590" s="130"/>
      <c r="T590" s="130"/>
      <c r="U590" s="130"/>
      <c r="V590" s="130"/>
      <c r="W590" s="130"/>
      <c r="X590" s="130"/>
      <c r="Y590" s="130"/>
      <c r="Z590" s="130"/>
      <c r="AA590" s="130"/>
      <c r="AB590" s="130"/>
      <c r="AC590" s="130"/>
      <c r="AD590" s="130"/>
      <c r="AE590" s="130"/>
      <c r="AF590" s="130"/>
      <c r="AG590" s="130"/>
      <c r="AH590" s="130"/>
      <c r="AI590" s="130"/>
      <c r="AJ590" s="130"/>
      <c r="AK590" s="137" t="s">
        <v>2748</v>
      </c>
      <c r="AL590" s="138" t="s">
        <v>2749</v>
      </c>
      <c r="AM590" s="139" t="s">
        <v>71</v>
      </c>
      <c r="AN590" s="140" t="s">
        <v>2732</v>
      </c>
      <c r="AO590" s="140"/>
      <c r="AP590" s="140" t="s">
        <v>2739</v>
      </c>
      <c r="AQ590" s="140" t="s">
        <v>2741</v>
      </c>
      <c r="AR590" s="139"/>
      <c r="AS590" s="139"/>
      <c r="AT590" s="139"/>
      <c r="AU590" s="141"/>
      <c r="BC590" t="s">
        <v>0</v>
      </c>
      <c r="BD590" t="s">
        <v>2226</v>
      </c>
    </row>
    <row r="591" spans="1:56" x14ac:dyDescent="0.2">
      <c r="A591" s="129" t="s">
        <v>2251</v>
      </c>
      <c r="B591" t="s">
        <v>2228</v>
      </c>
      <c r="C591" s="130"/>
      <c r="D591" s="130"/>
      <c r="E591" s="130" t="s">
        <v>2886</v>
      </c>
      <c r="F591" s="130"/>
      <c r="G591" s="130"/>
      <c r="H591" s="130"/>
      <c r="I591" s="130"/>
      <c r="J591" s="130"/>
      <c r="K591" s="130"/>
      <c r="L591" s="130"/>
      <c r="M591" s="130"/>
      <c r="N591" s="130"/>
      <c r="O591" s="130"/>
      <c r="P591" s="130"/>
      <c r="Q591" s="130"/>
      <c r="R591" s="130"/>
      <c r="S591" s="130"/>
      <c r="T591" s="130"/>
      <c r="U591" s="130"/>
      <c r="V591" s="130"/>
      <c r="W591" s="130"/>
      <c r="X591" s="130"/>
      <c r="Y591" s="130"/>
      <c r="Z591" s="130"/>
      <c r="AA591" s="130"/>
      <c r="AB591" s="130"/>
      <c r="AC591" s="130"/>
      <c r="AD591" s="130"/>
      <c r="AE591" s="130"/>
      <c r="AF591" s="130"/>
      <c r="AG591" s="130"/>
      <c r="AH591" s="130"/>
      <c r="AI591" s="130"/>
      <c r="AJ591" s="130"/>
      <c r="AK591" s="137" t="s">
        <v>2748</v>
      </c>
      <c r="AL591" s="138" t="s">
        <v>2749</v>
      </c>
      <c r="AM591" s="139" t="s">
        <v>71</v>
      </c>
      <c r="AN591" s="140" t="s">
        <v>2732</v>
      </c>
      <c r="AO591" s="140"/>
      <c r="AP591" s="139" t="s">
        <v>2739</v>
      </c>
      <c r="AQ591" s="145" t="s">
        <v>2742</v>
      </c>
      <c r="AR591" s="139"/>
      <c r="AS591" s="139"/>
      <c r="AT591" s="139"/>
      <c r="AU591" s="141"/>
      <c r="BC591" t="s">
        <v>0</v>
      </c>
      <c r="BD591" t="s">
        <v>2229</v>
      </c>
    </row>
    <row r="592" spans="1:56" x14ac:dyDescent="0.2">
      <c r="A592" s="129" t="s">
        <v>2253</v>
      </c>
      <c r="B592" t="s">
        <v>2231</v>
      </c>
      <c r="C592" s="130"/>
      <c r="D592" s="130"/>
      <c r="E592" s="130" t="s">
        <v>2886</v>
      </c>
      <c r="F592" s="130"/>
      <c r="G592" s="130"/>
      <c r="H592" s="130"/>
      <c r="I592" s="130"/>
      <c r="J592" s="130"/>
      <c r="K592" s="130"/>
      <c r="L592" s="130"/>
      <c r="M592" s="130"/>
      <c r="N592" s="130"/>
      <c r="O592" s="130"/>
      <c r="P592" s="130"/>
      <c r="Q592" s="130"/>
      <c r="R592" s="130"/>
      <c r="S592" s="130"/>
      <c r="T592" s="130"/>
      <c r="U592" s="130"/>
      <c r="V592" s="130"/>
      <c r="W592" s="130"/>
      <c r="X592" s="130"/>
      <c r="Y592" s="130"/>
      <c r="Z592" s="130"/>
      <c r="AA592" s="130"/>
      <c r="AB592" s="130"/>
      <c r="AC592" s="130"/>
      <c r="AD592" s="130"/>
      <c r="AE592" s="130"/>
      <c r="AF592" s="130"/>
      <c r="AG592" s="130"/>
      <c r="AH592" s="130"/>
      <c r="AI592" s="130"/>
      <c r="AJ592" s="130"/>
      <c r="AK592" s="137" t="s">
        <v>2748</v>
      </c>
      <c r="AL592" s="138" t="s">
        <v>2749</v>
      </c>
      <c r="AM592" s="139" t="s">
        <v>71</v>
      </c>
      <c r="AN592" s="140" t="s">
        <v>2732</v>
      </c>
      <c r="AO592" s="140"/>
      <c r="AP592" s="139" t="s">
        <v>2739</v>
      </c>
      <c r="AQ592" s="145" t="s">
        <v>2743</v>
      </c>
      <c r="AR592" s="139"/>
      <c r="AS592" s="139"/>
      <c r="AT592" s="139"/>
      <c r="AU592" s="141"/>
      <c r="BC592" t="s">
        <v>0</v>
      </c>
      <c r="BD592" t="s">
        <v>2232</v>
      </c>
    </row>
    <row r="593" spans="1:56" x14ac:dyDescent="0.2">
      <c r="A593" s="129" t="s">
        <v>2256</v>
      </c>
      <c r="B593" t="s">
        <v>229</v>
      </c>
      <c r="C593" s="130"/>
      <c r="D593" s="130"/>
      <c r="E593" s="130" t="s">
        <v>2886</v>
      </c>
      <c r="F593" s="130"/>
      <c r="G593" s="130"/>
      <c r="H593" s="130"/>
      <c r="I593" s="130"/>
      <c r="J593" s="130"/>
      <c r="K593" s="130"/>
      <c r="L593" s="130"/>
      <c r="M593" s="130"/>
      <c r="N593" s="130"/>
      <c r="O593" s="130"/>
      <c r="P593" s="130"/>
      <c r="Q593" s="130"/>
      <c r="R593" s="130"/>
      <c r="S593" s="130"/>
      <c r="T593" s="130"/>
      <c r="U593" s="130"/>
      <c r="V593" s="130"/>
      <c r="W593" s="130"/>
      <c r="X593" s="130"/>
      <c r="Y593" s="130"/>
      <c r="Z593" s="130"/>
      <c r="AA593" s="130"/>
      <c r="AB593" s="130"/>
      <c r="AC593" s="130"/>
      <c r="AD593" s="130"/>
      <c r="AE593" s="130"/>
      <c r="AF593" s="130"/>
      <c r="AG593" s="130"/>
      <c r="AH593" s="130"/>
      <c r="AI593" s="130"/>
      <c r="AJ593" s="130"/>
      <c r="AK593" s="137" t="s">
        <v>2748</v>
      </c>
      <c r="AL593" s="138" t="s">
        <v>2749</v>
      </c>
      <c r="AM593" s="139" t="s">
        <v>71</v>
      </c>
      <c r="AN593" s="140" t="s">
        <v>70</v>
      </c>
      <c r="AO593" s="140"/>
      <c r="AP593" s="139" t="s">
        <v>2740</v>
      </c>
      <c r="AQ593" s="140" t="s">
        <v>2741</v>
      </c>
      <c r="AR593" s="139"/>
      <c r="AS593" s="139"/>
      <c r="AT593" s="139"/>
      <c r="AU593" s="141"/>
      <c r="BC593" t="s">
        <v>0</v>
      </c>
      <c r="BD593" t="s">
        <v>2234</v>
      </c>
    </row>
    <row r="594" spans="1:56" x14ac:dyDescent="0.2">
      <c r="A594" s="129" t="s">
        <v>2260</v>
      </c>
      <c r="B594" t="s">
        <v>2236</v>
      </c>
      <c r="C594" s="130"/>
      <c r="D594" s="130"/>
      <c r="E594" s="130" t="s">
        <v>2886</v>
      </c>
      <c r="F594" s="130"/>
      <c r="G594" s="130"/>
      <c r="H594" s="130"/>
      <c r="I594" s="130"/>
      <c r="J594" s="130"/>
      <c r="K594" s="130"/>
      <c r="L594" s="130"/>
      <c r="M594" s="130"/>
      <c r="N594" s="130"/>
      <c r="O594" s="130"/>
      <c r="P594" s="130"/>
      <c r="Q594" s="130"/>
      <c r="R594" s="130"/>
      <c r="S594" s="130"/>
      <c r="T594" s="130"/>
      <c r="U594" s="130"/>
      <c r="V594" s="130"/>
      <c r="W594" s="130"/>
      <c r="X594" s="130"/>
      <c r="Y594" s="130"/>
      <c r="Z594" s="130"/>
      <c r="AA594" s="130"/>
      <c r="AB594" s="130"/>
      <c r="AC594" s="130"/>
      <c r="AD594" s="130"/>
      <c r="AE594" s="130"/>
      <c r="AF594" s="130"/>
      <c r="AG594" s="130"/>
      <c r="AH594" s="130"/>
      <c r="AI594" s="130"/>
      <c r="AJ594" s="130"/>
      <c r="AK594" s="137" t="s">
        <v>2748</v>
      </c>
      <c r="AL594" s="138" t="s">
        <v>2749</v>
      </c>
      <c r="AM594" s="139" t="s">
        <v>71</v>
      </c>
      <c r="AN594" s="140" t="s">
        <v>70</v>
      </c>
      <c r="AO594" s="140"/>
      <c r="AP594" s="139" t="s">
        <v>2740</v>
      </c>
      <c r="AQ594" s="145" t="s">
        <v>2742</v>
      </c>
      <c r="AR594" s="139"/>
      <c r="AS594" s="139"/>
      <c r="AT594" s="139"/>
      <c r="AU594" s="141"/>
      <c r="BC594" t="s">
        <v>0</v>
      </c>
      <c r="BD594" t="s">
        <v>2237</v>
      </c>
    </row>
    <row r="595" spans="1:56" x14ac:dyDescent="0.2">
      <c r="A595" s="129" t="s">
        <v>2263</v>
      </c>
      <c r="B595" t="s">
        <v>2239</v>
      </c>
      <c r="C595" s="130"/>
      <c r="D595" s="130"/>
      <c r="E595" s="130" t="s">
        <v>2886</v>
      </c>
      <c r="F595" s="130"/>
      <c r="G595" s="130"/>
      <c r="H595" s="130"/>
      <c r="I595" s="130"/>
      <c r="J595" s="130"/>
      <c r="K595" s="130"/>
      <c r="L595" s="130"/>
      <c r="M595" s="130"/>
      <c r="N595" s="130"/>
      <c r="O595" s="130"/>
      <c r="P595" s="130"/>
      <c r="Q595" s="130"/>
      <c r="R595" s="130"/>
      <c r="S595" s="130"/>
      <c r="T595" s="130"/>
      <c r="U595" s="130"/>
      <c r="V595" s="130"/>
      <c r="W595" s="130"/>
      <c r="X595" s="130"/>
      <c r="Y595" s="130"/>
      <c r="Z595" s="130"/>
      <c r="AA595" s="130"/>
      <c r="AB595" s="130"/>
      <c r="AC595" s="130"/>
      <c r="AD595" s="130"/>
      <c r="AE595" s="130"/>
      <c r="AF595" s="130"/>
      <c r="AG595" s="130"/>
      <c r="AH595" s="130"/>
      <c r="AI595" s="130"/>
      <c r="AJ595" s="130"/>
      <c r="AK595" s="137" t="s">
        <v>2748</v>
      </c>
      <c r="AL595" s="138" t="s">
        <v>2749</v>
      </c>
      <c r="AM595" s="139" t="s">
        <v>71</v>
      </c>
      <c r="AN595" s="140" t="s">
        <v>70</v>
      </c>
      <c r="AO595" s="140"/>
      <c r="AP595" s="139" t="s">
        <v>2740</v>
      </c>
      <c r="AQ595" s="145" t="s">
        <v>2743</v>
      </c>
      <c r="AR595" s="139"/>
      <c r="AS595" s="139"/>
      <c r="AT595" s="139"/>
      <c r="AU595" s="141"/>
      <c r="BC595" t="s">
        <v>0</v>
      </c>
      <c r="BD595" t="s">
        <v>2240</v>
      </c>
    </row>
    <row r="596" spans="1:56" x14ac:dyDescent="0.2">
      <c r="A596" s="129" t="s">
        <v>2266</v>
      </c>
      <c r="B596" t="s">
        <v>227</v>
      </c>
      <c r="C596" s="130"/>
      <c r="D596" s="130"/>
      <c r="E596" s="130" t="s">
        <v>2886</v>
      </c>
      <c r="F596" s="130"/>
      <c r="G596" s="130"/>
      <c r="H596" s="130"/>
      <c r="I596" s="130"/>
      <c r="J596" s="130"/>
      <c r="K596" s="130"/>
      <c r="L596" s="130"/>
      <c r="M596" s="130"/>
      <c r="N596" s="130"/>
      <c r="O596" s="130"/>
      <c r="P596" s="130"/>
      <c r="Q596" s="130"/>
      <c r="R596" s="130"/>
      <c r="S596" s="130"/>
      <c r="T596" s="130"/>
      <c r="U596" s="130"/>
      <c r="V596" s="130"/>
      <c r="W596" s="130"/>
      <c r="X596" s="130"/>
      <c r="Y596" s="130"/>
      <c r="Z596" s="130"/>
      <c r="AA596" s="130"/>
      <c r="AB596" s="130"/>
      <c r="AC596" s="130"/>
      <c r="AD596" s="130"/>
      <c r="AE596" s="130"/>
      <c r="AF596" s="130"/>
      <c r="AG596" s="130"/>
      <c r="AH596" s="130"/>
      <c r="AI596" s="130"/>
      <c r="AJ596" s="130"/>
      <c r="AK596" s="137" t="s">
        <v>2748</v>
      </c>
      <c r="AL596" s="138" t="s">
        <v>2749</v>
      </c>
      <c r="AM596" s="139" t="s">
        <v>71</v>
      </c>
      <c r="AN596" s="140" t="s">
        <v>70</v>
      </c>
      <c r="AO596" s="140"/>
      <c r="AP596" s="139" t="s">
        <v>2740</v>
      </c>
      <c r="AQ596" s="140" t="s">
        <v>2744</v>
      </c>
      <c r="AR596" s="139"/>
      <c r="AS596" s="139"/>
      <c r="AT596" s="139"/>
      <c r="AU596" s="141"/>
      <c r="BC596" t="s">
        <v>0</v>
      </c>
      <c r="BD596" t="s">
        <v>2242</v>
      </c>
    </row>
    <row r="597" spans="1:56" x14ac:dyDescent="0.2">
      <c r="A597" s="129" t="s">
        <v>2270</v>
      </c>
      <c r="B597" t="s">
        <v>226</v>
      </c>
      <c r="C597" s="130"/>
      <c r="D597" s="130"/>
      <c r="E597" s="130" t="s">
        <v>2886</v>
      </c>
      <c r="F597" s="130"/>
      <c r="G597" s="130"/>
      <c r="H597" s="130"/>
      <c r="I597" s="130"/>
      <c r="J597" s="130"/>
      <c r="K597" s="130"/>
      <c r="L597" s="130"/>
      <c r="M597" s="130"/>
      <c r="N597" s="130"/>
      <c r="O597" s="130"/>
      <c r="P597" s="130"/>
      <c r="Q597" s="130"/>
      <c r="R597" s="130"/>
      <c r="S597" s="130"/>
      <c r="T597" s="130"/>
      <c r="U597" s="130"/>
      <c r="V597" s="130"/>
      <c r="W597" s="130"/>
      <c r="X597" s="130"/>
      <c r="Y597" s="130"/>
      <c r="Z597" s="130"/>
      <c r="AA597" s="130"/>
      <c r="AB597" s="130"/>
      <c r="AC597" s="130"/>
      <c r="AD597" s="130"/>
      <c r="AE597" s="130"/>
      <c r="AF597" s="130"/>
      <c r="AG597" s="130"/>
      <c r="AH597" s="130"/>
      <c r="AI597" s="130"/>
      <c r="AJ597" s="130"/>
      <c r="AK597" s="137" t="s">
        <v>2748</v>
      </c>
      <c r="AL597" s="138" t="s">
        <v>2749</v>
      </c>
      <c r="AM597" s="139" t="s">
        <v>71</v>
      </c>
      <c r="AN597" s="140" t="s">
        <v>2732</v>
      </c>
      <c r="AO597" s="140"/>
      <c r="AP597" s="139" t="s">
        <v>2740</v>
      </c>
      <c r="AQ597" s="140" t="s">
        <v>2741</v>
      </c>
      <c r="AR597" s="139"/>
      <c r="AS597" s="139"/>
      <c r="AT597" s="139"/>
      <c r="AU597" s="141"/>
      <c r="BC597" t="s">
        <v>0</v>
      </c>
      <c r="BD597" t="s">
        <v>2244</v>
      </c>
    </row>
    <row r="598" spans="1:56" x14ac:dyDescent="0.2">
      <c r="A598" s="129" t="s">
        <v>2273</v>
      </c>
      <c r="B598" t="s">
        <v>2246</v>
      </c>
      <c r="C598" s="130">
        <v>6819151109.8518238</v>
      </c>
      <c r="D598" s="130">
        <v>7</v>
      </c>
      <c r="E598" s="130" t="s">
        <v>2885</v>
      </c>
      <c r="F598" s="130" t="s">
        <v>0</v>
      </c>
      <c r="G598" s="130" t="s">
        <v>0</v>
      </c>
      <c r="H598" s="130" t="s">
        <v>0</v>
      </c>
      <c r="I598" s="130">
        <v>2</v>
      </c>
      <c r="J598" s="130" t="s">
        <v>0</v>
      </c>
      <c r="K598" s="130" t="s">
        <v>0</v>
      </c>
      <c r="L598" s="130" t="s">
        <v>0</v>
      </c>
      <c r="M598" s="130" t="s">
        <v>0</v>
      </c>
      <c r="N598" s="130">
        <v>6</v>
      </c>
      <c r="O598" s="130" t="s">
        <v>0</v>
      </c>
      <c r="P598" s="130">
        <v>4</v>
      </c>
      <c r="Q598" s="130" t="s">
        <v>0</v>
      </c>
      <c r="R598" s="130" t="s">
        <v>0</v>
      </c>
      <c r="S598" s="130" t="s">
        <v>0</v>
      </c>
      <c r="T598" s="130">
        <v>5</v>
      </c>
      <c r="U598" s="130">
        <v>3</v>
      </c>
      <c r="V598" s="130" t="s">
        <v>0</v>
      </c>
      <c r="W598" s="130">
        <v>7</v>
      </c>
      <c r="X598" s="130" t="s">
        <v>0</v>
      </c>
      <c r="Y598" s="130">
        <v>1</v>
      </c>
      <c r="Z598" s="130" t="s">
        <v>0</v>
      </c>
      <c r="AA598" s="130" t="s">
        <v>0</v>
      </c>
      <c r="AB598" s="130" t="s">
        <v>0</v>
      </c>
      <c r="AC598" s="130" t="s">
        <v>0</v>
      </c>
      <c r="AD598" s="130" t="s">
        <v>0</v>
      </c>
      <c r="AE598" s="130" t="s">
        <v>0</v>
      </c>
      <c r="AF598" s="130" t="s">
        <v>0</v>
      </c>
      <c r="AG598" s="130" t="s">
        <v>0</v>
      </c>
      <c r="AH598" s="130" t="s">
        <v>0</v>
      </c>
      <c r="AI598" s="130" t="s">
        <v>0</v>
      </c>
      <c r="AJ598" s="130" t="s">
        <v>0</v>
      </c>
      <c r="AK598" s="137" t="s">
        <v>2748</v>
      </c>
      <c r="AL598" s="138" t="s">
        <v>2749</v>
      </c>
      <c r="AM598" s="139" t="s">
        <v>71</v>
      </c>
      <c r="AN598" s="140" t="s">
        <v>2732</v>
      </c>
      <c r="AO598" s="140"/>
      <c r="AP598" s="139" t="s">
        <v>2740</v>
      </c>
      <c r="AQ598" s="145" t="s">
        <v>2742</v>
      </c>
      <c r="AR598" s="139"/>
      <c r="AS598" s="139"/>
      <c r="AT598" s="139"/>
      <c r="AU598" s="141"/>
      <c r="BC598" t="s">
        <v>0</v>
      </c>
      <c r="BD598" t="s">
        <v>2247</v>
      </c>
    </row>
    <row r="599" spans="1:56" x14ac:dyDescent="0.2">
      <c r="A599" s="129" t="s">
        <v>2276</v>
      </c>
      <c r="B599" t="s">
        <v>2249</v>
      </c>
      <c r="C599" s="130"/>
      <c r="D599" s="130"/>
      <c r="E599" s="130" t="s">
        <v>2886</v>
      </c>
      <c r="F599" s="130"/>
      <c r="G599" s="130"/>
      <c r="H599" s="130"/>
      <c r="I599" s="130"/>
      <c r="J599" s="130"/>
      <c r="K599" s="130"/>
      <c r="L599" s="130"/>
      <c r="M599" s="130"/>
      <c r="N599" s="130"/>
      <c r="O599" s="130"/>
      <c r="P599" s="130"/>
      <c r="Q599" s="130"/>
      <c r="R599" s="130"/>
      <c r="S599" s="130"/>
      <c r="T599" s="130"/>
      <c r="U599" s="130"/>
      <c r="V599" s="130"/>
      <c r="W599" s="130"/>
      <c r="X599" s="130"/>
      <c r="Y599" s="130"/>
      <c r="Z599" s="130"/>
      <c r="AA599" s="130"/>
      <c r="AB599" s="130"/>
      <c r="AC599" s="130"/>
      <c r="AD599" s="130"/>
      <c r="AE599" s="130"/>
      <c r="AF599" s="130"/>
      <c r="AG599" s="130"/>
      <c r="AH599" s="130"/>
      <c r="AI599" s="130"/>
      <c r="AJ599" s="130"/>
      <c r="AK599" s="137" t="s">
        <v>2748</v>
      </c>
      <c r="AL599" s="138" t="s">
        <v>2749</v>
      </c>
      <c r="AM599" s="139" t="s">
        <v>71</v>
      </c>
      <c r="AN599" s="140" t="s">
        <v>2732</v>
      </c>
      <c r="AO599" s="140"/>
      <c r="AP599" s="139" t="s">
        <v>2740</v>
      </c>
      <c r="AQ599" s="145" t="s">
        <v>2743</v>
      </c>
      <c r="AR599" s="139"/>
      <c r="AS599" s="139"/>
      <c r="AT599" s="139"/>
      <c r="AU599" s="141"/>
      <c r="BC599" t="s">
        <v>0</v>
      </c>
      <c r="BD599" t="s">
        <v>2250</v>
      </c>
    </row>
    <row r="600" spans="1:56" x14ac:dyDescent="0.2">
      <c r="A600" s="129" t="s">
        <v>2280</v>
      </c>
      <c r="B600" t="s">
        <v>224</v>
      </c>
      <c r="C600" s="130"/>
      <c r="D600" s="130"/>
      <c r="E600" s="130" t="s">
        <v>2886</v>
      </c>
      <c r="F600" s="130"/>
      <c r="G600" s="130"/>
      <c r="H600" s="130"/>
      <c r="I600" s="130"/>
      <c r="J600" s="130"/>
      <c r="K600" s="130"/>
      <c r="L600" s="130"/>
      <c r="M600" s="130"/>
      <c r="N600" s="130"/>
      <c r="O600" s="130"/>
      <c r="P600" s="130"/>
      <c r="Q600" s="130"/>
      <c r="R600" s="130"/>
      <c r="S600" s="130"/>
      <c r="T600" s="130"/>
      <c r="U600" s="130"/>
      <c r="V600" s="130"/>
      <c r="W600" s="130"/>
      <c r="X600" s="130"/>
      <c r="Y600" s="130"/>
      <c r="Z600" s="130"/>
      <c r="AA600" s="130"/>
      <c r="AB600" s="130"/>
      <c r="AC600" s="130"/>
      <c r="AD600" s="130"/>
      <c r="AE600" s="130"/>
      <c r="AF600" s="130"/>
      <c r="AG600" s="130"/>
      <c r="AH600" s="130"/>
      <c r="AI600" s="130"/>
      <c r="AJ600" s="130"/>
      <c r="AK600" s="137" t="s">
        <v>2748</v>
      </c>
      <c r="AL600" s="138" t="s">
        <v>2749</v>
      </c>
      <c r="AM600" s="139" t="s">
        <v>71</v>
      </c>
      <c r="AN600" s="140" t="s">
        <v>2732</v>
      </c>
      <c r="AO600" s="140"/>
      <c r="AP600" s="139" t="s">
        <v>2740</v>
      </c>
      <c r="AQ600" s="140" t="s">
        <v>2744</v>
      </c>
      <c r="AR600" s="139"/>
      <c r="AS600" s="139"/>
      <c r="AT600" s="139"/>
      <c r="AU600" s="141"/>
      <c r="BC600" t="s">
        <v>0</v>
      </c>
      <c r="BD600" t="s">
        <v>2252</v>
      </c>
    </row>
    <row r="601" spans="1:56" x14ac:dyDescent="0.2">
      <c r="A601" t="s">
        <v>2283</v>
      </c>
      <c r="B601" t="s">
        <v>290</v>
      </c>
      <c r="C601" s="130"/>
      <c r="D601" s="130"/>
      <c r="E601" s="130" t="s">
        <v>2886</v>
      </c>
      <c r="F601" s="130"/>
      <c r="G601" s="130"/>
      <c r="H601" s="130"/>
      <c r="I601" s="130"/>
      <c r="J601" s="130"/>
      <c r="K601" s="130"/>
      <c r="L601" s="130"/>
      <c r="M601" s="130"/>
      <c r="N601" s="130"/>
      <c r="O601" s="130"/>
      <c r="P601" s="130"/>
      <c r="Q601" s="130"/>
      <c r="R601" s="130"/>
      <c r="S601" s="130"/>
      <c r="T601" s="130"/>
      <c r="U601" s="130"/>
      <c r="V601" s="130"/>
      <c r="W601" s="130"/>
      <c r="X601" s="130"/>
      <c r="Y601" s="130"/>
      <c r="Z601" s="130"/>
      <c r="AA601" s="130"/>
      <c r="AB601" s="130"/>
      <c r="AC601" s="130"/>
      <c r="AD601" s="130"/>
      <c r="AE601" s="130"/>
      <c r="AF601" s="130"/>
      <c r="AG601" s="130"/>
      <c r="AH601" s="130"/>
      <c r="AI601" s="130"/>
      <c r="AJ601" s="130"/>
      <c r="AK601" s="137" t="s">
        <v>2748</v>
      </c>
      <c r="AL601" s="139" t="s">
        <v>2746</v>
      </c>
      <c r="AM601" s="139" t="s">
        <v>71</v>
      </c>
      <c r="AN601" s="140" t="s">
        <v>70</v>
      </c>
      <c r="AO601" s="140"/>
      <c r="AP601" s="139" t="s">
        <v>2739</v>
      </c>
      <c r="AQ601" s="140" t="s">
        <v>2741</v>
      </c>
      <c r="AR601" s="139"/>
      <c r="AS601" s="139"/>
      <c r="AT601" s="139"/>
      <c r="AU601" s="141"/>
      <c r="BC601" t="s">
        <v>2254</v>
      </c>
      <c r="BD601" t="s">
        <v>2255</v>
      </c>
    </row>
    <row r="602" spans="1:56" x14ac:dyDescent="0.2">
      <c r="A602" t="s">
        <v>2286</v>
      </c>
      <c r="B602" t="s">
        <v>2257</v>
      </c>
      <c r="C602" s="130"/>
      <c r="D602" s="130"/>
      <c r="E602" s="130" t="s">
        <v>2886</v>
      </c>
      <c r="F602" s="130"/>
      <c r="G602" s="130"/>
      <c r="H602" s="130"/>
      <c r="I602" s="130"/>
      <c r="J602" s="130"/>
      <c r="K602" s="130"/>
      <c r="L602" s="130"/>
      <c r="M602" s="130"/>
      <c r="N602" s="130"/>
      <c r="O602" s="130"/>
      <c r="P602" s="130"/>
      <c r="Q602" s="130"/>
      <c r="R602" s="130"/>
      <c r="S602" s="130"/>
      <c r="T602" s="130"/>
      <c r="U602" s="130"/>
      <c r="V602" s="130"/>
      <c r="W602" s="130"/>
      <c r="X602" s="130"/>
      <c r="Y602" s="130"/>
      <c r="Z602" s="130"/>
      <c r="AA602" s="130"/>
      <c r="AB602" s="130"/>
      <c r="AC602" s="130"/>
      <c r="AD602" s="130"/>
      <c r="AE602" s="130"/>
      <c r="AF602" s="130"/>
      <c r="AG602" s="130"/>
      <c r="AH602" s="130"/>
      <c r="AI602" s="130"/>
      <c r="AJ602" s="130"/>
      <c r="AK602" s="137" t="s">
        <v>2748</v>
      </c>
      <c r="AL602" s="139" t="s">
        <v>2746</v>
      </c>
      <c r="AM602" s="139" t="s">
        <v>71</v>
      </c>
      <c r="AN602" s="140" t="s">
        <v>70</v>
      </c>
      <c r="AO602" s="140"/>
      <c r="AP602" s="140" t="s">
        <v>2739</v>
      </c>
      <c r="AQ602" s="145" t="s">
        <v>2742</v>
      </c>
      <c r="AR602" s="139"/>
      <c r="AS602" s="139"/>
      <c r="AT602" s="139"/>
      <c r="AU602" s="141"/>
      <c r="BC602" t="s">
        <v>2258</v>
      </c>
      <c r="BD602" t="s">
        <v>2259</v>
      </c>
    </row>
    <row r="603" spans="1:56" x14ac:dyDescent="0.2">
      <c r="A603" t="s">
        <v>2289</v>
      </c>
      <c r="B603" t="s">
        <v>2261</v>
      </c>
      <c r="C603" s="130"/>
      <c r="D603" s="130"/>
      <c r="E603" s="130" t="s">
        <v>2886</v>
      </c>
      <c r="F603" s="130"/>
      <c r="G603" s="130"/>
      <c r="H603" s="130"/>
      <c r="I603" s="130"/>
      <c r="J603" s="130"/>
      <c r="K603" s="130"/>
      <c r="L603" s="130"/>
      <c r="M603" s="130"/>
      <c r="N603" s="130"/>
      <c r="O603" s="130"/>
      <c r="P603" s="130"/>
      <c r="Q603" s="130"/>
      <c r="R603" s="130"/>
      <c r="S603" s="130"/>
      <c r="T603" s="130"/>
      <c r="U603" s="130"/>
      <c r="V603" s="130"/>
      <c r="W603" s="130"/>
      <c r="X603" s="130"/>
      <c r="Y603" s="130"/>
      <c r="Z603" s="130"/>
      <c r="AA603" s="130"/>
      <c r="AB603" s="130"/>
      <c r="AC603" s="130"/>
      <c r="AD603" s="130"/>
      <c r="AE603" s="130"/>
      <c r="AF603" s="130"/>
      <c r="AG603" s="130"/>
      <c r="AH603" s="130"/>
      <c r="AI603" s="130"/>
      <c r="AJ603" s="130"/>
      <c r="AK603" s="137" t="s">
        <v>2748</v>
      </c>
      <c r="AL603" s="139" t="s">
        <v>2746</v>
      </c>
      <c r="AM603" s="139" t="s">
        <v>71</v>
      </c>
      <c r="AN603" s="140" t="s">
        <v>70</v>
      </c>
      <c r="AO603" s="140"/>
      <c r="AP603" s="140" t="s">
        <v>2739</v>
      </c>
      <c r="AQ603" s="145" t="s">
        <v>2743</v>
      </c>
      <c r="AR603" s="139"/>
      <c r="AS603" s="139"/>
      <c r="AT603" s="139"/>
      <c r="AU603" s="141"/>
      <c r="BC603" t="s">
        <v>2258</v>
      </c>
      <c r="BD603" t="s">
        <v>2262</v>
      </c>
    </row>
    <row r="604" spans="1:56" x14ac:dyDescent="0.2">
      <c r="A604" t="s">
        <v>2293</v>
      </c>
      <c r="B604" t="s">
        <v>288</v>
      </c>
      <c r="C604" s="130"/>
      <c r="D604" s="130"/>
      <c r="E604" s="130" t="s">
        <v>2886</v>
      </c>
      <c r="F604" s="130"/>
      <c r="G604" s="130"/>
      <c r="H604" s="130"/>
      <c r="I604" s="130"/>
      <c r="J604" s="130"/>
      <c r="K604" s="130"/>
      <c r="L604" s="130"/>
      <c r="M604" s="130"/>
      <c r="N604" s="130"/>
      <c r="O604" s="130"/>
      <c r="P604" s="130"/>
      <c r="Q604" s="130"/>
      <c r="R604" s="130"/>
      <c r="S604" s="130"/>
      <c r="T604" s="130"/>
      <c r="U604" s="130"/>
      <c r="V604" s="130"/>
      <c r="W604" s="130"/>
      <c r="X604" s="130"/>
      <c r="Y604" s="130"/>
      <c r="Z604" s="130"/>
      <c r="AA604" s="130"/>
      <c r="AB604" s="130"/>
      <c r="AC604" s="130"/>
      <c r="AD604" s="130"/>
      <c r="AE604" s="130"/>
      <c r="AF604" s="130"/>
      <c r="AG604" s="130"/>
      <c r="AH604" s="130"/>
      <c r="AI604" s="130"/>
      <c r="AJ604" s="130"/>
      <c r="AK604" s="137" t="s">
        <v>2748</v>
      </c>
      <c r="AL604" s="139" t="s">
        <v>2746</v>
      </c>
      <c r="AM604" s="139" t="s">
        <v>71</v>
      </c>
      <c r="AN604" s="140" t="s">
        <v>2732</v>
      </c>
      <c r="AO604" s="140"/>
      <c r="AP604" s="140" t="s">
        <v>2739</v>
      </c>
      <c r="AQ604" s="140" t="s">
        <v>2741</v>
      </c>
      <c r="AR604" s="139"/>
      <c r="AS604" s="139"/>
      <c r="AT604" s="139"/>
      <c r="AU604" s="141"/>
      <c r="BC604" t="s">
        <v>2264</v>
      </c>
      <c r="BD604" t="s">
        <v>2265</v>
      </c>
    </row>
    <row r="605" spans="1:56" x14ac:dyDescent="0.2">
      <c r="A605" t="s">
        <v>2296</v>
      </c>
      <c r="B605" t="s">
        <v>2267</v>
      </c>
      <c r="C605" s="130"/>
      <c r="D605" s="130"/>
      <c r="E605" s="130" t="s">
        <v>2886</v>
      </c>
      <c r="F605" s="130"/>
      <c r="G605" s="130"/>
      <c r="H605" s="130"/>
      <c r="I605" s="130"/>
      <c r="J605" s="130"/>
      <c r="K605" s="130"/>
      <c r="L605" s="130"/>
      <c r="M605" s="130"/>
      <c r="N605" s="130"/>
      <c r="O605" s="130"/>
      <c r="P605" s="130"/>
      <c r="Q605" s="130"/>
      <c r="R605" s="130"/>
      <c r="S605" s="130"/>
      <c r="T605" s="130"/>
      <c r="U605" s="130"/>
      <c r="V605" s="130"/>
      <c r="W605" s="130"/>
      <c r="X605" s="130"/>
      <c r="Y605" s="130"/>
      <c r="Z605" s="130"/>
      <c r="AA605" s="130"/>
      <c r="AB605" s="130"/>
      <c r="AC605" s="130"/>
      <c r="AD605" s="130"/>
      <c r="AE605" s="130"/>
      <c r="AF605" s="130"/>
      <c r="AG605" s="130"/>
      <c r="AH605" s="130"/>
      <c r="AI605" s="130"/>
      <c r="AJ605" s="130"/>
      <c r="AK605" s="137" t="s">
        <v>2748</v>
      </c>
      <c r="AL605" s="139" t="s">
        <v>2746</v>
      </c>
      <c r="AM605" s="139" t="s">
        <v>71</v>
      </c>
      <c r="AN605" s="140" t="s">
        <v>2732</v>
      </c>
      <c r="AO605" s="140"/>
      <c r="AP605" s="139" t="s">
        <v>2739</v>
      </c>
      <c r="AQ605" s="145" t="s">
        <v>2742</v>
      </c>
      <c r="AR605" s="139"/>
      <c r="AS605" s="139"/>
      <c r="AT605" s="139"/>
      <c r="AU605" s="141"/>
      <c r="BC605" t="s">
        <v>2268</v>
      </c>
      <c r="BD605" t="s">
        <v>2269</v>
      </c>
    </row>
    <row r="606" spans="1:56" x14ac:dyDescent="0.2">
      <c r="A606" t="s">
        <v>2299</v>
      </c>
      <c r="B606" t="s">
        <v>2271</v>
      </c>
      <c r="C606" s="130"/>
      <c r="D606" s="130"/>
      <c r="E606" s="130" t="s">
        <v>2886</v>
      </c>
      <c r="F606" s="130"/>
      <c r="G606" s="130"/>
      <c r="H606" s="130"/>
      <c r="I606" s="130"/>
      <c r="J606" s="130"/>
      <c r="K606" s="130"/>
      <c r="L606" s="130"/>
      <c r="M606" s="130"/>
      <c r="N606" s="130"/>
      <c r="O606" s="130"/>
      <c r="P606" s="130"/>
      <c r="Q606" s="130"/>
      <c r="R606" s="130"/>
      <c r="S606" s="130"/>
      <c r="T606" s="130"/>
      <c r="U606" s="130"/>
      <c r="V606" s="130"/>
      <c r="W606" s="130"/>
      <c r="X606" s="130"/>
      <c r="Y606" s="130"/>
      <c r="Z606" s="130"/>
      <c r="AA606" s="130"/>
      <c r="AB606" s="130"/>
      <c r="AC606" s="130"/>
      <c r="AD606" s="130"/>
      <c r="AE606" s="130"/>
      <c r="AF606" s="130"/>
      <c r="AG606" s="130"/>
      <c r="AH606" s="130"/>
      <c r="AI606" s="130"/>
      <c r="AJ606" s="130"/>
      <c r="AK606" s="137" t="s">
        <v>2748</v>
      </c>
      <c r="AL606" s="139" t="s">
        <v>2746</v>
      </c>
      <c r="AM606" s="139" t="s">
        <v>71</v>
      </c>
      <c r="AN606" s="140" t="s">
        <v>2732</v>
      </c>
      <c r="AO606" s="140"/>
      <c r="AP606" s="139" t="s">
        <v>2739</v>
      </c>
      <c r="AQ606" s="145" t="s">
        <v>2743</v>
      </c>
      <c r="AR606" s="139"/>
      <c r="AS606" s="139"/>
      <c r="AT606" s="139"/>
      <c r="AU606" s="141"/>
      <c r="BC606" t="s">
        <v>2268</v>
      </c>
      <c r="BD606" t="s">
        <v>2272</v>
      </c>
    </row>
    <row r="607" spans="1:56" x14ac:dyDescent="0.2">
      <c r="A607" t="s">
        <v>2302</v>
      </c>
      <c r="B607" t="s">
        <v>286</v>
      </c>
      <c r="C607" s="130"/>
      <c r="D607" s="130"/>
      <c r="E607" s="130" t="s">
        <v>2886</v>
      </c>
      <c r="F607" s="130"/>
      <c r="G607" s="130"/>
      <c r="H607" s="130"/>
      <c r="I607" s="130"/>
      <c r="J607" s="130"/>
      <c r="K607" s="130"/>
      <c r="L607" s="130"/>
      <c r="M607" s="130"/>
      <c r="N607" s="130"/>
      <c r="O607" s="130"/>
      <c r="P607" s="130"/>
      <c r="Q607" s="130"/>
      <c r="R607" s="130"/>
      <c r="S607" s="130"/>
      <c r="T607" s="130"/>
      <c r="U607" s="130"/>
      <c r="V607" s="130"/>
      <c r="W607" s="130"/>
      <c r="X607" s="130"/>
      <c r="Y607" s="130"/>
      <c r="Z607" s="130"/>
      <c r="AA607" s="130"/>
      <c r="AB607" s="130"/>
      <c r="AC607" s="130"/>
      <c r="AD607" s="130"/>
      <c r="AE607" s="130"/>
      <c r="AF607" s="130"/>
      <c r="AG607" s="130"/>
      <c r="AH607" s="130"/>
      <c r="AI607" s="130"/>
      <c r="AJ607" s="130"/>
      <c r="AK607" s="137" t="s">
        <v>2748</v>
      </c>
      <c r="AL607" s="139" t="s">
        <v>2746</v>
      </c>
      <c r="AM607" s="139" t="s">
        <v>71</v>
      </c>
      <c r="AN607" s="140" t="s">
        <v>70</v>
      </c>
      <c r="AO607" s="140"/>
      <c r="AP607" s="139" t="s">
        <v>2740</v>
      </c>
      <c r="AQ607" s="140" t="s">
        <v>2741</v>
      </c>
      <c r="AR607" s="139"/>
      <c r="AS607" s="139"/>
      <c r="AT607" s="139"/>
      <c r="AU607" s="141"/>
      <c r="BC607" t="s">
        <v>2274</v>
      </c>
      <c r="BD607" t="s">
        <v>2275</v>
      </c>
    </row>
    <row r="608" spans="1:56" x14ac:dyDescent="0.2">
      <c r="A608" t="s">
        <v>2305</v>
      </c>
      <c r="B608" t="s">
        <v>2277</v>
      </c>
      <c r="C608" s="130"/>
      <c r="D608" s="130"/>
      <c r="E608" s="130" t="s">
        <v>2886</v>
      </c>
      <c r="F608" s="130"/>
      <c r="G608" s="130"/>
      <c r="H608" s="130"/>
      <c r="I608" s="130"/>
      <c r="J608" s="130"/>
      <c r="K608" s="130"/>
      <c r="L608" s="130"/>
      <c r="M608" s="130"/>
      <c r="N608" s="130"/>
      <c r="O608" s="130"/>
      <c r="P608" s="130"/>
      <c r="Q608" s="130"/>
      <c r="R608" s="130"/>
      <c r="S608" s="130"/>
      <c r="T608" s="130"/>
      <c r="U608" s="130"/>
      <c r="V608" s="130"/>
      <c r="W608" s="130"/>
      <c r="X608" s="130"/>
      <c r="Y608" s="130"/>
      <c r="Z608" s="130"/>
      <c r="AA608" s="130"/>
      <c r="AB608" s="130"/>
      <c r="AC608" s="130"/>
      <c r="AD608" s="130"/>
      <c r="AE608" s="130"/>
      <c r="AF608" s="130"/>
      <c r="AG608" s="130"/>
      <c r="AH608" s="130"/>
      <c r="AI608" s="130"/>
      <c r="AJ608" s="130"/>
      <c r="AK608" s="137" t="s">
        <v>2748</v>
      </c>
      <c r="AL608" s="139" t="s">
        <v>2746</v>
      </c>
      <c r="AM608" s="139" t="s">
        <v>71</v>
      </c>
      <c r="AN608" s="140" t="s">
        <v>70</v>
      </c>
      <c r="AO608" s="140"/>
      <c r="AP608" s="139" t="s">
        <v>2740</v>
      </c>
      <c r="AQ608" s="145" t="s">
        <v>2742</v>
      </c>
      <c r="AR608" s="139"/>
      <c r="AS608" s="139"/>
      <c r="AT608" s="139"/>
      <c r="AU608" s="141"/>
      <c r="BC608" t="s">
        <v>2278</v>
      </c>
      <c r="BD608" t="s">
        <v>2279</v>
      </c>
    </row>
    <row r="609" spans="1:56" x14ac:dyDescent="0.2">
      <c r="A609" t="s">
        <v>2308</v>
      </c>
      <c r="B609" t="s">
        <v>2281</v>
      </c>
      <c r="C609" s="130"/>
      <c r="D609" s="130"/>
      <c r="E609" s="130" t="s">
        <v>2886</v>
      </c>
      <c r="F609" s="130"/>
      <c r="G609" s="130"/>
      <c r="H609" s="130"/>
      <c r="I609" s="130"/>
      <c r="J609" s="130"/>
      <c r="K609" s="130"/>
      <c r="L609" s="130"/>
      <c r="M609" s="130"/>
      <c r="N609" s="130"/>
      <c r="O609" s="130"/>
      <c r="P609" s="130"/>
      <c r="Q609" s="130"/>
      <c r="R609" s="130"/>
      <c r="S609" s="130"/>
      <c r="T609" s="130"/>
      <c r="U609" s="130"/>
      <c r="V609" s="130"/>
      <c r="W609" s="130"/>
      <c r="X609" s="130"/>
      <c r="Y609" s="130"/>
      <c r="Z609" s="130"/>
      <c r="AA609" s="130"/>
      <c r="AB609" s="130"/>
      <c r="AC609" s="130"/>
      <c r="AD609" s="130"/>
      <c r="AE609" s="130"/>
      <c r="AF609" s="130"/>
      <c r="AG609" s="130"/>
      <c r="AH609" s="130"/>
      <c r="AI609" s="130"/>
      <c r="AJ609" s="130"/>
      <c r="AK609" s="137" t="s">
        <v>2748</v>
      </c>
      <c r="AL609" s="139" t="s">
        <v>2746</v>
      </c>
      <c r="AM609" s="139" t="s">
        <v>71</v>
      </c>
      <c r="AN609" s="140" t="s">
        <v>70</v>
      </c>
      <c r="AO609" s="140"/>
      <c r="AP609" s="139" t="s">
        <v>2740</v>
      </c>
      <c r="AQ609" s="145" t="s">
        <v>2743</v>
      </c>
      <c r="AR609" s="139"/>
      <c r="AS609" s="139"/>
      <c r="AT609" s="139"/>
      <c r="AU609" s="141"/>
      <c r="BC609" t="s">
        <v>2278</v>
      </c>
      <c r="BD609" t="s">
        <v>2282</v>
      </c>
    </row>
    <row r="610" spans="1:56" x14ac:dyDescent="0.2">
      <c r="A610" t="s">
        <v>2311</v>
      </c>
      <c r="B610" t="s">
        <v>284</v>
      </c>
      <c r="C610" s="130"/>
      <c r="D610" s="130"/>
      <c r="E610" s="130" t="s">
        <v>2886</v>
      </c>
      <c r="F610" s="130"/>
      <c r="G610" s="130"/>
      <c r="H610" s="130"/>
      <c r="I610" s="130"/>
      <c r="J610" s="130"/>
      <c r="K610" s="130"/>
      <c r="L610" s="130"/>
      <c r="M610" s="130"/>
      <c r="N610" s="130"/>
      <c r="O610" s="130"/>
      <c r="P610" s="130"/>
      <c r="Q610" s="130"/>
      <c r="R610" s="130"/>
      <c r="S610" s="130"/>
      <c r="T610" s="130"/>
      <c r="U610" s="130"/>
      <c r="V610" s="130"/>
      <c r="W610" s="130"/>
      <c r="X610" s="130"/>
      <c r="Y610" s="130"/>
      <c r="Z610" s="130"/>
      <c r="AA610" s="130"/>
      <c r="AB610" s="130"/>
      <c r="AC610" s="130"/>
      <c r="AD610" s="130"/>
      <c r="AE610" s="130"/>
      <c r="AF610" s="130"/>
      <c r="AG610" s="130"/>
      <c r="AH610" s="130"/>
      <c r="AI610" s="130"/>
      <c r="AJ610" s="130"/>
      <c r="AK610" s="137" t="s">
        <v>2748</v>
      </c>
      <c r="AL610" s="139" t="s">
        <v>2746</v>
      </c>
      <c r="AM610" s="139" t="s">
        <v>71</v>
      </c>
      <c r="AN610" s="140" t="s">
        <v>70</v>
      </c>
      <c r="AO610" s="140"/>
      <c r="AP610" s="139" t="s">
        <v>2740</v>
      </c>
      <c r="AQ610" s="140" t="s">
        <v>2744</v>
      </c>
      <c r="AR610" s="139"/>
      <c r="AS610" s="139"/>
      <c r="AT610" s="139"/>
      <c r="AU610" s="141"/>
      <c r="BC610" t="s">
        <v>2284</v>
      </c>
      <c r="BD610" t="s">
        <v>2285</v>
      </c>
    </row>
    <row r="611" spans="1:56" x14ac:dyDescent="0.2">
      <c r="A611" t="s">
        <v>2314</v>
      </c>
      <c r="B611" t="s">
        <v>283</v>
      </c>
      <c r="C611" s="130"/>
      <c r="D611" s="130"/>
      <c r="E611" s="130" t="s">
        <v>2886</v>
      </c>
      <c r="F611" s="130"/>
      <c r="G611" s="130"/>
      <c r="H611" s="130"/>
      <c r="I611" s="130"/>
      <c r="J611" s="130"/>
      <c r="K611" s="130"/>
      <c r="L611" s="130"/>
      <c r="M611" s="130"/>
      <c r="N611" s="130"/>
      <c r="O611" s="130"/>
      <c r="P611" s="130"/>
      <c r="Q611" s="130"/>
      <c r="R611" s="130"/>
      <c r="S611" s="130"/>
      <c r="T611" s="130"/>
      <c r="U611" s="130"/>
      <c r="V611" s="130"/>
      <c r="W611" s="130"/>
      <c r="X611" s="130"/>
      <c r="Y611" s="130"/>
      <c r="Z611" s="130"/>
      <c r="AA611" s="130"/>
      <c r="AB611" s="130"/>
      <c r="AC611" s="130"/>
      <c r="AD611" s="130"/>
      <c r="AE611" s="130"/>
      <c r="AF611" s="130"/>
      <c r="AG611" s="130"/>
      <c r="AH611" s="130"/>
      <c r="AI611" s="130"/>
      <c r="AJ611" s="130"/>
      <c r="AK611" s="137" t="s">
        <v>2748</v>
      </c>
      <c r="AL611" s="139" t="s">
        <v>2746</v>
      </c>
      <c r="AM611" s="139" t="s">
        <v>71</v>
      </c>
      <c r="AN611" s="140" t="s">
        <v>2732</v>
      </c>
      <c r="AO611" s="140"/>
      <c r="AP611" s="139" t="s">
        <v>2740</v>
      </c>
      <c r="AQ611" s="140" t="s">
        <v>2741</v>
      </c>
      <c r="AR611" s="139"/>
      <c r="AS611" s="139"/>
      <c r="AT611" s="139"/>
      <c r="AU611" s="141"/>
      <c r="BC611" t="s">
        <v>2287</v>
      </c>
      <c r="BD611" t="s">
        <v>2288</v>
      </c>
    </row>
    <row r="612" spans="1:56" x14ac:dyDescent="0.2">
      <c r="A612" t="s">
        <v>2317</v>
      </c>
      <c r="B612" t="s">
        <v>2290</v>
      </c>
      <c r="C612" s="130">
        <v>66</v>
      </c>
      <c r="D612" s="130">
        <v>6</v>
      </c>
      <c r="E612" s="130" t="s">
        <v>2885</v>
      </c>
      <c r="F612" s="130" t="s">
        <v>0</v>
      </c>
      <c r="G612" s="130" t="s">
        <v>0</v>
      </c>
      <c r="H612" s="130" t="s">
        <v>0</v>
      </c>
      <c r="I612" s="130">
        <v>2</v>
      </c>
      <c r="J612" s="130" t="s">
        <v>0</v>
      </c>
      <c r="K612" s="130" t="s">
        <v>0</v>
      </c>
      <c r="L612" s="130" t="s">
        <v>0</v>
      </c>
      <c r="M612" s="130" t="s">
        <v>0</v>
      </c>
      <c r="N612" s="130">
        <v>5</v>
      </c>
      <c r="O612" s="130" t="s">
        <v>0</v>
      </c>
      <c r="P612" s="130">
        <v>1</v>
      </c>
      <c r="Q612" s="130" t="s">
        <v>0</v>
      </c>
      <c r="R612" s="130" t="s">
        <v>0</v>
      </c>
      <c r="S612" s="130" t="s">
        <v>0</v>
      </c>
      <c r="T612" s="130">
        <v>3</v>
      </c>
      <c r="U612" s="130">
        <v>4</v>
      </c>
      <c r="V612" s="130" t="s">
        <v>0</v>
      </c>
      <c r="W612" s="130">
        <v>5</v>
      </c>
      <c r="X612" s="130" t="s">
        <v>0</v>
      </c>
      <c r="Y612" s="130" t="s">
        <v>0</v>
      </c>
      <c r="Z612" s="130" t="s">
        <v>0</v>
      </c>
      <c r="AA612" s="130" t="s">
        <v>0</v>
      </c>
      <c r="AB612" s="130" t="s">
        <v>0</v>
      </c>
      <c r="AC612" s="130" t="s">
        <v>0</v>
      </c>
      <c r="AD612" s="130" t="s">
        <v>0</v>
      </c>
      <c r="AE612" s="130" t="s">
        <v>0</v>
      </c>
      <c r="AF612" s="130" t="s">
        <v>0</v>
      </c>
      <c r="AG612" s="130" t="s">
        <v>0</v>
      </c>
      <c r="AH612" s="130" t="s">
        <v>0</v>
      </c>
      <c r="AI612" s="130" t="s">
        <v>0</v>
      </c>
      <c r="AJ612" s="130" t="s">
        <v>0</v>
      </c>
      <c r="AK612" s="137" t="s">
        <v>2748</v>
      </c>
      <c r="AL612" s="139" t="s">
        <v>2746</v>
      </c>
      <c r="AM612" s="139" t="s">
        <v>71</v>
      </c>
      <c r="AN612" s="140" t="s">
        <v>2732</v>
      </c>
      <c r="AO612" s="140"/>
      <c r="AP612" s="139" t="s">
        <v>2740</v>
      </c>
      <c r="AQ612" s="145" t="s">
        <v>2742</v>
      </c>
      <c r="AR612" s="139"/>
      <c r="AS612" s="139"/>
      <c r="AT612" s="139"/>
      <c r="AU612" s="141"/>
      <c r="BC612" t="s">
        <v>2291</v>
      </c>
      <c r="BD612" t="s">
        <v>2292</v>
      </c>
    </row>
    <row r="613" spans="1:56" x14ac:dyDescent="0.2">
      <c r="A613" t="s">
        <v>2320</v>
      </c>
      <c r="B613" t="s">
        <v>2294</v>
      </c>
      <c r="C613" s="130"/>
      <c r="D613" s="130"/>
      <c r="E613" s="130" t="s">
        <v>2886</v>
      </c>
      <c r="F613" s="130"/>
      <c r="G613" s="130"/>
      <c r="H613" s="130"/>
      <c r="I613" s="130"/>
      <c r="J613" s="130"/>
      <c r="K613" s="130"/>
      <c r="L613" s="130"/>
      <c r="M613" s="130"/>
      <c r="N613" s="130"/>
      <c r="O613" s="130"/>
      <c r="P613" s="130"/>
      <c r="Q613" s="130"/>
      <c r="R613" s="130"/>
      <c r="S613" s="130"/>
      <c r="T613" s="130"/>
      <c r="U613" s="130"/>
      <c r="V613" s="130"/>
      <c r="W613" s="130"/>
      <c r="X613" s="130"/>
      <c r="Y613" s="130"/>
      <c r="Z613" s="130"/>
      <c r="AA613" s="130"/>
      <c r="AB613" s="130"/>
      <c r="AC613" s="130"/>
      <c r="AD613" s="130"/>
      <c r="AE613" s="130"/>
      <c r="AF613" s="130"/>
      <c r="AG613" s="130"/>
      <c r="AH613" s="130"/>
      <c r="AI613" s="130"/>
      <c r="AJ613" s="130"/>
      <c r="AK613" s="137" t="s">
        <v>2748</v>
      </c>
      <c r="AL613" s="139" t="s">
        <v>2746</v>
      </c>
      <c r="AM613" s="139" t="s">
        <v>71</v>
      </c>
      <c r="AN613" s="140" t="s">
        <v>2732</v>
      </c>
      <c r="AO613" s="140"/>
      <c r="AP613" s="139" t="s">
        <v>2740</v>
      </c>
      <c r="AQ613" s="145" t="s">
        <v>2743</v>
      </c>
      <c r="AR613" s="139"/>
      <c r="AS613" s="139"/>
      <c r="AT613" s="139"/>
      <c r="AU613" s="141"/>
      <c r="BC613" t="s">
        <v>2291</v>
      </c>
      <c r="BD613" t="s">
        <v>2295</v>
      </c>
    </row>
    <row r="614" spans="1:56" x14ac:dyDescent="0.2">
      <c r="A614" t="s">
        <v>2323</v>
      </c>
      <c r="B614" t="s">
        <v>281</v>
      </c>
      <c r="C614" s="130"/>
      <c r="D614" s="130"/>
      <c r="E614" s="130" t="s">
        <v>2886</v>
      </c>
      <c r="F614" s="130"/>
      <c r="G614" s="130"/>
      <c r="H614" s="130"/>
      <c r="I614" s="130"/>
      <c r="J614" s="130"/>
      <c r="K614" s="130"/>
      <c r="L614" s="130"/>
      <c r="M614" s="130"/>
      <c r="N614" s="130"/>
      <c r="O614" s="130"/>
      <c r="P614" s="130"/>
      <c r="Q614" s="130"/>
      <c r="R614" s="130"/>
      <c r="S614" s="130"/>
      <c r="T614" s="130"/>
      <c r="U614" s="130"/>
      <c r="V614" s="130"/>
      <c r="W614" s="130"/>
      <c r="X614" s="130"/>
      <c r="Y614" s="130"/>
      <c r="Z614" s="130"/>
      <c r="AA614" s="130"/>
      <c r="AB614" s="130"/>
      <c r="AC614" s="130"/>
      <c r="AD614" s="130"/>
      <c r="AE614" s="130"/>
      <c r="AF614" s="130"/>
      <c r="AG614" s="130"/>
      <c r="AH614" s="130"/>
      <c r="AI614" s="130"/>
      <c r="AJ614" s="130"/>
      <c r="AK614" s="137" t="s">
        <v>2748</v>
      </c>
      <c r="AL614" s="139" t="s">
        <v>2746</v>
      </c>
      <c r="AM614" s="139" t="s">
        <v>71</v>
      </c>
      <c r="AN614" s="140" t="s">
        <v>2732</v>
      </c>
      <c r="AO614" s="140"/>
      <c r="AP614" s="139" t="s">
        <v>2740</v>
      </c>
      <c r="AQ614" s="140" t="s">
        <v>2744</v>
      </c>
      <c r="AR614" s="139"/>
      <c r="AS614" s="139"/>
      <c r="AT614" s="139"/>
      <c r="AU614" s="141"/>
      <c r="BC614" t="s">
        <v>2297</v>
      </c>
      <c r="BD614" t="s">
        <v>2298</v>
      </c>
    </row>
    <row r="615" spans="1:56" x14ac:dyDescent="0.2">
      <c r="A615" t="s">
        <v>2326</v>
      </c>
      <c r="B615" t="s">
        <v>0</v>
      </c>
      <c r="C615" s="130"/>
      <c r="D615" s="130"/>
      <c r="E615" s="130" t="s">
        <v>2886</v>
      </c>
      <c r="F615" s="130"/>
      <c r="G615" s="130"/>
      <c r="H615" s="130"/>
      <c r="I615" s="130"/>
      <c r="J615" s="130"/>
      <c r="K615" s="130"/>
      <c r="L615" s="130"/>
      <c r="M615" s="130"/>
      <c r="N615" s="130"/>
      <c r="O615" s="130"/>
      <c r="P615" s="130"/>
      <c r="Q615" s="130"/>
      <c r="R615" s="130"/>
      <c r="S615" s="130"/>
      <c r="T615" s="130"/>
      <c r="U615" s="130"/>
      <c r="V615" s="130"/>
      <c r="W615" s="130"/>
      <c r="X615" s="130"/>
      <c r="Y615" s="130"/>
      <c r="Z615" s="130"/>
      <c r="AA615" s="130"/>
      <c r="AB615" s="130"/>
      <c r="AC615" s="130"/>
      <c r="AD615" s="130"/>
      <c r="AE615" s="130"/>
      <c r="AF615" s="130"/>
      <c r="AG615" s="130"/>
      <c r="AH615" s="130"/>
      <c r="AI615" s="130"/>
      <c r="AJ615" s="130"/>
      <c r="AK615" s="142"/>
      <c r="AL615" s="143"/>
      <c r="AM615" s="143"/>
      <c r="AN615" s="143"/>
      <c r="AO615" s="143"/>
      <c r="AP615" s="143"/>
      <c r="AQ615" s="143"/>
      <c r="AR615" s="143"/>
      <c r="AS615" s="143"/>
      <c r="AT615" s="143"/>
      <c r="AU615" s="144"/>
      <c r="BC615" t="s">
        <v>2300</v>
      </c>
      <c r="BD615" t="s">
        <v>2301</v>
      </c>
    </row>
    <row r="616" spans="1:56" x14ac:dyDescent="0.2">
      <c r="A616" t="s">
        <v>2329</v>
      </c>
      <c r="B616" t="s">
        <v>2303</v>
      </c>
      <c r="C616" s="130"/>
      <c r="D616" s="130"/>
      <c r="E616" s="130" t="s">
        <v>2886</v>
      </c>
      <c r="F616" s="130"/>
      <c r="G616" s="130"/>
      <c r="H616" s="130"/>
      <c r="I616" s="130"/>
      <c r="J616" s="130"/>
      <c r="K616" s="130"/>
      <c r="L616" s="130"/>
      <c r="M616" s="130"/>
      <c r="N616" s="130"/>
      <c r="O616" s="130"/>
      <c r="P616" s="130"/>
      <c r="Q616" s="130"/>
      <c r="R616" s="130"/>
      <c r="S616" s="130"/>
      <c r="T616" s="130"/>
      <c r="U616" s="130"/>
      <c r="V616" s="130"/>
      <c r="W616" s="130"/>
      <c r="X616" s="130"/>
      <c r="Y616" s="130"/>
      <c r="Z616" s="130"/>
      <c r="AA616" s="130"/>
      <c r="AB616" s="130"/>
      <c r="AC616" s="130"/>
      <c r="AD616" s="130"/>
      <c r="AE616" s="130"/>
      <c r="AF616" s="130"/>
      <c r="AG616" s="130"/>
      <c r="AH616" s="130"/>
      <c r="AI616" s="130"/>
      <c r="AJ616" s="130"/>
      <c r="AK616" s="137" t="s">
        <v>2748</v>
      </c>
      <c r="AL616" s="139" t="s">
        <v>2746</v>
      </c>
      <c r="AM616" s="139" t="s">
        <v>71</v>
      </c>
      <c r="AN616" s="140" t="s">
        <v>70</v>
      </c>
      <c r="AO616" s="140"/>
      <c r="AP616" s="140" t="s">
        <v>2739</v>
      </c>
      <c r="AQ616" s="140"/>
      <c r="AR616" s="139"/>
      <c r="AS616" s="139"/>
      <c r="AT616" s="139" t="s">
        <v>2758</v>
      </c>
      <c r="AU616" s="141"/>
      <c r="BC616" t="s">
        <v>0</v>
      </c>
      <c r="BD616" t="s">
        <v>2304</v>
      </c>
    </row>
    <row r="617" spans="1:56" x14ac:dyDescent="0.2">
      <c r="A617" t="s">
        <v>2332</v>
      </c>
      <c r="B617" t="s">
        <v>2306</v>
      </c>
      <c r="C617" s="130"/>
      <c r="D617" s="130"/>
      <c r="E617" s="130" t="s">
        <v>2886</v>
      </c>
      <c r="F617" s="130"/>
      <c r="G617" s="130"/>
      <c r="H617" s="130"/>
      <c r="I617" s="130"/>
      <c r="J617" s="130"/>
      <c r="K617" s="130"/>
      <c r="L617" s="130"/>
      <c r="M617" s="130"/>
      <c r="N617" s="130"/>
      <c r="O617" s="130"/>
      <c r="P617" s="130"/>
      <c r="Q617" s="130"/>
      <c r="R617" s="130"/>
      <c r="S617" s="130"/>
      <c r="T617" s="130"/>
      <c r="U617" s="130"/>
      <c r="V617" s="130"/>
      <c r="W617" s="130"/>
      <c r="X617" s="130"/>
      <c r="Y617" s="130"/>
      <c r="Z617" s="130"/>
      <c r="AA617" s="130"/>
      <c r="AB617" s="130"/>
      <c r="AC617" s="130"/>
      <c r="AD617" s="130"/>
      <c r="AE617" s="130"/>
      <c r="AF617" s="130"/>
      <c r="AG617" s="130"/>
      <c r="AH617" s="130"/>
      <c r="AI617" s="130"/>
      <c r="AJ617" s="130"/>
      <c r="AK617" s="137" t="s">
        <v>2748</v>
      </c>
      <c r="AL617" s="139" t="s">
        <v>2746</v>
      </c>
      <c r="AM617" s="139" t="s">
        <v>71</v>
      </c>
      <c r="AN617" s="140" t="s">
        <v>2732</v>
      </c>
      <c r="AO617" s="140"/>
      <c r="AP617" s="139" t="s">
        <v>2739</v>
      </c>
      <c r="AQ617" s="140"/>
      <c r="AR617" s="139"/>
      <c r="AS617" s="139"/>
      <c r="AT617" s="139" t="s">
        <v>2758</v>
      </c>
      <c r="AU617" s="141"/>
      <c r="BC617" t="s">
        <v>0</v>
      </c>
      <c r="BD617" t="s">
        <v>2307</v>
      </c>
    </row>
    <row r="618" spans="1:56" x14ac:dyDescent="0.2">
      <c r="A618" t="s">
        <v>2335</v>
      </c>
      <c r="B618" t="s">
        <v>2309</v>
      </c>
      <c r="C618" s="130"/>
      <c r="D618" s="130"/>
      <c r="E618" s="130" t="s">
        <v>2886</v>
      </c>
      <c r="F618" s="130"/>
      <c r="G618" s="130"/>
      <c r="H618" s="130"/>
      <c r="I618" s="130"/>
      <c r="J618" s="130"/>
      <c r="K618" s="130"/>
      <c r="L618" s="130"/>
      <c r="M618" s="130"/>
      <c r="N618" s="130"/>
      <c r="O618" s="130"/>
      <c r="P618" s="130"/>
      <c r="Q618" s="130"/>
      <c r="R618" s="130"/>
      <c r="S618" s="130"/>
      <c r="T618" s="130"/>
      <c r="U618" s="130"/>
      <c r="V618" s="130"/>
      <c r="W618" s="130"/>
      <c r="X618" s="130"/>
      <c r="Y618" s="130"/>
      <c r="Z618" s="130"/>
      <c r="AA618" s="130"/>
      <c r="AB618" s="130"/>
      <c r="AC618" s="130"/>
      <c r="AD618" s="130"/>
      <c r="AE618" s="130"/>
      <c r="AF618" s="130"/>
      <c r="AG618" s="130"/>
      <c r="AH618" s="130"/>
      <c r="AI618" s="130"/>
      <c r="AJ618" s="130"/>
      <c r="AK618" s="137" t="s">
        <v>2748</v>
      </c>
      <c r="AL618" s="139" t="s">
        <v>2746</v>
      </c>
      <c r="AM618" s="139" t="s">
        <v>71</v>
      </c>
      <c r="AN618" s="140" t="s">
        <v>70</v>
      </c>
      <c r="AO618" s="140"/>
      <c r="AP618" s="139" t="s">
        <v>2740</v>
      </c>
      <c r="AQ618" s="140"/>
      <c r="AR618" s="139"/>
      <c r="AS618" s="139"/>
      <c r="AT618" s="139" t="s">
        <v>2758</v>
      </c>
      <c r="AU618" s="141"/>
      <c r="BC618" t="s">
        <v>0</v>
      </c>
      <c r="BD618" t="s">
        <v>2310</v>
      </c>
    </row>
    <row r="619" spans="1:56" x14ac:dyDescent="0.2">
      <c r="A619" t="s">
        <v>2338</v>
      </c>
      <c r="B619" t="s">
        <v>2312</v>
      </c>
      <c r="C619" s="130"/>
      <c r="D619" s="130"/>
      <c r="E619" s="130" t="s">
        <v>2886</v>
      </c>
      <c r="F619" s="130"/>
      <c r="G619" s="130"/>
      <c r="H619" s="130"/>
      <c r="I619" s="130"/>
      <c r="J619" s="130"/>
      <c r="K619" s="130"/>
      <c r="L619" s="130"/>
      <c r="M619" s="130"/>
      <c r="N619" s="130"/>
      <c r="O619" s="130"/>
      <c r="P619" s="130"/>
      <c r="Q619" s="130"/>
      <c r="R619" s="130"/>
      <c r="S619" s="130"/>
      <c r="T619" s="130"/>
      <c r="U619" s="130"/>
      <c r="V619" s="130"/>
      <c r="W619" s="130"/>
      <c r="X619" s="130"/>
      <c r="Y619" s="130"/>
      <c r="Z619" s="130"/>
      <c r="AA619" s="130"/>
      <c r="AB619" s="130"/>
      <c r="AC619" s="130"/>
      <c r="AD619" s="130"/>
      <c r="AE619" s="130"/>
      <c r="AF619" s="130"/>
      <c r="AG619" s="130"/>
      <c r="AH619" s="130"/>
      <c r="AI619" s="130"/>
      <c r="AJ619" s="130"/>
      <c r="AK619" s="137" t="s">
        <v>2748</v>
      </c>
      <c r="AL619" s="139" t="s">
        <v>2746</v>
      </c>
      <c r="AM619" s="139" t="s">
        <v>71</v>
      </c>
      <c r="AN619" s="140" t="s">
        <v>2732</v>
      </c>
      <c r="AO619" s="140"/>
      <c r="AP619" s="139" t="s">
        <v>2740</v>
      </c>
      <c r="AQ619" s="140"/>
      <c r="AR619" s="139"/>
      <c r="AS619" s="139"/>
      <c r="AT619" s="139" t="s">
        <v>2758</v>
      </c>
      <c r="AU619" s="141"/>
      <c r="BC619" t="s">
        <v>0</v>
      </c>
      <c r="BD619" t="s">
        <v>2313</v>
      </c>
    </row>
    <row r="620" spans="1:56" x14ac:dyDescent="0.2">
      <c r="A620" t="s">
        <v>2341</v>
      </c>
      <c r="B620" t="s">
        <v>2315</v>
      </c>
      <c r="C620" s="130"/>
      <c r="D620" s="130"/>
      <c r="E620" s="130" t="s">
        <v>2886</v>
      </c>
      <c r="F620" s="130"/>
      <c r="G620" s="130"/>
      <c r="H620" s="130"/>
      <c r="I620" s="130"/>
      <c r="J620" s="130"/>
      <c r="K620" s="130"/>
      <c r="L620" s="130"/>
      <c r="M620" s="130"/>
      <c r="N620" s="130"/>
      <c r="O620" s="130"/>
      <c r="P620" s="130"/>
      <c r="Q620" s="130"/>
      <c r="R620" s="130"/>
      <c r="S620" s="130"/>
      <c r="T620" s="130"/>
      <c r="U620" s="130"/>
      <c r="V620" s="130"/>
      <c r="W620" s="130"/>
      <c r="X620" s="130"/>
      <c r="Y620" s="130"/>
      <c r="Z620" s="130"/>
      <c r="AA620" s="130"/>
      <c r="AB620" s="130"/>
      <c r="AC620" s="130"/>
      <c r="AD620" s="130"/>
      <c r="AE620" s="130"/>
      <c r="AF620" s="130"/>
      <c r="AG620" s="130"/>
      <c r="AH620" s="130"/>
      <c r="AI620" s="130"/>
      <c r="AJ620" s="130"/>
      <c r="AK620" s="137" t="s">
        <v>2748</v>
      </c>
      <c r="AL620" s="139" t="s">
        <v>2746</v>
      </c>
      <c r="AM620" s="139" t="s">
        <v>71</v>
      </c>
      <c r="AN620" s="140" t="s">
        <v>70</v>
      </c>
      <c r="AO620" s="140"/>
      <c r="AP620" s="139" t="s">
        <v>2739</v>
      </c>
      <c r="AQ620" s="140"/>
      <c r="AR620" s="139"/>
      <c r="AS620" s="139"/>
      <c r="AT620" s="139" t="s">
        <v>2759</v>
      </c>
      <c r="AU620" s="141"/>
      <c r="BC620" t="s">
        <v>0</v>
      </c>
      <c r="BD620" t="s">
        <v>2316</v>
      </c>
    </row>
    <row r="621" spans="1:56" x14ac:dyDescent="0.2">
      <c r="A621" t="s">
        <v>2344</v>
      </c>
      <c r="B621" t="s">
        <v>2318</v>
      </c>
      <c r="C621" s="130"/>
      <c r="D621" s="130"/>
      <c r="E621" s="130" t="s">
        <v>2886</v>
      </c>
      <c r="F621" s="130"/>
      <c r="G621" s="130"/>
      <c r="H621" s="130"/>
      <c r="I621" s="130"/>
      <c r="J621" s="130"/>
      <c r="K621" s="130"/>
      <c r="L621" s="130"/>
      <c r="M621" s="130"/>
      <c r="N621" s="130"/>
      <c r="O621" s="130"/>
      <c r="P621" s="130"/>
      <c r="Q621" s="130"/>
      <c r="R621" s="130"/>
      <c r="S621" s="130"/>
      <c r="T621" s="130"/>
      <c r="U621" s="130"/>
      <c r="V621" s="130"/>
      <c r="W621" s="130"/>
      <c r="X621" s="130"/>
      <c r="Y621" s="130"/>
      <c r="Z621" s="130"/>
      <c r="AA621" s="130"/>
      <c r="AB621" s="130"/>
      <c r="AC621" s="130"/>
      <c r="AD621" s="130"/>
      <c r="AE621" s="130"/>
      <c r="AF621" s="130"/>
      <c r="AG621" s="130"/>
      <c r="AH621" s="130"/>
      <c r="AI621" s="130"/>
      <c r="AJ621" s="130"/>
      <c r="AK621" s="137" t="s">
        <v>2748</v>
      </c>
      <c r="AL621" s="139" t="s">
        <v>2746</v>
      </c>
      <c r="AM621" s="139" t="s">
        <v>71</v>
      </c>
      <c r="AN621" s="140" t="s">
        <v>2732</v>
      </c>
      <c r="AO621" s="140"/>
      <c r="AP621" s="139" t="s">
        <v>2739</v>
      </c>
      <c r="AQ621" s="140"/>
      <c r="AR621" s="139"/>
      <c r="AS621" s="139"/>
      <c r="AT621" s="139" t="s">
        <v>2759</v>
      </c>
      <c r="AU621" s="141"/>
      <c r="BC621" t="s">
        <v>0</v>
      </c>
      <c r="BD621" t="s">
        <v>2319</v>
      </c>
    </row>
    <row r="622" spans="1:56" x14ac:dyDescent="0.2">
      <c r="A622" t="s">
        <v>2347</v>
      </c>
      <c r="B622" t="s">
        <v>2321</v>
      </c>
      <c r="C622" s="130"/>
      <c r="D622" s="130"/>
      <c r="E622" s="130" t="s">
        <v>2886</v>
      </c>
      <c r="F622" s="130"/>
      <c r="G622" s="130"/>
      <c r="H622" s="130"/>
      <c r="I622" s="130"/>
      <c r="J622" s="130"/>
      <c r="K622" s="130"/>
      <c r="L622" s="130"/>
      <c r="M622" s="130"/>
      <c r="N622" s="130"/>
      <c r="O622" s="130"/>
      <c r="P622" s="130"/>
      <c r="Q622" s="130"/>
      <c r="R622" s="130"/>
      <c r="S622" s="130"/>
      <c r="T622" s="130"/>
      <c r="U622" s="130"/>
      <c r="V622" s="130"/>
      <c r="W622" s="130"/>
      <c r="X622" s="130"/>
      <c r="Y622" s="130"/>
      <c r="Z622" s="130"/>
      <c r="AA622" s="130"/>
      <c r="AB622" s="130"/>
      <c r="AC622" s="130"/>
      <c r="AD622" s="130"/>
      <c r="AE622" s="130"/>
      <c r="AF622" s="130"/>
      <c r="AG622" s="130"/>
      <c r="AH622" s="130"/>
      <c r="AI622" s="130"/>
      <c r="AJ622" s="130"/>
      <c r="AK622" s="137" t="s">
        <v>2748</v>
      </c>
      <c r="AL622" s="139" t="s">
        <v>2746</v>
      </c>
      <c r="AM622" s="139" t="s">
        <v>71</v>
      </c>
      <c r="AN622" s="140" t="s">
        <v>70</v>
      </c>
      <c r="AO622" s="140"/>
      <c r="AP622" s="139" t="s">
        <v>2740</v>
      </c>
      <c r="AQ622" s="140"/>
      <c r="AR622" s="139"/>
      <c r="AS622" s="139"/>
      <c r="AT622" s="139" t="s">
        <v>2759</v>
      </c>
      <c r="AU622" s="141"/>
      <c r="BC622" t="s">
        <v>0</v>
      </c>
      <c r="BD622" t="s">
        <v>2322</v>
      </c>
    </row>
    <row r="623" spans="1:56" x14ac:dyDescent="0.2">
      <c r="A623" t="s">
        <v>2350</v>
      </c>
      <c r="B623" t="s">
        <v>2324</v>
      </c>
      <c r="C623" s="130"/>
      <c r="D623" s="130"/>
      <c r="E623" s="130" t="s">
        <v>2886</v>
      </c>
      <c r="F623" s="130"/>
      <c r="G623" s="130"/>
      <c r="H623" s="130"/>
      <c r="I623" s="130"/>
      <c r="J623" s="130"/>
      <c r="K623" s="130"/>
      <c r="L623" s="130"/>
      <c r="M623" s="130"/>
      <c r="N623" s="130"/>
      <c r="O623" s="130"/>
      <c r="P623" s="130"/>
      <c r="Q623" s="130"/>
      <c r="R623" s="130"/>
      <c r="S623" s="130"/>
      <c r="T623" s="130"/>
      <c r="U623" s="130"/>
      <c r="V623" s="130"/>
      <c r="W623" s="130"/>
      <c r="X623" s="130"/>
      <c r="Y623" s="130"/>
      <c r="Z623" s="130"/>
      <c r="AA623" s="130"/>
      <c r="AB623" s="130"/>
      <c r="AC623" s="130"/>
      <c r="AD623" s="130"/>
      <c r="AE623" s="130"/>
      <c r="AF623" s="130"/>
      <c r="AG623" s="130"/>
      <c r="AH623" s="130"/>
      <c r="AI623" s="130"/>
      <c r="AJ623" s="130"/>
      <c r="AK623" s="137" t="s">
        <v>2748</v>
      </c>
      <c r="AL623" s="139" t="s">
        <v>2746</v>
      </c>
      <c r="AM623" s="139" t="s">
        <v>71</v>
      </c>
      <c r="AN623" s="140" t="s">
        <v>2732</v>
      </c>
      <c r="AO623" s="140"/>
      <c r="AP623" s="139" t="s">
        <v>2740</v>
      </c>
      <c r="AQ623" s="140"/>
      <c r="AR623" s="139"/>
      <c r="AS623" s="139"/>
      <c r="AT623" s="139" t="s">
        <v>2759</v>
      </c>
      <c r="AU623" s="141"/>
      <c r="BC623" t="s">
        <v>0</v>
      </c>
      <c r="BD623" t="s">
        <v>2325</v>
      </c>
    </row>
    <row r="624" spans="1:56" x14ac:dyDescent="0.2">
      <c r="A624" t="s">
        <v>2353</v>
      </c>
      <c r="B624" t="s">
        <v>2327</v>
      </c>
      <c r="C624" s="130"/>
      <c r="D624" s="130"/>
      <c r="E624" s="130" t="s">
        <v>2886</v>
      </c>
      <c r="F624" s="130"/>
      <c r="G624" s="130"/>
      <c r="H624" s="130"/>
      <c r="I624" s="130"/>
      <c r="J624" s="130"/>
      <c r="K624" s="130"/>
      <c r="L624" s="130"/>
      <c r="M624" s="130"/>
      <c r="N624" s="130"/>
      <c r="O624" s="130"/>
      <c r="P624" s="130"/>
      <c r="Q624" s="130"/>
      <c r="R624" s="130"/>
      <c r="S624" s="130"/>
      <c r="T624" s="130"/>
      <c r="U624" s="130"/>
      <c r="V624" s="130"/>
      <c r="W624" s="130"/>
      <c r="X624" s="130"/>
      <c r="Y624" s="130"/>
      <c r="Z624" s="130"/>
      <c r="AA624" s="130"/>
      <c r="AB624" s="130"/>
      <c r="AC624" s="130"/>
      <c r="AD624" s="130"/>
      <c r="AE624" s="130"/>
      <c r="AF624" s="130"/>
      <c r="AG624" s="130"/>
      <c r="AH624" s="130"/>
      <c r="AI624" s="130"/>
      <c r="AJ624" s="130"/>
      <c r="AK624" s="137" t="s">
        <v>2748</v>
      </c>
      <c r="AL624" s="139" t="s">
        <v>2746</v>
      </c>
      <c r="AM624" s="139" t="s">
        <v>71</v>
      </c>
      <c r="AN624" s="140" t="s">
        <v>70</v>
      </c>
      <c r="AO624" s="140"/>
      <c r="AP624" s="139" t="s">
        <v>2739</v>
      </c>
      <c r="AQ624" s="140"/>
      <c r="AR624" s="139"/>
      <c r="AS624" s="139"/>
      <c r="AT624" s="139" t="s">
        <v>2760</v>
      </c>
      <c r="AU624" s="141"/>
      <c r="BC624" t="s">
        <v>0</v>
      </c>
      <c r="BD624" t="s">
        <v>2328</v>
      </c>
    </row>
    <row r="625" spans="1:56" x14ac:dyDescent="0.2">
      <c r="A625" t="s">
        <v>2356</v>
      </c>
      <c r="B625" t="s">
        <v>2330</v>
      </c>
      <c r="C625" s="130"/>
      <c r="D625" s="130"/>
      <c r="E625" s="130" t="s">
        <v>2886</v>
      </c>
      <c r="F625" s="130"/>
      <c r="G625" s="130"/>
      <c r="H625" s="130"/>
      <c r="I625" s="130"/>
      <c r="J625" s="130"/>
      <c r="K625" s="130"/>
      <c r="L625" s="130"/>
      <c r="M625" s="130"/>
      <c r="N625" s="130"/>
      <c r="O625" s="130"/>
      <c r="P625" s="130"/>
      <c r="Q625" s="130"/>
      <c r="R625" s="130"/>
      <c r="S625" s="130"/>
      <c r="T625" s="130"/>
      <c r="U625" s="130"/>
      <c r="V625" s="130"/>
      <c r="W625" s="130"/>
      <c r="X625" s="130"/>
      <c r="Y625" s="130"/>
      <c r="Z625" s="130"/>
      <c r="AA625" s="130"/>
      <c r="AB625" s="130"/>
      <c r="AC625" s="130"/>
      <c r="AD625" s="130"/>
      <c r="AE625" s="130"/>
      <c r="AF625" s="130"/>
      <c r="AG625" s="130"/>
      <c r="AH625" s="130"/>
      <c r="AI625" s="130"/>
      <c r="AJ625" s="130"/>
      <c r="AK625" s="137" t="s">
        <v>2748</v>
      </c>
      <c r="AL625" s="139" t="s">
        <v>2746</v>
      </c>
      <c r="AM625" s="139" t="s">
        <v>71</v>
      </c>
      <c r="AN625" s="140" t="s">
        <v>2732</v>
      </c>
      <c r="AO625" s="140"/>
      <c r="AP625" s="139" t="s">
        <v>2739</v>
      </c>
      <c r="AQ625" s="140"/>
      <c r="AR625" s="139"/>
      <c r="AS625" s="139"/>
      <c r="AT625" s="139" t="s">
        <v>2760</v>
      </c>
      <c r="AU625" s="141"/>
      <c r="BC625" t="s">
        <v>0</v>
      </c>
      <c r="BD625" t="s">
        <v>2331</v>
      </c>
    </row>
    <row r="626" spans="1:56" x14ac:dyDescent="0.2">
      <c r="A626" t="s">
        <v>2359</v>
      </c>
      <c r="B626" t="s">
        <v>2333</v>
      </c>
      <c r="C626" s="130"/>
      <c r="D626" s="130"/>
      <c r="E626" s="130" t="s">
        <v>2886</v>
      </c>
      <c r="F626" s="130"/>
      <c r="G626" s="130"/>
      <c r="H626" s="130"/>
      <c r="I626" s="130"/>
      <c r="J626" s="130"/>
      <c r="K626" s="130"/>
      <c r="L626" s="130"/>
      <c r="M626" s="130"/>
      <c r="N626" s="130"/>
      <c r="O626" s="130"/>
      <c r="P626" s="130"/>
      <c r="Q626" s="130"/>
      <c r="R626" s="130"/>
      <c r="S626" s="130"/>
      <c r="T626" s="130"/>
      <c r="U626" s="130"/>
      <c r="V626" s="130"/>
      <c r="W626" s="130"/>
      <c r="X626" s="130"/>
      <c r="Y626" s="130"/>
      <c r="Z626" s="130"/>
      <c r="AA626" s="130"/>
      <c r="AB626" s="130"/>
      <c r="AC626" s="130"/>
      <c r="AD626" s="130"/>
      <c r="AE626" s="130"/>
      <c r="AF626" s="130"/>
      <c r="AG626" s="130"/>
      <c r="AH626" s="130"/>
      <c r="AI626" s="130"/>
      <c r="AJ626" s="130"/>
      <c r="AK626" s="137" t="s">
        <v>2748</v>
      </c>
      <c r="AL626" s="139" t="s">
        <v>2746</v>
      </c>
      <c r="AM626" s="139" t="s">
        <v>71</v>
      </c>
      <c r="AN626" s="140" t="s">
        <v>70</v>
      </c>
      <c r="AO626" s="140"/>
      <c r="AP626" s="139" t="s">
        <v>2740</v>
      </c>
      <c r="AQ626" s="140"/>
      <c r="AR626" s="139"/>
      <c r="AS626" s="139"/>
      <c r="AT626" s="139" t="s">
        <v>2760</v>
      </c>
      <c r="AU626" s="141"/>
      <c r="BC626" t="s">
        <v>0</v>
      </c>
      <c r="BD626" t="s">
        <v>2334</v>
      </c>
    </row>
    <row r="627" spans="1:56" x14ac:dyDescent="0.2">
      <c r="A627" t="s">
        <v>2362</v>
      </c>
      <c r="B627" t="s">
        <v>2336</v>
      </c>
      <c r="C627" s="130"/>
      <c r="D627" s="130"/>
      <c r="E627" s="130" t="s">
        <v>2886</v>
      </c>
      <c r="F627" s="130"/>
      <c r="G627" s="130"/>
      <c r="H627" s="130"/>
      <c r="I627" s="130"/>
      <c r="J627" s="130"/>
      <c r="K627" s="130"/>
      <c r="L627" s="130"/>
      <c r="M627" s="130"/>
      <c r="N627" s="130"/>
      <c r="O627" s="130"/>
      <c r="P627" s="130"/>
      <c r="Q627" s="130"/>
      <c r="R627" s="130"/>
      <c r="S627" s="130"/>
      <c r="T627" s="130"/>
      <c r="U627" s="130"/>
      <c r="V627" s="130"/>
      <c r="W627" s="130"/>
      <c r="X627" s="130"/>
      <c r="Y627" s="130"/>
      <c r="Z627" s="130"/>
      <c r="AA627" s="130"/>
      <c r="AB627" s="130"/>
      <c r="AC627" s="130"/>
      <c r="AD627" s="130"/>
      <c r="AE627" s="130"/>
      <c r="AF627" s="130"/>
      <c r="AG627" s="130"/>
      <c r="AH627" s="130"/>
      <c r="AI627" s="130"/>
      <c r="AJ627" s="130"/>
      <c r="AK627" s="137" t="s">
        <v>2748</v>
      </c>
      <c r="AL627" s="139" t="s">
        <v>2746</v>
      </c>
      <c r="AM627" s="139" t="s">
        <v>71</v>
      </c>
      <c r="AN627" s="140" t="s">
        <v>2732</v>
      </c>
      <c r="AO627" s="140"/>
      <c r="AP627" s="139" t="s">
        <v>2740</v>
      </c>
      <c r="AQ627" s="140"/>
      <c r="AR627" s="139"/>
      <c r="AS627" s="139"/>
      <c r="AT627" s="139" t="s">
        <v>2760</v>
      </c>
      <c r="AU627" s="141"/>
      <c r="BC627" t="s">
        <v>0</v>
      </c>
      <c r="BD627" t="s">
        <v>2337</v>
      </c>
    </row>
    <row r="628" spans="1:56" x14ac:dyDescent="0.2">
      <c r="A628" t="s">
        <v>2365</v>
      </c>
      <c r="B628" t="s">
        <v>2339</v>
      </c>
      <c r="C628" s="130"/>
      <c r="D628" s="130"/>
      <c r="E628" s="130" t="s">
        <v>2886</v>
      </c>
      <c r="F628" s="130"/>
      <c r="G628" s="130"/>
      <c r="H628" s="130"/>
      <c r="I628" s="130"/>
      <c r="J628" s="130"/>
      <c r="K628" s="130"/>
      <c r="L628" s="130"/>
      <c r="M628" s="130"/>
      <c r="N628" s="130"/>
      <c r="O628" s="130"/>
      <c r="P628" s="130"/>
      <c r="Q628" s="130"/>
      <c r="R628" s="130"/>
      <c r="S628" s="130"/>
      <c r="T628" s="130"/>
      <c r="U628" s="130"/>
      <c r="V628" s="130"/>
      <c r="W628" s="130"/>
      <c r="X628" s="130"/>
      <c r="Y628" s="130"/>
      <c r="Z628" s="130"/>
      <c r="AA628" s="130"/>
      <c r="AB628" s="130"/>
      <c r="AC628" s="130"/>
      <c r="AD628" s="130"/>
      <c r="AE628" s="130"/>
      <c r="AF628" s="130"/>
      <c r="AG628" s="130"/>
      <c r="AH628" s="130"/>
      <c r="AI628" s="130"/>
      <c r="AJ628" s="130"/>
      <c r="AK628" s="137" t="s">
        <v>2748</v>
      </c>
      <c r="AL628" s="139" t="s">
        <v>2746</v>
      </c>
      <c r="AM628" s="139" t="s">
        <v>71</v>
      </c>
      <c r="AN628" s="140" t="s">
        <v>70</v>
      </c>
      <c r="AO628" s="140"/>
      <c r="AP628" s="139" t="s">
        <v>2739</v>
      </c>
      <c r="AQ628" s="140"/>
      <c r="AR628" s="139"/>
      <c r="AS628" s="139"/>
      <c r="AT628" s="139" t="s">
        <v>2761</v>
      </c>
      <c r="AU628" s="141"/>
      <c r="BC628" t="s">
        <v>0</v>
      </c>
      <c r="BD628" t="s">
        <v>2340</v>
      </c>
    </row>
    <row r="629" spans="1:56" x14ac:dyDescent="0.2">
      <c r="A629" t="s">
        <v>2369</v>
      </c>
      <c r="B629" t="s">
        <v>2342</v>
      </c>
      <c r="C629" s="130"/>
      <c r="D629" s="130"/>
      <c r="E629" s="130" t="s">
        <v>2886</v>
      </c>
      <c r="F629" s="130"/>
      <c r="G629" s="130"/>
      <c r="H629" s="130"/>
      <c r="I629" s="130"/>
      <c r="J629" s="130"/>
      <c r="K629" s="130"/>
      <c r="L629" s="130"/>
      <c r="M629" s="130"/>
      <c r="N629" s="130"/>
      <c r="O629" s="130"/>
      <c r="P629" s="130"/>
      <c r="Q629" s="130"/>
      <c r="R629" s="130"/>
      <c r="S629" s="130"/>
      <c r="T629" s="130"/>
      <c r="U629" s="130"/>
      <c r="V629" s="130"/>
      <c r="W629" s="130"/>
      <c r="X629" s="130"/>
      <c r="Y629" s="130"/>
      <c r="Z629" s="130"/>
      <c r="AA629" s="130"/>
      <c r="AB629" s="130"/>
      <c r="AC629" s="130"/>
      <c r="AD629" s="130"/>
      <c r="AE629" s="130"/>
      <c r="AF629" s="130"/>
      <c r="AG629" s="130"/>
      <c r="AH629" s="130"/>
      <c r="AI629" s="130"/>
      <c r="AJ629" s="130"/>
      <c r="AK629" s="137" t="s">
        <v>2748</v>
      </c>
      <c r="AL629" s="139" t="s">
        <v>2746</v>
      </c>
      <c r="AM629" s="139" t="s">
        <v>71</v>
      </c>
      <c r="AN629" s="140" t="s">
        <v>2732</v>
      </c>
      <c r="AO629" s="140"/>
      <c r="AP629" s="139" t="s">
        <v>2739</v>
      </c>
      <c r="AQ629" s="140"/>
      <c r="AR629" s="139"/>
      <c r="AS629" s="139"/>
      <c r="AT629" s="139" t="s">
        <v>2761</v>
      </c>
      <c r="AU629" s="141"/>
      <c r="BC629" t="s">
        <v>0</v>
      </c>
      <c r="BD629" t="s">
        <v>2343</v>
      </c>
    </row>
    <row r="630" spans="1:56" x14ac:dyDescent="0.2">
      <c r="A630" t="s">
        <v>2372</v>
      </c>
      <c r="B630" t="s">
        <v>2345</v>
      </c>
      <c r="C630" s="130"/>
      <c r="D630" s="130"/>
      <c r="E630" s="130" t="s">
        <v>2886</v>
      </c>
      <c r="F630" s="130"/>
      <c r="G630" s="130"/>
      <c r="H630" s="130"/>
      <c r="I630" s="130"/>
      <c r="J630" s="130"/>
      <c r="K630" s="130"/>
      <c r="L630" s="130"/>
      <c r="M630" s="130"/>
      <c r="N630" s="130"/>
      <c r="O630" s="130"/>
      <c r="P630" s="130"/>
      <c r="Q630" s="130"/>
      <c r="R630" s="130"/>
      <c r="S630" s="130"/>
      <c r="T630" s="130"/>
      <c r="U630" s="130"/>
      <c r="V630" s="130"/>
      <c r="W630" s="130"/>
      <c r="X630" s="130"/>
      <c r="Y630" s="130"/>
      <c r="Z630" s="130"/>
      <c r="AA630" s="130"/>
      <c r="AB630" s="130"/>
      <c r="AC630" s="130"/>
      <c r="AD630" s="130"/>
      <c r="AE630" s="130"/>
      <c r="AF630" s="130"/>
      <c r="AG630" s="130"/>
      <c r="AH630" s="130"/>
      <c r="AI630" s="130"/>
      <c r="AJ630" s="130"/>
      <c r="AK630" s="137" t="s">
        <v>2748</v>
      </c>
      <c r="AL630" s="139" t="s">
        <v>2746</v>
      </c>
      <c r="AM630" s="139" t="s">
        <v>71</v>
      </c>
      <c r="AN630" s="140" t="s">
        <v>70</v>
      </c>
      <c r="AO630" s="140"/>
      <c r="AP630" s="139" t="s">
        <v>2740</v>
      </c>
      <c r="AQ630" s="140"/>
      <c r="AR630" s="139"/>
      <c r="AS630" s="139"/>
      <c r="AT630" s="139" t="s">
        <v>2761</v>
      </c>
      <c r="AU630" s="141"/>
      <c r="BC630" t="s">
        <v>0</v>
      </c>
      <c r="BD630" t="s">
        <v>2346</v>
      </c>
    </row>
    <row r="631" spans="1:56" x14ac:dyDescent="0.2">
      <c r="A631" t="s">
        <v>2375</v>
      </c>
      <c r="B631" t="s">
        <v>2348</v>
      </c>
      <c r="C631" s="130"/>
      <c r="D631" s="130"/>
      <c r="E631" s="130" t="s">
        <v>2886</v>
      </c>
      <c r="F631" s="130"/>
      <c r="G631" s="130"/>
      <c r="H631" s="130"/>
      <c r="I631" s="130"/>
      <c r="J631" s="130"/>
      <c r="K631" s="130"/>
      <c r="L631" s="130"/>
      <c r="M631" s="130"/>
      <c r="N631" s="130"/>
      <c r="O631" s="130"/>
      <c r="P631" s="130"/>
      <c r="Q631" s="130"/>
      <c r="R631" s="130"/>
      <c r="S631" s="130"/>
      <c r="T631" s="130"/>
      <c r="U631" s="130"/>
      <c r="V631" s="130"/>
      <c r="W631" s="130"/>
      <c r="X631" s="130"/>
      <c r="Y631" s="130"/>
      <c r="Z631" s="130"/>
      <c r="AA631" s="130"/>
      <c r="AB631" s="130"/>
      <c r="AC631" s="130"/>
      <c r="AD631" s="130"/>
      <c r="AE631" s="130"/>
      <c r="AF631" s="130"/>
      <c r="AG631" s="130"/>
      <c r="AH631" s="130"/>
      <c r="AI631" s="130"/>
      <c r="AJ631" s="130"/>
      <c r="AK631" s="137" t="s">
        <v>2748</v>
      </c>
      <c r="AL631" s="139" t="s">
        <v>2746</v>
      </c>
      <c r="AM631" s="139" t="s">
        <v>71</v>
      </c>
      <c r="AN631" s="140" t="s">
        <v>2732</v>
      </c>
      <c r="AO631" s="140"/>
      <c r="AP631" s="139" t="s">
        <v>2740</v>
      </c>
      <c r="AQ631" s="140"/>
      <c r="AR631" s="139"/>
      <c r="AS631" s="139"/>
      <c r="AT631" s="139" t="s">
        <v>2761</v>
      </c>
      <c r="AU631" s="141"/>
      <c r="BC631" t="s">
        <v>0</v>
      </c>
      <c r="BD631" t="s">
        <v>2349</v>
      </c>
    </row>
    <row r="632" spans="1:56" x14ac:dyDescent="0.2">
      <c r="A632" t="s">
        <v>2378</v>
      </c>
      <c r="B632" t="s">
        <v>0</v>
      </c>
      <c r="C632" s="130"/>
      <c r="D632" s="130"/>
      <c r="E632" s="130" t="s">
        <v>2886</v>
      </c>
      <c r="F632" s="130"/>
      <c r="G632" s="130"/>
      <c r="H632" s="130"/>
      <c r="I632" s="130"/>
      <c r="J632" s="130"/>
      <c r="K632" s="130"/>
      <c r="L632" s="130"/>
      <c r="M632" s="130"/>
      <c r="N632" s="130"/>
      <c r="O632" s="130"/>
      <c r="P632" s="130"/>
      <c r="Q632" s="130"/>
      <c r="R632" s="130"/>
      <c r="S632" s="130"/>
      <c r="T632" s="130"/>
      <c r="U632" s="130"/>
      <c r="V632" s="130"/>
      <c r="W632" s="130"/>
      <c r="X632" s="130"/>
      <c r="Y632" s="130"/>
      <c r="Z632" s="130"/>
      <c r="AA632" s="130"/>
      <c r="AB632" s="130"/>
      <c r="AC632" s="130"/>
      <c r="AD632" s="130"/>
      <c r="AE632" s="130"/>
      <c r="AF632" s="130"/>
      <c r="AG632" s="130"/>
      <c r="AH632" s="130"/>
      <c r="AI632" s="130"/>
      <c r="AJ632" s="130"/>
      <c r="AK632" s="142"/>
      <c r="AL632" s="143"/>
      <c r="AM632" s="143"/>
      <c r="AN632" s="143"/>
      <c r="AO632" s="143"/>
      <c r="AP632" s="143"/>
      <c r="AQ632" s="143"/>
      <c r="AR632" s="143"/>
      <c r="AS632" s="143"/>
      <c r="AT632" s="143"/>
      <c r="AU632" s="144"/>
      <c r="BC632" t="s">
        <v>2351</v>
      </c>
      <c r="BD632" t="s">
        <v>2352</v>
      </c>
    </row>
    <row r="633" spans="1:56" x14ac:dyDescent="0.2">
      <c r="A633" t="s">
        <v>2381</v>
      </c>
      <c r="B633" t="s">
        <v>2354</v>
      </c>
      <c r="C633" s="130"/>
      <c r="D633" s="130"/>
      <c r="E633" s="130" t="s">
        <v>2886</v>
      </c>
      <c r="F633" s="130"/>
      <c r="G633" s="130"/>
      <c r="H633" s="130"/>
      <c r="I633" s="130"/>
      <c r="J633" s="130"/>
      <c r="K633" s="130"/>
      <c r="L633" s="130"/>
      <c r="M633" s="130"/>
      <c r="N633" s="130"/>
      <c r="O633" s="130"/>
      <c r="P633" s="130"/>
      <c r="Q633" s="130"/>
      <c r="R633" s="130"/>
      <c r="S633" s="130"/>
      <c r="T633" s="130"/>
      <c r="U633" s="130"/>
      <c r="V633" s="130"/>
      <c r="W633" s="130"/>
      <c r="X633" s="130"/>
      <c r="Y633" s="130"/>
      <c r="Z633" s="130"/>
      <c r="AA633" s="130"/>
      <c r="AB633" s="130"/>
      <c r="AC633" s="130"/>
      <c r="AD633" s="130"/>
      <c r="AE633" s="130"/>
      <c r="AF633" s="130"/>
      <c r="AG633" s="130"/>
      <c r="AH633" s="130"/>
      <c r="AI633" s="130"/>
      <c r="AJ633" s="130"/>
      <c r="AK633" s="137" t="s">
        <v>2724</v>
      </c>
      <c r="AL633" s="138" t="s">
        <v>2735</v>
      </c>
      <c r="AM633" s="139" t="s">
        <v>2733</v>
      </c>
      <c r="AN633" s="140" t="s">
        <v>2727</v>
      </c>
      <c r="AO633" s="140"/>
      <c r="AP633" s="140"/>
      <c r="AQ633" s="140"/>
      <c r="AR633" s="139"/>
      <c r="AS633" s="139"/>
      <c r="AT633" s="139"/>
      <c r="AU633" s="141"/>
      <c r="BC633" t="s">
        <v>0</v>
      </c>
      <c r="BD633" t="s">
        <v>2355</v>
      </c>
    </row>
    <row r="634" spans="1:56" x14ac:dyDescent="0.2">
      <c r="A634" t="s">
        <v>2384</v>
      </c>
      <c r="B634" t="s">
        <v>2357</v>
      </c>
      <c r="C634" s="130"/>
      <c r="D634" s="130"/>
      <c r="E634" s="130" t="s">
        <v>2886</v>
      </c>
      <c r="F634" s="130"/>
      <c r="G634" s="130"/>
      <c r="H634" s="130"/>
      <c r="I634" s="130"/>
      <c r="J634" s="130"/>
      <c r="K634" s="130"/>
      <c r="L634" s="130"/>
      <c r="M634" s="130"/>
      <c r="N634" s="130"/>
      <c r="O634" s="130"/>
      <c r="P634" s="130"/>
      <c r="Q634" s="130"/>
      <c r="R634" s="130"/>
      <c r="S634" s="130"/>
      <c r="T634" s="130"/>
      <c r="U634" s="130"/>
      <c r="V634" s="130"/>
      <c r="W634" s="130"/>
      <c r="X634" s="130"/>
      <c r="Y634" s="130"/>
      <c r="Z634" s="130"/>
      <c r="AA634" s="130"/>
      <c r="AB634" s="130"/>
      <c r="AC634" s="130"/>
      <c r="AD634" s="130"/>
      <c r="AE634" s="130"/>
      <c r="AF634" s="130"/>
      <c r="AG634" s="130"/>
      <c r="AH634" s="130"/>
      <c r="AI634" s="130"/>
      <c r="AJ634" s="130"/>
      <c r="AK634" s="137" t="s">
        <v>2724</v>
      </c>
      <c r="AL634" s="138" t="s">
        <v>2725</v>
      </c>
      <c r="AM634" s="139" t="s">
        <v>2733</v>
      </c>
      <c r="AN634" s="140" t="s">
        <v>2727</v>
      </c>
      <c r="AO634" s="140"/>
      <c r="AP634" s="140"/>
      <c r="AQ634" s="140"/>
      <c r="AR634" s="139"/>
      <c r="AS634" s="139"/>
      <c r="AT634" s="139"/>
      <c r="AU634" s="141"/>
      <c r="BC634" t="s">
        <v>0</v>
      </c>
      <c r="BD634" t="s">
        <v>2358</v>
      </c>
    </row>
    <row r="635" spans="1:56" x14ac:dyDescent="0.2">
      <c r="A635" t="s">
        <v>2387</v>
      </c>
      <c r="B635" t="s">
        <v>2360</v>
      </c>
      <c r="C635" s="130"/>
      <c r="D635" s="130"/>
      <c r="E635" s="130" t="s">
        <v>2886</v>
      </c>
      <c r="F635" s="130"/>
      <c r="G635" s="130"/>
      <c r="H635" s="130"/>
      <c r="I635" s="130"/>
      <c r="J635" s="130"/>
      <c r="K635" s="130"/>
      <c r="L635" s="130"/>
      <c r="M635" s="130"/>
      <c r="N635" s="130"/>
      <c r="O635" s="130"/>
      <c r="P635" s="130"/>
      <c r="Q635" s="130"/>
      <c r="R635" s="130"/>
      <c r="S635" s="130"/>
      <c r="T635" s="130"/>
      <c r="U635" s="130"/>
      <c r="V635" s="130"/>
      <c r="W635" s="130"/>
      <c r="X635" s="130"/>
      <c r="Y635" s="130"/>
      <c r="Z635" s="130"/>
      <c r="AA635" s="130"/>
      <c r="AB635" s="130"/>
      <c r="AC635" s="130"/>
      <c r="AD635" s="130"/>
      <c r="AE635" s="130"/>
      <c r="AF635" s="130"/>
      <c r="AG635" s="130"/>
      <c r="AH635" s="130"/>
      <c r="AI635" s="130"/>
      <c r="AJ635" s="130"/>
      <c r="AK635" s="137" t="s">
        <v>2724</v>
      </c>
      <c r="AL635" s="139" t="s">
        <v>2746</v>
      </c>
      <c r="AM635" s="139" t="s">
        <v>2733</v>
      </c>
      <c r="AN635" s="140" t="s">
        <v>2727</v>
      </c>
      <c r="AO635" s="140"/>
      <c r="AP635" s="140"/>
      <c r="AQ635" s="140"/>
      <c r="AR635" s="139"/>
      <c r="AS635" s="139"/>
      <c r="AT635" s="139"/>
      <c r="AU635" s="141"/>
      <c r="BC635" t="s">
        <v>0</v>
      </c>
      <c r="BD635" t="s">
        <v>2361</v>
      </c>
    </row>
    <row r="636" spans="1:56" x14ac:dyDescent="0.2">
      <c r="A636" t="s">
        <v>2390</v>
      </c>
      <c r="B636" t="s">
        <v>2363</v>
      </c>
      <c r="C636" s="130">
        <v>3152940846</v>
      </c>
      <c r="D636" s="130">
        <v>5</v>
      </c>
      <c r="E636" s="130" t="s">
        <v>2885</v>
      </c>
      <c r="F636" s="130" t="s">
        <v>0</v>
      </c>
      <c r="G636" s="130" t="s">
        <v>0</v>
      </c>
      <c r="H636" s="130" t="s">
        <v>0</v>
      </c>
      <c r="I636" s="130" t="s">
        <v>0</v>
      </c>
      <c r="J636" s="130" t="s">
        <v>0</v>
      </c>
      <c r="K636" s="130">
        <v>1</v>
      </c>
      <c r="L636" s="130" t="s">
        <v>0</v>
      </c>
      <c r="M636" s="130" t="s">
        <v>0</v>
      </c>
      <c r="N636" s="130" t="s">
        <v>0</v>
      </c>
      <c r="O636" s="130" t="s">
        <v>0</v>
      </c>
      <c r="P636" s="130" t="s">
        <v>0</v>
      </c>
      <c r="Q636" s="130">
        <v>3</v>
      </c>
      <c r="R636" s="130" t="s">
        <v>0</v>
      </c>
      <c r="S636" s="130" t="s">
        <v>0</v>
      </c>
      <c r="T636" s="130" t="s">
        <v>0</v>
      </c>
      <c r="U636" s="130">
        <v>2</v>
      </c>
      <c r="V636" s="130" t="s">
        <v>0</v>
      </c>
      <c r="W636" s="130" t="s">
        <v>0</v>
      </c>
      <c r="X636" s="130">
        <v>4</v>
      </c>
      <c r="Y636" s="130" t="s">
        <v>0</v>
      </c>
      <c r="Z636" s="130" t="s">
        <v>0</v>
      </c>
      <c r="AA636" s="130">
        <v>5</v>
      </c>
      <c r="AB636" s="130" t="s">
        <v>0</v>
      </c>
      <c r="AC636" s="130" t="s">
        <v>0</v>
      </c>
      <c r="AD636" s="130" t="s">
        <v>0</v>
      </c>
      <c r="AE636" s="130" t="s">
        <v>0</v>
      </c>
      <c r="AF636" s="130" t="s">
        <v>0</v>
      </c>
      <c r="AG636" s="130" t="s">
        <v>0</v>
      </c>
      <c r="AH636" s="130" t="s">
        <v>0</v>
      </c>
      <c r="AI636" s="130" t="s">
        <v>0</v>
      </c>
      <c r="AJ636" s="130" t="s">
        <v>0</v>
      </c>
      <c r="AK636" s="137" t="s">
        <v>2748</v>
      </c>
      <c r="AL636" s="138" t="s">
        <v>2749</v>
      </c>
      <c r="AM636" s="139" t="s">
        <v>2733</v>
      </c>
      <c r="AN636" s="140" t="s">
        <v>2727</v>
      </c>
      <c r="AO636" s="140"/>
      <c r="AP636" s="140"/>
      <c r="AQ636" s="140"/>
      <c r="AR636" s="139"/>
      <c r="AS636" s="139"/>
      <c r="AT636" s="139"/>
      <c r="AU636" s="141"/>
      <c r="BC636" t="s">
        <v>0</v>
      </c>
      <c r="BD636" t="s">
        <v>2364</v>
      </c>
    </row>
    <row r="637" spans="1:56" x14ac:dyDescent="0.2">
      <c r="A637" t="s">
        <v>2393</v>
      </c>
      <c r="B637" t="s">
        <v>2366</v>
      </c>
      <c r="C637" s="130">
        <v>23</v>
      </c>
      <c r="D637" s="130">
        <v>5</v>
      </c>
      <c r="E637" s="130" t="s">
        <v>2885</v>
      </c>
      <c r="F637" s="130" t="s">
        <v>0</v>
      </c>
      <c r="G637" s="130" t="s">
        <v>0</v>
      </c>
      <c r="H637" s="130" t="s">
        <v>0</v>
      </c>
      <c r="I637" s="130" t="s">
        <v>0</v>
      </c>
      <c r="J637" s="130" t="s">
        <v>0</v>
      </c>
      <c r="K637" s="130">
        <v>4</v>
      </c>
      <c r="L637" s="130" t="s">
        <v>0</v>
      </c>
      <c r="M637" s="130" t="s">
        <v>0</v>
      </c>
      <c r="N637" s="130" t="s">
        <v>0</v>
      </c>
      <c r="O637" s="130" t="s">
        <v>0</v>
      </c>
      <c r="P637" s="130" t="s">
        <v>0</v>
      </c>
      <c r="Q637" s="130">
        <v>1</v>
      </c>
      <c r="R637" s="130" t="s">
        <v>0</v>
      </c>
      <c r="S637" s="130" t="s">
        <v>0</v>
      </c>
      <c r="T637" s="130" t="s">
        <v>0</v>
      </c>
      <c r="U637" s="130">
        <v>3</v>
      </c>
      <c r="V637" s="130" t="s">
        <v>0</v>
      </c>
      <c r="W637" s="130" t="s">
        <v>0</v>
      </c>
      <c r="X637" s="130">
        <v>2</v>
      </c>
      <c r="Y637" s="130" t="s">
        <v>0</v>
      </c>
      <c r="Z637" s="130" t="s">
        <v>0</v>
      </c>
      <c r="AA637" s="130">
        <v>4</v>
      </c>
      <c r="AB637" s="130" t="s">
        <v>0</v>
      </c>
      <c r="AC637" s="130" t="s">
        <v>0</v>
      </c>
      <c r="AD637" s="130" t="s">
        <v>0</v>
      </c>
      <c r="AE637" s="130" t="s">
        <v>0</v>
      </c>
      <c r="AF637" s="130" t="s">
        <v>0</v>
      </c>
      <c r="AG637" s="130" t="s">
        <v>0</v>
      </c>
      <c r="AH637" s="130" t="s">
        <v>0</v>
      </c>
      <c r="AI637" s="130" t="s">
        <v>0</v>
      </c>
      <c r="AJ637" s="130" t="s">
        <v>0</v>
      </c>
      <c r="AK637" s="137" t="s">
        <v>2748</v>
      </c>
      <c r="AL637" s="139" t="s">
        <v>2746</v>
      </c>
      <c r="AM637" s="139" t="s">
        <v>2733</v>
      </c>
      <c r="AN637" s="140" t="s">
        <v>2727</v>
      </c>
      <c r="AO637" s="140"/>
      <c r="AP637" s="140"/>
      <c r="AQ637" s="140"/>
      <c r="AR637" s="139"/>
      <c r="AS637" s="139"/>
      <c r="AT637" s="139"/>
      <c r="AU637" s="141"/>
      <c r="BC637" t="s">
        <v>2367</v>
      </c>
      <c r="BD637" t="s">
        <v>2368</v>
      </c>
    </row>
    <row r="638" spans="1:56" x14ac:dyDescent="0.2">
      <c r="A638" t="s">
        <v>2396</v>
      </c>
      <c r="B638" t="s">
        <v>0</v>
      </c>
      <c r="C638" s="130"/>
      <c r="D638" s="130"/>
      <c r="E638" s="130" t="s">
        <v>2886</v>
      </c>
      <c r="F638" s="130"/>
      <c r="G638" s="130"/>
      <c r="H638" s="130"/>
      <c r="I638" s="130"/>
      <c r="J638" s="130"/>
      <c r="K638" s="130"/>
      <c r="L638" s="130"/>
      <c r="M638" s="130"/>
      <c r="N638" s="130"/>
      <c r="O638" s="130"/>
      <c r="P638" s="130"/>
      <c r="Q638" s="130"/>
      <c r="R638" s="130"/>
      <c r="S638" s="130"/>
      <c r="T638" s="130"/>
      <c r="U638" s="130"/>
      <c r="V638" s="130"/>
      <c r="W638" s="130"/>
      <c r="X638" s="130"/>
      <c r="Y638" s="130"/>
      <c r="Z638" s="130"/>
      <c r="AA638" s="130"/>
      <c r="AB638" s="130"/>
      <c r="AC638" s="130"/>
      <c r="AD638" s="130"/>
      <c r="AE638" s="130"/>
      <c r="AF638" s="130"/>
      <c r="AG638" s="130"/>
      <c r="AH638" s="130"/>
      <c r="AI638" s="130"/>
      <c r="AJ638" s="130"/>
      <c r="AK638" s="142"/>
      <c r="AL638" s="143"/>
      <c r="AM638" s="143"/>
      <c r="AN638" s="143"/>
      <c r="AO638" s="143"/>
      <c r="AP638" s="143"/>
      <c r="AQ638" s="143"/>
      <c r="AR638" s="143"/>
      <c r="AS638" s="143"/>
      <c r="AT638" s="143"/>
      <c r="AU638" s="144"/>
      <c r="BC638" t="s">
        <v>2370</v>
      </c>
      <c r="BD638" t="s">
        <v>2371</v>
      </c>
    </row>
    <row r="639" spans="1:56" x14ac:dyDescent="0.2">
      <c r="A639" t="s">
        <v>2399</v>
      </c>
      <c r="B639" t="s">
        <v>2373</v>
      </c>
      <c r="C639" s="130"/>
      <c r="D639" s="130"/>
      <c r="E639" s="130" t="s">
        <v>2886</v>
      </c>
      <c r="F639" s="130"/>
      <c r="G639" s="130"/>
      <c r="H639" s="130"/>
      <c r="I639" s="130"/>
      <c r="J639" s="130"/>
      <c r="K639" s="130"/>
      <c r="L639" s="130"/>
      <c r="M639" s="130"/>
      <c r="N639" s="130"/>
      <c r="O639" s="130"/>
      <c r="P639" s="130"/>
      <c r="Q639" s="130"/>
      <c r="R639" s="130"/>
      <c r="S639" s="130"/>
      <c r="T639" s="130"/>
      <c r="U639" s="130"/>
      <c r="V639" s="130"/>
      <c r="W639" s="130"/>
      <c r="X639" s="130"/>
      <c r="Y639" s="130"/>
      <c r="Z639" s="130"/>
      <c r="AA639" s="130"/>
      <c r="AB639" s="130"/>
      <c r="AC639" s="130"/>
      <c r="AD639" s="130"/>
      <c r="AE639" s="130"/>
      <c r="AF639" s="130"/>
      <c r="AG639" s="130"/>
      <c r="AH639" s="130"/>
      <c r="AI639" s="130"/>
      <c r="AJ639" s="130"/>
      <c r="AK639" s="137" t="s">
        <v>2724</v>
      </c>
      <c r="AL639" s="138" t="s">
        <v>2725</v>
      </c>
      <c r="AM639" s="139" t="s">
        <v>2733</v>
      </c>
      <c r="AN639" s="140" t="s">
        <v>2727</v>
      </c>
      <c r="AO639" s="140"/>
      <c r="AP639" s="140"/>
      <c r="AQ639" s="140"/>
      <c r="AR639" s="139"/>
      <c r="AS639" s="139"/>
      <c r="AT639" s="139" t="s">
        <v>2751</v>
      </c>
      <c r="AU639" s="141"/>
      <c r="BC639" t="s">
        <v>0</v>
      </c>
      <c r="BD639" t="s">
        <v>2374</v>
      </c>
    </row>
    <row r="640" spans="1:56" x14ac:dyDescent="0.2">
      <c r="A640" t="s">
        <v>2401</v>
      </c>
      <c r="B640" t="s">
        <v>2376</v>
      </c>
      <c r="C640" s="130"/>
      <c r="D640" s="130"/>
      <c r="E640" s="130" t="s">
        <v>2886</v>
      </c>
      <c r="F640" s="130"/>
      <c r="G640" s="130"/>
      <c r="H640" s="130"/>
      <c r="I640" s="130"/>
      <c r="J640" s="130"/>
      <c r="K640" s="130"/>
      <c r="L640" s="130"/>
      <c r="M640" s="130"/>
      <c r="N640" s="130"/>
      <c r="O640" s="130"/>
      <c r="P640" s="130"/>
      <c r="Q640" s="130"/>
      <c r="R640" s="130"/>
      <c r="S640" s="130"/>
      <c r="T640" s="130"/>
      <c r="U640" s="130"/>
      <c r="V640" s="130"/>
      <c r="W640" s="130"/>
      <c r="X640" s="130"/>
      <c r="Y640" s="130"/>
      <c r="Z640" s="130"/>
      <c r="AA640" s="130"/>
      <c r="AB640" s="130"/>
      <c r="AC640" s="130"/>
      <c r="AD640" s="130"/>
      <c r="AE640" s="130"/>
      <c r="AF640" s="130"/>
      <c r="AG640" s="130"/>
      <c r="AH640" s="130"/>
      <c r="AI640" s="130"/>
      <c r="AJ640" s="130"/>
      <c r="AK640" s="137" t="s">
        <v>2724</v>
      </c>
      <c r="AL640" s="138" t="s">
        <v>2725</v>
      </c>
      <c r="AM640" s="139" t="s">
        <v>2733</v>
      </c>
      <c r="AN640" s="140" t="s">
        <v>2727</v>
      </c>
      <c r="AO640" s="140"/>
      <c r="AP640" s="140"/>
      <c r="AQ640" s="140"/>
      <c r="AR640" s="139"/>
      <c r="AS640" s="139"/>
      <c r="AT640" s="139" t="s">
        <v>2752</v>
      </c>
      <c r="AU640" s="141"/>
      <c r="BC640" t="s">
        <v>0</v>
      </c>
      <c r="BD640" t="s">
        <v>2377</v>
      </c>
    </row>
    <row r="641" spans="1:56" x14ac:dyDescent="0.2">
      <c r="A641" t="s">
        <v>2404</v>
      </c>
      <c r="B641" t="s">
        <v>2379</v>
      </c>
      <c r="C641" s="130"/>
      <c r="D641" s="130"/>
      <c r="E641" s="130" t="s">
        <v>2886</v>
      </c>
      <c r="F641" s="130"/>
      <c r="G641" s="130"/>
      <c r="H641" s="130"/>
      <c r="I641" s="130"/>
      <c r="J641" s="130"/>
      <c r="K641" s="130"/>
      <c r="L641" s="130"/>
      <c r="M641" s="130"/>
      <c r="N641" s="130"/>
      <c r="O641" s="130"/>
      <c r="P641" s="130"/>
      <c r="Q641" s="130"/>
      <c r="R641" s="130"/>
      <c r="S641" s="130"/>
      <c r="T641" s="130"/>
      <c r="U641" s="130"/>
      <c r="V641" s="130"/>
      <c r="W641" s="130"/>
      <c r="X641" s="130"/>
      <c r="Y641" s="130"/>
      <c r="Z641" s="130"/>
      <c r="AA641" s="130"/>
      <c r="AB641" s="130"/>
      <c r="AC641" s="130"/>
      <c r="AD641" s="130"/>
      <c r="AE641" s="130"/>
      <c r="AF641" s="130"/>
      <c r="AG641" s="130"/>
      <c r="AH641" s="130"/>
      <c r="AI641" s="130"/>
      <c r="AJ641" s="130"/>
      <c r="AK641" s="137" t="s">
        <v>2724</v>
      </c>
      <c r="AL641" s="138" t="s">
        <v>2725</v>
      </c>
      <c r="AM641" s="139" t="s">
        <v>2733</v>
      </c>
      <c r="AN641" s="140" t="s">
        <v>2727</v>
      </c>
      <c r="AO641" s="140"/>
      <c r="AP641" s="140"/>
      <c r="AQ641" s="140"/>
      <c r="AR641" s="139"/>
      <c r="AS641" s="139"/>
      <c r="AT641" s="139" t="s">
        <v>2753</v>
      </c>
      <c r="AU641" s="141"/>
      <c r="BC641" t="s">
        <v>0</v>
      </c>
      <c r="BD641" t="s">
        <v>2380</v>
      </c>
    </row>
    <row r="642" spans="1:56" x14ac:dyDescent="0.2">
      <c r="A642" t="s">
        <v>2407</v>
      </c>
      <c r="B642" t="s">
        <v>2382</v>
      </c>
      <c r="C642" s="130"/>
      <c r="D642" s="130"/>
      <c r="E642" s="130" t="s">
        <v>2886</v>
      </c>
      <c r="F642" s="130"/>
      <c r="G642" s="130"/>
      <c r="H642" s="130"/>
      <c r="I642" s="130"/>
      <c r="J642" s="130"/>
      <c r="K642" s="130"/>
      <c r="L642" s="130"/>
      <c r="M642" s="130"/>
      <c r="N642" s="130"/>
      <c r="O642" s="130"/>
      <c r="P642" s="130"/>
      <c r="Q642" s="130"/>
      <c r="R642" s="130"/>
      <c r="S642" s="130"/>
      <c r="T642" s="130"/>
      <c r="U642" s="130"/>
      <c r="V642" s="130"/>
      <c r="W642" s="130"/>
      <c r="X642" s="130"/>
      <c r="Y642" s="130"/>
      <c r="Z642" s="130"/>
      <c r="AA642" s="130"/>
      <c r="AB642" s="130"/>
      <c r="AC642" s="130"/>
      <c r="AD642" s="130"/>
      <c r="AE642" s="130"/>
      <c r="AF642" s="130"/>
      <c r="AG642" s="130"/>
      <c r="AH642" s="130"/>
      <c r="AI642" s="130"/>
      <c r="AJ642" s="130"/>
      <c r="AK642" s="137" t="s">
        <v>2724</v>
      </c>
      <c r="AL642" s="138" t="s">
        <v>2725</v>
      </c>
      <c r="AM642" s="139" t="s">
        <v>2733</v>
      </c>
      <c r="AN642" s="140" t="s">
        <v>2727</v>
      </c>
      <c r="AO642" s="140"/>
      <c r="AP642" s="140"/>
      <c r="AQ642" s="140"/>
      <c r="AR642" s="139"/>
      <c r="AS642" s="139"/>
      <c r="AT642" s="139" t="s">
        <v>2754</v>
      </c>
      <c r="AU642" s="141"/>
      <c r="BC642" t="s">
        <v>0</v>
      </c>
      <c r="BD642" t="s">
        <v>2383</v>
      </c>
    </row>
    <row r="643" spans="1:56" x14ac:dyDescent="0.2">
      <c r="A643" t="s">
        <v>2410</v>
      </c>
      <c r="B643" t="s">
        <v>0</v>
      </c>
      <c r="C643" s="130"/>
      <c r="D643" s="130"/>
      <c r="E643" s="130" t="s">
        <v>2886</v>
      </c>
      <c r="F643" s="130"/>
      <c r="G643" s="130"/>
      <c r="H643" s="130"/>
      <c r="I643" s="130"/>
      <c r="J643" s="130"/>
      <c r="K643" s="130"/>
      <c r="L643" s="130"/>
      <c r="M643" s="130"/>
      <c r="N643" s="130"/>
      <c r="O643" s="130"/>
      <c r="P643" s="130"/>
      <c r="Q643" s="130"/>
      <c r="R643" s="130"/>
      <c r="S643" s="130"/>
      <c r="T643" s="130"/>
      <c r="U643" s="130"/>
      <c r="V643" s="130"/>
      <c r="W643" s="130"/>
      <c r="X643" s="130"/>
      <c r="Y643" s="130"/>
      <c r="Z643" s="130"/>
      <c r="AA643" s="130"/>
      <c r="AB643" s="130"/>
      <c r="AC643" s="130"/>
      <c r="AD643" s="130"/>
      <c r="AE643" s="130"/>
      <c r="AF643" s="130"/>
      <c r="AG643" s="130"/>
      <c r="AH643" s="130"/>
      <c r="AI643" s="130"/>
      <c r="AJ643" s="130"/>
      <c r="AK643" s="142"/>
      <c r="AL643" s="143"/>
      <c r="AM643" s="143"/>
      <c r="AN643" s="143"/>
      <c r="AO643" s="143"/>
      <c r="AP643" s="143"/>
      <c r="AQ643" s="143"/>
      <c r="AR643" s="143"/>
      <c r="AS643" s="143"/>
      <c r="AT643" s="143"/>
      <c r="AU643" s="144"/>
      <c r="BC643" t="s">
        <v>2385</v>
      </c>
      <c r="BD643" t="s">
        <v>2386</v>
      </c>
    </row>
    <row r="644" spans="1:56" x14ac:dyDescent="0.2">
      <c r="A644" t="s">
        <v>2413</v>
      </c>
      <c r="B644" t="s">
        <v>2388</v>
      </c>
      <c r="C644" s="130">
        <v>129846176424.00429</v>
      </c>
      <c r="D644" s="130">
        <v>9</v>
      </c>
      <c r="E644" s="130" t="s">
        <v>2885</v>
      </c>
      <c r="F644" s="130" t="s">
        <v>0</v>
      </c>
      <c r="G644" s="130" t="s">
        <v>0</v>
      </c>
      <c r="H644" s="130">
        <v>9</v>
      </c>
      <c r="I644" s="130">
        <v>3</v>
      </c>
      <c r="J644" s="130">
        <v>4</v>
      </c>
      <c r="K644" s="130" t="s">
        <v>0</v>
      </c>
      <c r="L644" s="130" t="s">
        <v>0</v>
      </c>
      <c r="M644" s="130" t="s">
        <v>0</v>
      </c>
      <c r="N644" s="130">
        <v>6</v>
      </c>
      <c r="O644" s="130" t="s">
        <v>0</v>
      </c>
      <c r="P644" s="130" t="s">
        <v>0</v>
      </c>
      <c r="Q644" s="130">
        <v>1</v>
      </c>
      <c r="R644" s="130">
        <v>8</v>
      </c>
      <c r="S644" s="130" t="s">
        <v>0</v>
      </c>
      <c r="T644" s="130">
        <v>7</v>
      </c>
      <c r="U644" s="130">
        <v>5</v>
      </c>
      <c r="V644" s="130" t="s">
        <v>0</v>
      </c>
      <c r="W644" s="130" t="s">
        <v>0</v>
      </c>
      <c r="X644" s="130" t="s">
        <v>0</v>
      </c>
      <c r="Y644" s="130" t="s">
        <v>0</v>
      </c>
      <c r="Z644" s="130">
        <v>2</v>
      </c>
      <c r="AA644" s="130" t="s">
        <v>0</v>
      </c>
      <c r="AB644" s="130" t="s">
        <v>0</v>
      </c>
      <c r="AC644" s="130" t="s">
        <v>0</v>
      </c>
      <c r="AD644" s="130" t="s">
        <v>0</v>
      </c>
      <c r="AE644" s="130" t="s">
        <v>0</v>
      </c>
      <c r="AF644" s="130" t="s">
        <v>0</v>
      </c>
      <c r="AG644" s="130" t="s">
        <v>0</v>
      </c>
      <c r="AH644" s="130" t="s">
        <v>0</v>
      </c>
      <c r="AI644" s="130" t="s">
        <v>0</v>
      </c>
      <c r="AJ644" s="130" t="s">
        <v>0</v>
      </c>
      <c r="AK644" s="137" t="s">
        <v>2748</v>
      </c>
      <c r="AL644" s="138" t="s">
        <v>2749</v>
      </c>
      <c r="AM644" s="138"/>
      <c r="AN644" s="150"/>
      <c r="AO644" s="150"/>
      <c r="AP644" s="150" t="s">
        <v>2739</v>
      </c>
      <c r="AQ644" s="150"/>
      <c r="AR644" s="138"/>
      <c r="AS644" s="138"/>
      <c r="AT644" s="138"/>
      <c r="AU644" s="149"/>
      <c r="BC644" t="s">
        <v>723</v>
      </c>
      <c r="BD644" t="s">
        <v>2389</v>
      </c>
    </row>
    <row r="645" spans="1:56" x14ac:dyDescent="0.2">
      <c r="A645" t="s">
        <v>2416</v>
      </c>
      <c r="B645" t="s">
        <v>2391</v>
      </c>
      <c r="C645" s="130">
        <v>546872763034.35883</v>
      </c>
      <c r="D645" s="130">
        <v>14</v>
      </c>
      <c r="E645" s="130" t="s">
        <v>2885</v>
      </c>
      <c r="F645" s="130" t="s">
        <v>0</v>
      </c>
      <c r="G645" s="130" t="s">
        <v>0</v>
      </c>
      <c r="H645" s="130">
        <v>14</v>
      </c>
      <c r="I645" s="130">
        <v>5</v>
      </c>
      <c r="J645" s="130">
        <v>10</v>
      </c>
      <c r="K645" s="130">
        <v>2</v>
      </c>
      <c r="L645" s="130">
        <v>4</v>
      </c>
      <c r="M645" s="130">
        <v>13</v>
      </c>
      <c r="N645" s="130">
        <v>7</v>
      </c>
      <c r="O645" s="130" t="s">
        <v>0</v>
      </c>
      <c r="P645" s="130" t="s">
        <v>0</v>
      </c>
      <c r="Q645" s="130">
        <v>1</v>
      </c>
      <c r="R645" s="130">
        <v>11</v>
      </c>
      <c r="S645" s="130" t="s">
        <v>0</v>
      </c>
      <c r="T645" s="130">
        <v>12</v>
      </c>
      <c r="U645" s="130">
        <v>6</v>
      </c>
      <c r="V645" s="130" t="s">
        <v>0</v>
      </c>
      <c r="W645" s="130" t="s">
        <v>0</v>
      </c>
      <c r="X645" s="130">
        <v>8</v>
      </c>
      <c r="Y645" s="130" t="s">
        <v>0</v>
      </c>
      <c r="Z645" s="130">
        <v>3</v>
      </c>
      <c r="AA645" s="130">
        <v>9</v>
      </c>
      <c r="AB645" s="130" t="s">
        <v>0</v>
      </c>
      <c r="AC645" s="130" t="s">
        <v>0</v>
      </c>
      <c r="AD645" s="130" t="s">
        <v>0</v>
      </c>
      <c r="AE645" s="130" t="s">
        <v>0</v>
      </c>
      <c r="AF645" s="130" t="s">
        <v>0</v>
      </c>
      <c r="AG645" s="130" t="s">
        <v>0</v>
      </c>
      <c r="AH645" s="130" t="s">
        <v>0</v>
      </c>
      <c r="AI645" s="130" t="s">
        <v>0</v>
      </c>
      <c r="AJ645" s="130" t="s">
        <v>0</v>
      </c>
      <c r="AK645" s="137" t="s">
        <v>2748</v>
      </c>
      <c r="AL645" s="138" t="s">
        <v>2749</v>
      </c>
      <c r="AM645" s="138"/>
      <c r="AN645" s="150"/>
      <c r="AO645" s="150"/>
      <c r="AP645" s="150" t="s">
        <v>2762</v>
      </c>
      <c r="AQ645" s="150"/>
      <c r="AR645" s="138"/>
      <c r="AS645" s="138"/>
      <c r="AT645" s="138"/>
      <c r="AU645" s="149"/>
      <c r="BC645" t="s">
        <v>0</v>
      </c>
      <c r="BD645" t="s">
        <v>2392</v>
      </c>
    </row>
    <row r="646" spans="1:56" x14ac:dyDescent="0.2">
      <c r="A646" t="s">
        <v>2419</v>
      </c>
      <c r="B646" t="s">
        <v>2394</v>
      </c>
      <c r="C646" s="130">
        <v>164331152522.31207</v>
      </c>
      <c r="D646" s="130">
        <v>11</v>
      </c>
      <c r="E646" s="130" t="s">
        <v>2885</v>
      </c>
      <c r="F646" s="130" t="s">
        <v>0</v>
      </c>
      <c r="G646" s="130" t="s">
        <v>0</v>
      </c>
      <c r="H646" s="130">
        <v>11</v>
      </c>
      <c r="I646" s="130">
        <v>3</v>
      </c>
      <c r="J646" s="130" t="s">
        <v>0</v>
      </c>
      <c r="K646" s="130">
        <v>4</v>
      </c>
      <c r="L646" s="130">
        <v>7</v>
      </c>
      <c r="M646" s="130" t="s">
        <v>0</v>
      </c>
      <c r="N646" s="130">
        <v>1</v>
      </c>
      <c r="O646" s="130" t="s">
        <v>0</v>
      </c>
      <c r="P646" s="130" t="s">
        <v>0</v>
      </c>
      <c r="Q646" s="130">
        <v>6</v>
      </c>
      <c r="R646" s="130">
        <v>10</v>
      </c>
      <c r="S646" s="130" t="s">
        <v>0</v>
      </c>
      <c r="T646" s="130">
        <v>9</v>
      </c>
      <c r="U646" s="130">
        <v>2</v>
      </c>
      <c r="V646" s="130" t="s">
        <v>0</v>
      </c>
      <c r="W646" s="130" t="s">
        <v>0</v>
      </c>
      <c r="X646" s="130">
        <v>8</v>
      </c>
      <c r="Y646" s="130" t="s">
        <v>0</v>
      </c>
      <c r="Z646" s="130">
        <v>5</v>
      </c>
      <c r="AA646" s="130" t="s">
        <v>0</v>
      </c>
      <c r="AB646" s="130" t="s">
        <v>0</v>
      </c>
      <c r="AC646" s="130" t="s">
        <v>0</v>
      </c>
      <c r="AD646" s="130" t="s">
        <v>0</v>
      </c>
      <c r="AE646" s="130" t="s">
        <v>0</v>
      </c>
      <c r="AF646" s="130" t="s">
        <v>0</v>
      </c>
      <c r="AG646" s="130" t="s">
        <v>0</v>
      </c>
      <c r="AH646" s="130" t="s">
        <v>0</v>
      </c>
      <c r="AI646" s="130" t="s">
        <v>0</v>
      </c>
      <c r="AJ646" s="130" t="s">
        <v>0</v>
      </c>
      <c r="AK646" s="137" t="s">
        <v>2748</v>
      </c>
      <c r="AL646" s="138" t="s">
        <v>2749</v>
      </c>
      <c r="AM646" s="138"/>
      <c r="AN646" s="150"/>
      <c r="AO646" s="150"/>
      <c r="AP646" s="150" t="s">
        <v>2763</v>
      </c>
      <c r="AQ646" s="150"/>
      <c r="AR646" s="138"/>
      <c r="AS646" s="138"/>
      <c r="AT646" s="138"/>
      <c r="AU646" s="149"/>
      <c r="BC646" t="s">
        <v>0</v>
      </c>
      <c r="BD646" t="s">
        <v>2395</v>
      </c>
    </row>
    <row r="647" spans="1:56" x14ac:dyDescent="0.2">
      <c r="A647" t="s">
        <v>2422</v>
      </c>
      <c r="B647" t="s">
        <v>2397</v>
      </c>
      <c r="C647" s="130">
        <v>7529959677.4354496</v>
      </c>
      <c r="D647" s="130">
        <v>7</v>
      </c>
      <c r="E647" s="130" t="s">
        <v>2885</v>
      </c>
      <c r="F647" s="130" t="s">
        <v>0</v>
      </c>
      <c r="G647" s="130" t="s">
        <v>0</v>
      </c>
      <c r="H647" s="130">
        <v>7</v>
      </c>
      <c r="I647" s="130" t="s">
        <v>0</v>
      </c>
      <c r="J647" s="130" t="s">
        <v>0</v>
      </c>
      <c r="K647" s="130" t="s">
        <v>0</v>
      </c>
      <c r="L647" s="130" t="s">
        <v>0</v>
      </c>
      <c r="M647" s="130" t="s">
        <v>0</v>
      </c>
      <c r="N647" s="130">
        <v>1</v>
      </c>
      <c r="O647" s="130" t="s">
        <v>0</v>
      </c>
      <c r="P647" s="130" t="s">
        <v>0</v>
      </c>
      <c r="Q647" s="130">
        <v>4</v>
      </c>
      <c r="R647" s="130">
        <v>6</v>
      </c>
      <c r="S647" s="130" t="s">
        <v>0</v>
      </c>
      <c r="T647" s="130" t="s">
        <v>0</v>
      </c>
      <c r="U647" s="130" t="s">
        <v>0</v>
      </c>
      <c r="V647" s="130" t="s">
        <v>0</v>
      </c>
      <c r="W647" s="130" t="s">
        <v>0</v>
      </c>
      <c r="X647" s="130">
        <v>2</v>
      </c>
      <c r="Y647" s="130" t="s">
        <v>0</v>
      </c>
      <c r="Z647" s="130">
        <v>5</v>
      </c>
      <c r="AA647" s="130">
        <v>3</v>
      </c>
      <c r="AB647" s="130" t="s">
        <v>0</v>
      </c>
      <c r="AC647" s="130" t="s">
        <v>0</v>
      </c>
      <c r="AD647" s="130" t="s">
        <v>0</v>
      </c>
      <c r="AE647" s="130" t="s">
        <v>0</v>
      </c>
      <c r="AF647" s="130" t="s">
        <v>0</v>
      </c>
      <c r="AG647" s="130" t="s">
        <v>0</v>
      </c>
      <c r="AH647" s="130" t="s">
        <v>0</v>
      </c>
      <c r="AI647" s="130" t="s">
        <v>0</v>
      </c>
      <c r="AJ647" s="130" t="s">
        <v>0</v>
      </c>
      <c r="AK647" s="137" t="s">
        <v>2748</v>
      </c>
      <c r="AL647" s="138" t="s">
        <v>2749</v>
      </c>
      <c r="AM647" s="138"/>
      <c r="AN647" s="150"/>
      <c r="AO647" s="150"/>
      <c r="AP647" s="150" t="s">
        <v>2764</v>
      </c>
      <c r="AQ647" s="150"/>
      <c r="AR647" s="138"/>
      <c r="AS647" s="138"/>
      <c r="AT647" s="138"/>
      <c r="AU647" s="149"/>
      <c r="BC647" t="s">
        <v>0</v>
      </c>
      <c r="BD647" t="s">
        <v>2398</v>
      </c>
    </row>
    <row r="648" spans="1:56" x14ac:dyDescent="0.2">
      <c r="A648" t="s">
        <v>2425</v>
      </c>
      <c r="B648" t="s">
        <v>0</v>
      </c>
      <c r="C648" s="130"/>
      <c r="D648" s="130"/>
      <c r="E648" s="130" t="s">
        <v>2886</v>
      </c>
      <c r="F648" s="130"/>
      <c r="G648" s="130"/>
      <c r="H648" s="130"/>
      <c r="I648" s="130"/>
      <c r="J648" s="130"/>
      <c r="K648" s="130"/>
      <c r="L648" s="130"/>
      <c r="M648" s="130"/>
      <c r="N648" s="130"/>
      <c r="O648" s="130"/>
      <c r="P648" s="130"/>
      <c r="Q648" s="130"/>
      <c r="R648" s="130"/>
      <c r="S648" s="130"/>
      <c r="T648" s="130"/>
      <c r="U648" s="130"/>
      <c r="V648" s="130"/>
      <c r="W648" s="130"/>
      <c r="X648" s="130"/>
      <c r="Y648" s="130"/>
      <c r="Z648" s="130"/>
      <c r="AA648" s="130"/>
      <c r="AB648" s="130"/>
      <c r="AC648" s="130"/>
      <c r="AD648" s="130"/>
      <c r="AE648" s="130"/>
      <c r="AF648" s="130"/>
      <c r="AG648" s="130"/>
      <c r="AH648" s="130"/>
      <c r="AI648" s="130"/>
      <c r="AJ648" s="130"/>
      <c r="AK648" s="142"/>
      <c r="AL648" s="143"/>
      <c r="AM648" s="143"/>
      <c r="AN648" s="143"/>
      <c r="AO648" s="143"/>
      <c r="AP648" s="143"/>
      <c r="AQ648" s="143"/>
      <c r="AR648" s="143"/>
      <c r="AS648" s="143"/>
      <c r="AT648" s="143"/>
      <c r="AU648" s="144"/>
      <c r="BC648" t="s">
        <v>0</v>
      </c>
      <c r="BD648" t="s">
        <v>2400</v>
      </c>
    </row>
    <row r="649" spans="1:56" x14ac:dyDescent="0.2">
      <c r="A649" t="s">
        <v>2428</v>
      </c>
      <c r="B649" t="s">
        <v>2402</v>
      </c>
      <c r="C649" s="130">
        <v>342589498786.1673</v>
      </c>
      <c r="D649" s="130">
        <v>14</v>
      </c>
      <c r="E649" s="130" t="s">
        <v>2885</v>
      </c>
      <c r="F649" s="130" t="s">
        <v>0</v>
      </c>
      <c r="G649" s="130" t="s">
        <v>0</v>
      </c>
      <c r="H649" s="130">
        <v>2</v>
      </c>
      <c r="I649" s="130">
        <v>5</v>
      </c>
      <c r="J649" s="130">
        <v>12</v>
      </c>
      <c r="K649" s="130">
        <v>9</v>
      </c>
      <c r="L649" s="130">
        <v>6</v>
      </c>
      <c r="M649" s="130" t="s">
        <v>0</v>
      </c>
      <c r="N649" s="130">
        <v>8</v>
      </c>
      <c r="O649" s="130" t="s">
        <v>0</v>
      </c>
      <c r="P649" s="130" t="s">
        <v>0</v>
      </c>
      <c r="Q649" s="130">
        <v>1</v>
      </c>
      <c r="R649" s="130">
        <v>3</v>
      </c>
      <c r="S649" s="130" t="s">
        <v>0</v>
      </c>
      <c r="T649" s="130" t="s">
        <v>0</v>
      </c>
      <c r="U649" s="130">
        <v>7</v>
      </c>
      <c r="V649" s="130">
        <v>13</v>
      </c>
      <c r="W649" s="130" t="s">
        <v>0</v>
      </c>
      <c r="X649" s="130">
        <v>11</v>
      </c>
      <c r="Y649" s="130">
        <v>10</v>
      </c>
      <c r="Z649" s="130">
        <v>4</v>
      </c>
      <c r="AA649" s="130">
        <v>14</v>
      </c>
      <c r="AB649" s="130" t="s">
        <v>0</v>
      </c>
      <c r="AC649" s="130" t="s">
        <v>0</v>
      </c>
      <c r="AD649" s="130" t="s">
        <v>0</v>
      </c>
      <c r="AE649" s="130" t="s">
        <v>0</v>
      </c>
      <c r="AF649" s="130" t="s">
        <v>0</v>
      </c>
      <c r="AG649" s="130" t="s">
        <v>0</v>
      </c>
      <c r="AH649" s="130" t="s">
        <v>0</v>
      </c>
      <c r="AI649" s="130" t="s">
        <v>0</v>
      </c>
      <c r="AJ649" s="130" t="s">
        <v>0</v>
      </c>
      <c r="AK649" s="137" t="s">
        <v>2748</v>
      </c>
      <c r="AL649" s="138" t="s">
        <v>2749</v>
      </c>
      <c r="AM649" s="138" t="s">
        <v>2726</v>
      </c>
      <c r="AN649" s="138"/>
      <c r="AO649" s="138"/>
      <c r="AP649" s="150" t="s">
        <v>2762</v>
      </c>
      <c r="AQ649" s="138"/>
      <c r="AR649" s="138"/>
      <c r="AS649" s="138"/>
      <c r="AT649" s="138"/>
      <c r="AU649" s="149"/>
      <c r="BC649" t="s">
        <v>0</v>
      </c>
      <c r="BD649" t="s">
        <v>2403</v>
      </c>
    </row>
    <row r="650" spans="1:56" x14ac:dyDescent="0.2">
      <c r="A650" t="s">
        <v>2431</v>
      </c>
      <c r="B650" t="s">
        <v>2405</v>
      </c>
      <c r="C650" s="130">
        <v>212669941560.62335</v>
      </c>
      <c r="D650" s="130">
        <v>13</v>
      </c>
      <c r="E650" s="130" t="s">
        <v>2885</v>
      </c>
      <c r="F650" s="130" t="s">
        <v>0</v>
      </c>
      <c r="G650" s="130" t="s">
        <v>0</v>
      </c>
      <c r="H650" s="130">
        <v>1</v>
      </c>
      <c r="I650" s="130">
        <v>8</v>
      </c>
      <c r="J650" s="130" t="s">
        <v>0</v>
      </c>
      <c r="K650" s="130">
        <v>9</v>
      </c>
      <c r="L650" s="130">
        <v>3</v>
      </c>
      <c r="M650" s="130" t="s">
        <v>0</v>
      </c>
      <c r="N650" s="130">
        <v>11</v>
      </c>
      <c r="O650" s="130" t="s">
        <v>0</v>
      </c>
      <c r="P650" s="130" t="s">
        <v>0</v>
      </c>
      <c r="Q650" s="130">
        <v>2</v>
      </c>
      <c r="R650" s="130">
        <v>5</v>
      </c>
      <c r="S650" s="130" t="s">
        <v>0</v>
      </c>
      <c r="T650" s="130" t="s">
        <v>0</v>
      </c>
      <c r="U650" s="130">
        <v>10</v>
      </c>
      <c r="V650" s="130">
        <v>12</v>
      </c>
      <c r="W650" s="130" t="s">
        <v>0</v>
      </c>
      <c r="X650" s="130">
        <v>6</v>
      </c>
      <c r="Y650" s="130">
        <v>7</v>
      </c>
      <c r="Z650" s="130">
        <v>4</v>
      </c>
      <c r="AA650" s="130">
        <v>13</v>
      </c>
      <c r="AB650" s="130" t="s">
        <v>0</v>
      </c>
      <c r="AC650" s="130" t="s">
        <v>0</v>
      </c>
      <c r="AD650" s="130" t="s">
        <v>0</v>
      </c>
      <c r="AE650" s="130" t="s">
        <v>0</v>
      </c>
      <c r="AF650" s="130" t="s">
        <v>0</v>
      </c>
      <c r="AG650" s="130" t="s">
        <v>0</v>
      </c>
      <c r="AH650" s="130" t="s">
        <v>0</v>
      </c>
      <c r="AI650" s="130" t="s">
        <v>0</v>
      </c>
      <c r="AJ650" s="130" t="s">
        <v>0</v>
      </c>
      <c r="AK650" s="137" t="s">
        <v>2748</v>
      </c>
      <c r="AL650" s="138" t="s">
        <v>2749</v>
      </c>
      <c r="AM650" s="138" t="s">
        <v>2729</v>
      </c>
      <c r="AN650" s="138"/>
      <c r="AO650" s="138"/>
      <c r="AP650" s="150" t="s">
        <v>2762</v>
      </c>
      <c r="AQ650" s="138"/>
      <c r="AR650" s="138"/>
      <c r="AS650" s="138"/>
      <c r="AT650" s="138"/>
      <c r="AU650" s="149"/>
      <c r="BC650" t="s">
        <v>0</v>
      </c>
      <c r="BD650" t="s">
        <v>2406</v>
      </c>
    </row>
    <row r="651" spans="1:56" x14ac:dyDescent="0.2">
      <c r="A651" t="s">
        <v>2434</v>
      </c>
      <c r="B651" t="s">
        <v>2408</v>
      </c>
      <c r="C651" s="130">
        <v>279075634247.41077</v>
      </c>
      <c r="D651" s="130">
        <v>13</v>
      </c>
      <c r="E651" s="130" t="s">
        <v>2885</v>
      </c>
      <c r="F651" s="130" t="s">
        <v>0</v>
      </c>
      <c r="G651" s="130" t="s">
        <v>0</v>
      </c>
      <c r="H651" s="130">
        <v>3</v>
      </c>
      <c r="I651" s="130">
        <v>6</v>
      </c>
      <c r="J651" s="130" t="s">
        <v>0</v>
      </c>
      <c r="K651" s="130">
        <v>1</v>
      </c>
      <c r="L651" s="130">
        <v>5</v>
      </c>
      <c r="M651" s="130" t="s">
        <v>0</v>
      </c>
      <c r="N651" s="130">
        <v>10</v>
      </c>
      <c r="O651" s="130" t="s">
        <v>0</v>
      </c>
      <c r="P651" s="130" t="s">
        <v>0</v>
      </c>
      <c r="Q651" s="130">
        <v>2</v>
      </c>
      <c r="R651" s="130">
        <v>7</v>
      </c>
      <c r="S651" s="130" t="s">
        <v>0</v>
      </c>
      <c r="T651" s="130" t="s">
        <v>0</v>
      </c>
      <c r="U651" s="130">
        <v>9</v>
      </c>
      <c r="V651" s="130">
        <v>12</v>
      </c>
      <c r="W651" s="130" t="s">
        <v>0</v>
      </c>
      <c r="X651" s="130">
        <v>8</v>
      </c>
      <c r="Y651" s="130">
        <v>11</v>
      </c>
      <c r="Z651" s="130">
        <v>4</v>
      </c>
      <c r="AA651" s="130">
        <v>13</v>
      </c>
      <c r="AB651" s="130" t="s">
        <v>0</v>
      </c>
      <c r="AC651" s="130" t="s">
        <v>0</v>
      </c>
      <c r="AD651" s="130" t="s">
        <v>0</v>
      </c>
      <c r="AE651" s="130" t="s">
        <v>0</v>
      </c>
      <c r="AF651" s="130" t="s">
        <v>0</v>
      </c>
      <c r="AG651" s="130" t="s">
        <v>0</v>
      </c>
      <c r="AH651" s="130" t="s">
        <v>0</v>
      </c>
      <c r="AI651" s="130" t="s">
        <v>0</v>
      </c>
      <c r="AJ651" s="130" t="s">
        <v>0</v>
      </c>
      <c r="AK651" s="137" t="s">
        <v>2748</v>
      </c>
      <c r="AL651" s="138" t="s">
        <v>2749</v>
      </c>
      <c r="AM651" s="138" t="s">
        <v>74</v>
      </c>
      <c r="AN651" s="138"/>
      <c r="AO651" s="138"/>
      <c r="AP651" s="150" t="s">
        <v>2762</v>
      </c>
      <c r="AQ651" s="138"/>
      <c r="AR651" s="138"/>
      <c r="AS651" s="138"/>
      <c r="AT651" s="138"/>
      <c r="AU651" s="149"/>
      <c r="BC651" t="s">
        <v>0</v>
      </c>
      <c r="BD651" t="s">
        <v>2409</v>
      </c>
    </row>
    <row r="652" spans="1:56" x14ac:dyDescent="0.2">
      <c r="A652" t="s">
        <v>2437</v>
      </c>
      <c r="B652" t="s">
        <v>2411</v>
      </c>
      <c r="C652" s="130"/>
      <c r="D652" s="130"/>
      <c r="E652" s="130" t="s">
        <v>2886</v>
      </c>
      <c r="F652" s="130"/>
      <c r="G652" s="130"/>
      <c r="H652" s="130"/>
      <c r="I652" s="130"/>
      <c r="J652" s="130"/>
      <c r="K652" s="130"/>
      <c r="L652" s="130"/>
      <c r="M652" s="130"/>
      <c r="N652" s="130"/>
      <c r="O652" s="130"/>
      <c r="P652" s="130"/>
      <c r="Q652" s="130"/>
      <c r="R652" s="130"/>
      <c r="S652" s="130"/>
      <c r="T652" s="130"/>
      <c r="U652" s="130"/>
      <c r="V652" s="130"/>
      <c r="W652" s="130"/>
      <c r="X652" s="130"/>
      <c r="Y652" s="130"/>
      <c r="Z652" s="130"/>
      <c r="AA652" s="130"/>
      <c r="AB652" s="130"/>
      <c r="AC652" s="130"/>
      <c r="AD652" s="130"/>
      <c r="AE652" s="130"/>
      <c r="AF652" s="130"/>
      <c r="AG652" s="130"/>
      <c r="AH652" s="130"/>
      <c r="AI652" s="130"/>
      <c r="AJ652" s="130"/>
      <c r="AK652" s="137" t="s">
        <v>2748</v>
      </c>
      <c r="AL652" s="138" t="s">
        <v>2749</v>
      </c>
      <c r="AM652" s="138" t="s">
        <v>71</v>
      </c>
      <c r="AN652" s="138"/>
      <c r="AO652" s="138"/>
      <c r="AP652" s="150" t="s">
        <v>2762</v>
      </c>
      <c r="AQ652" s="138"/>
      <c r="AR652" s="138"/>
      <c r="AS652" s="138"/>
      <c r="AT652" s="138"/>
      <c r="AU652" s="149"/>
      <c r="BC652" t="s">
        <v>0</v>
      </c>
      <c r="BD652" t="s">
        <v>2412</v>
      </c>
    </row>
    <row r="653" spans="1:56" x14ac:dyDescent="0.2">
      <c r="A653" t="s">
        <v>2440</v>
      </c>
      <c r="B653" t="s">
        <v>2414</v>
      </c>
      <c r="C653" s="130"/>
      <c r="D653" s="130"/>
      <c r="E653" s="130" t="s">
        <v>2886</v>
      </c>
      <c r="F653" s="130"/>
      <c r="G653" s="130"/>
      <c r="H653" s="130"/>
      <c r="I653" s="130"/>
      <c r="J653" s="130"/>
      <c r="K653" s="130"/>
      <c r="L653" s="130"/>
      <c r="M653" s="130"/>
      <c r="N653" s="130"/>
      <c r="O653" s="130"/>
      <c r="P653" s="130"/>
      <c r="Q653" s="130"/>
      <c r="R653" s="130"/>
      <c r="S653" s="130"/>
      <c r="T653" s="130"/>
      <c r="U653" s="130"/>
      <c r="V653" s="130"/>
      <c r="W653" s="130"/>
      <c r="X653" s="130"/>
      <c r="Y653" s="130"/>
      <c r="Z653" s="130"/>
      <c r="AA653" s="130"/>
      <c r="AB653" s="130"/>
      <c r="AC653" s="130"/>
      <c r="AD653" s="130"/>
      <c r="AE653" s="130"/>
      <c r="AF653" s="130"/>
      <c r="AG653" s="130"/>
      <c r="AH653" s="130"/>
      <c r="AI653" s="130"/>
      <c r="AJ653" s="130"/>
      <c r="AK653" s="137" t="s">
        <v>2748</v>
      </c>
      <c r="AL653" s="138" t="s">
        <v>2749</v>
      </c>
      <c r="AM653" s="138" t="s">
        <v>2733</v>
      </c>
      <c r="AN653" s="138"/>
      <c r="AO653" s="138"/>
      <c r="AP653" s="150" t="s">
        <v>2762</v>
      </c>
      <c r="AQ653" s="138"/>
      <c r="AR653" s="138"/>
      <c r="AS653" s="138"/>
      <c r="AT653" s="138"/>
      <c r="AU653" s="149"/>
      <c r="BC653" t="s">
        <v>0</v>
      </c>
      <c r="BD653" t="s">
        <v>2415</v>
      </c>
    </row>
    <row r="654" spans="1:56" x14ac:dyDescent="0.2">
      <c r="A654" t="s">
        <v>2443</v>
      </c>
      <c r="B654" t="s">
        <v>2417</v>
      </c>
      <c r="C654" s="130">
        <v>148962418908.60126</v>
      </c>
      <c r="D654" s="130">
        <v>13</v>
      </c>
      <c r="E654" s="130" t="s">
        <v>2885</v>
      </c>
      <c r="F654" s="130" t="s">
        <v>0</v>
      </c>
      <c r="G654" s="130" t="s">
        <v>0</v>
      </c>
      <c r="H654" s="130">
        <v>2</v>
      </c>
      <c r="I654" s="130">
        <v>6</v>
      </c>
      <c r="J654" s="130">
        <v>10</v>
      </c>
      <c r="K654" s="130">
        <v>9</v>
      </c>
      <c r="L654" s="130">
        <v>5</v>
      </c>
      <c r="M654" s="130" t="s">
        <v>0</v>
      </c>
      <c r="N654" s="130">
        <v>8</v>
      </c>
      <c r="O654" s="130" t="s">
        <v>0</v>
      </c>
      <c r="P654" s="130" t="s">
        <v>0</v>
      </c>
      <c r="Q654" s="130">
        <v>1</v>
      </c>
      <c r="R654" s="130">
        <v>3</v>
      </c>
      <c r="S654" s="130" t="s">
        <v>0</v>
      </c>
      <c r="T654" s="130" t="s">
        <v>0</v>
      </c>
      <c r="U654" s="130">
        <v>7</v>
      </c>
      <c r="V654" s="130">
        <v>13</v>
      </c>
      <c r="W654" s="130" t="s">
        <v>0</v>
      </c>
      <c r="X654" s="130">
        <v>11</v>
      </c>
      <c r="Y654" s="130" t="s">
        <v>0</v>
      </c>
      <c r="Z654" s="130">
        <v>4</v>
      </c>
      <c r="AA654" s="130">
        <v>12</v>
      </c>
      <c r="AB654" s="130" t="s">
        <v>0</v>
      </c>
      <c r="AC654" s="130" t="s">
        <v>0</v>
      </c>
      <c r="AD654" s="130" t="s">
        <v>0</v>
      </c>
      <c r="AE654" s="130" t="s">
        <v>0</v>
      </c>
      <c r="AF654" s="130" t="s">
        <v>0</v>
      </c>
      <c r="AG654" s="130" t="s">
        <v>0</v>
      </c>
      <c r="AH654" s="130" t="s">
        <v>0</v>
      </c>
      <c r="AI654" s="130" t="s">
        <v>0</v>
      </c>
      <c r="AJ654" s="130" t="s">
        <v>0</v>
      </c>
      <c r="AK654" s="137" t="s">
        <v>2724</v>
      </c>
      <c r="AL654" s="138" t="s">
        <v>2725</v>
      </c>
      <c r="AM654" s="138" t="s">
        <v>2726</v>
      </c>
      <c r="AN654" s="138"/>
      <c r="AO654" s="138"/>
      <c r="AP654" s="150" t="s">
        <v>2762</v>
      </c>
      <c r="AQ654" s="138"/>
      <c r="AR654" s="138"/>
      <c r="AS654" s="138"/>
      <c r="AT654" s="138"/>
      <c r="AU654" s="149"/>
      <c r="BC654" t="s">
        <v>0</v>
      </c>
      <c r="BD654" t="s">
        <v>2418</v>
      </c>
    </row>
    <row r="655" spans="1:56" x14ac:dyDescent="0.2">
      <c r="A655" t="s">
        <v>2446</v>
      </c>
      <c r="B655" t="s">
        <v>2420</v>
      </c>
      <c r="C655" s="130">
        <v>64030026173.69046</v>
      </c>
      <c r="D655" s="130">
        <v>12</v>
      </c>
      <c r="E655" s="130" t="s">
        <v>2885</v>
      </c>
      <c r="F655" s="130" t="s">
        <v>0</v>
      </c>
      <c r="G655" s="130" t="s">
        <v>0</v>
      </c>
      <c r="H655" s="130">
        <v>1</v>
      </c>
      <c r="I655" s="130">
        <v>5</v>
      </c>
      <c r="J655" s="130" t="s">
        <v>0</v>
      </c>
      <c r="K655" s="130">
        <v>10</v>
      </c>
      <c r="L655" s="130">
        <v>3</v>
      </c>
      <c r="M655" s="130" t="s">
        <v>0</v>
      </c>
      <c r="N655" s="130">
        <v>8</v>
      </c>
      <c r="O655" s="130" t="s">
        <v>0</v>
      </c>
      <c r="P655" s="130" t="s">
        <v>0</v>
      </c>
      <c r="Q655" s="130">
        <v>2</v>
      </c>
      <c r="R655" s="130">
        <v>9</v>
      </c>
      <c r="S655" s="130" t="s">
        <v>0</v>
      </c>
      <c r="T655" s="130" t="s">
        <v>0</v>
      </c>
      <c r="U655" s="130">
        <v>7</v>
      </c>
      <c r="V655" s="130">
        <v>11</v>
      </c>
      <c r="W655" s="130" t="s">
        <v>0</v>
      </c>
      <c r="X655" s="130">
        <v>4</v>
      </c>
      <c r="Y655" s="130" t="s">
        <v>0</v>
      </c>
      <c r="Z655" s="130">
        <v>6</v>
      </c>
      <c r="AA655" s="130">
        <v>12</v>
      </c>
      <c r="AB655" s="130" t="s">
        <v>0</v>
      </c>
      <c r="AC655" s="130" t="s">
        <v>0</v>
      </c>
      <c r="AD655" s="130" t="s">
        <v>0</v>
      </c>
      <c r="AE655" s="130" t="s">
        <v>0</v>
      </c>
      <c r="AF655" s="130" t="s">
        <v>0</v>
      </c>
      <c r="AG655" s="130" t="s">
        <v>0</v>
      </c>
      <c r="AH655" s="130" t="s">
        <v>0</v>
      </c>
      <c r="AI655" s="130" t="s">
        <v>0</v>
      </c>
      <c r="AJ655" s="130" t="s">
        <v>0</v>
      </c>
      <c r="AK655" s="137" t="s">
        <v>2724</v>
      </c>
      <c r="AL655" s="138" t="s">
        <v>2725</v>
      </c>
      <c r="AM655" s="138" t="s">
        <v>2729</v>
      </c>
      <c r="AN655" s="138"/>
      <c r="AO655" s="138"/>
      <c r="AP655" s="150" t="s">
        <v>2762</v>
      </c>
      <c r="AQ655" s="138"/>
      <c r="AR655" s="138"/>
      <c r="AS655" s="138"/>
      <c r="AT655" s="138"/>
      <c r="AU655" s="149"/>
      <c r="BC655" t="s">
        <v>0</v>
      </c>
      <c r="BD655" t="s">
        <v>2421</v>
      </c>
    </row>
    <row r="656" spans="1:56" x14ac:dyDescent="0.2">
      <c r="A656" t="s">
        <v>2449</v>
      </c>
      <c r="B656" t="s">
        <v>2423</v>
      </c>
      <c r="C656" s="130">
        <v>104710799845.07761</v>
      </c>
      <c r="D656" s="130">
        <v>12</v>
      </c>
      <c r="E656" s="130" t="s">
        <v>2885</v>
      </c>
      <c r="F656" s="130" t="s">
        <v>0</v>
      </c>
      <c r="G656" s="130" t="s">
        <v>0</v>
      </c>
      <c r="H656" s="130">
        <v>3</v>
      </c>
      <c r="I656" s="130">
        <v>6</v>
      </c>
      <c r="J656" s="130" t="s">
        <v>0</v>
      </c>
      <c r="K656" s="130">
        <v>2</v>
      </c>
      <c r="L656" s="130">
        <v>5</v>
      </c>
      <c r="M656" s="130" t="s">
        <v>0</v>
      </c>
      <c r="N656" s="130">
        <v>9</v>
      </c>
      <c r="O656" s="130" t="s">
        <v>0</v>
      </c>
      <c r="P656" s="130" t="s">
        <v>0</v>
      </c>
      <c r="Q656" s="130">
        <v>1</v>
      </c>
      <c r="R656" s="130">
        <v>7</v>
      </c>
      <c r="S656" s="130" t="s">
        <v>0</v>
      </c>
      <c r="T656" s="130" t="s">
        <v>0</v>
      </c>
      <c r="U656" s="130">
        <v>10</v>
      </c>
      <c r="V656" s="130">
        <v>11</v>
      </c>
      <c r="W656" s="130" t="s">
        <v>0</v>
      </c>
      <c r="X656" s="130">
        <v>8</v>
      </c>
      <c r="Y656" s="130" t="s">
        <v>0</v>
      </c>
      <c r="Z656" s="130">
        <v>4</v>
      </c>
      <c r="AA656" s="130">
        <v>12</v>
      </c>
      <c r="AB656" s="130" t="s">
        <v>0</v>
      </c>
      <c r="AC656" s="130" t="s">
        <v>0</v>
      </c>
      <c r="AD656" s="130" t="s">
        <v>0</v>
      </c>
      <c r="AE656" s="130" t="s">
        <v>0</v>
      </c>
      <c r="AF656" s="130" t="s">
        <v>0</v>
      </c>
      <c r="AG656" s="130" t="s">
        <v>0</v>
      </c>
      <c r="AH656" s="130" t="s">
        <v>0</v>
      </c>
      <c r="AI656" s="130" t="s">
        <v>0</v>
      </c>
      <c r="AJ656" s="130" t="s">
        <v>0</v>
      </c>
      <c r="AK656" s="137" t="s">
        <v>2724</v>
      </c>
      <c r="AL656" s="138" t="s">
        <v>2725</v>
      </c>
      <c r="AM656" s="138" t="s">
        <v>74</v>
      </c>
      <c r="AN656" s="138"/>
      <c r="AO656" s="138"/>
      <c r="AP656" s="150" t="s">
        <v>2762</v>
      </c>
      <c r="AQ656" s="138"/>
      <c r="AR656" s="138"/>
      <c r="AS656" s="138"/>
      <c r="AT656" s="138"/>
      <c r="AU656" s="149"/>
      <c r="BC656" t="s">
        <v>0</v>
      </c>
      <c r="BD656" t="s">
        <v>2424</v>
      </c>
    </row>
    <row r="657" spans="1:56" x14ac:dyDescent="0.2">
      <c r="A657" t="s">
        <v>2452</v>
      </c>
      <c r="B657" t="s">
        <v>2426</v>
      </c>
      <c r="C657" s="130"/>
      <c r="D657" s="130"/>
      <c r="E657" s="130" t="s">
        <v>2886</v>
      </c>
      <c r="F657" s="130"/>
      <c r="G657" s="130"/>
      <c r="H657" s="130"/>
      <c r="I657" s="130"/>
      <c r="J657" s="130"/>
      <c r="K657" s="130"/>
      <c r="L657" s="130"/>
      <c r="M657" s="130"/>
      <c r="N657" s="130"/>
      <c r="O657" s="130"/>
      <c r="P657" s="130"/>
      <c r="Q657" s="130"/>
      <c r="R657" s="130"/>
      <c r="S657" s="130"/>
      <c r="T657" s="130"/>
      <c r="U657" s="130"/>
      <c r="V657" s="130"/>
      <c r="W657" s="130"/>
      <c r="X657" s="130"/>
      <c r="Y657" s="130"/>
      <c r="Z657" s="130"/>
      <c r="AA657" s="130"/>
      <c r="AB657" s="130"/>
      <c r="AC657" s="130"/>
      <c r="AD657" s="130"/>
      <c r="AE657" s="130"/>
      <c r="AF657" s="130"/>
      <c r="AG657" s="130"/>
      <c r="AH657" s="130"/>
      <c r="AI657" s="130"/>
      <c r="AJ657" s="130"/>
      <c r="AK657" s="137" t="s">
        <v>2724</v>
      </c>
      <c r="AL657" s="138" t="s">
        <v>2725</v>
      </c>
      <c r="AM657" s="138" t="s">
        <v>71</v>
      </c>
      <c r="AN657" s="138"/>
      <c r="AO657" s="138"/>
      <c r="AP657" s="150" t="s">
        <v>2762</v>
      </c>
      <c r="AQ657" s="138"/>
      <c r="AR657" s="138"/>
      <c r="AS657" s="138"/>
      <c r="AT657" s="138"/>
      <c r="AU657" s="149"/>
      <c r="BC657" t="s">
        <v>0</v>
      </c>
      <c r="BD657" t="s">
        <v>2427</v>
      </c>
    </row>
    <row r="658" spans="1:56" x14ac:dyDescent="0.2">
      <c r="A658" t="s">
        <v>2455</v>
      </c>
      <c r="B658" t="s">
        <v>2429</v>
      </c>
      <c r="C658" s="130"/>
      <c r="D658" s="130"/>
      <c r="E658" s="130" t="s">
        <v>2886</v>
      </c>
      <c r="F658" s="130"/>
      <c r="G658" s="130"/>
      <c r="H658" s="130"/>
      <c r="I658" s="130"/>
      <c r="J658" s="130"/>
      <c r="K658" s="130"/>
      <c r="L658" s="130"/>
      <c r="M658" s="130"/>
      <c r="N658" s="130"/>
      <c r="O658" s="130"/>
      <c r="P658" s="130"/>
      <c r="Q658" s="130"/>
      <c r="R658" s="130"/>
      <c r="S658" s="130"/>
      <c r="T658" s="130"/>
      <c r="U658" s="130"/>
      <c r="V658" s="130"/>
      <c r="W658" s="130"/>
      <c r="X658" s="130"/>
      <c r="Y658" s="130"/>
      <c r="Z658" s="130"/>
      <c r="AA658" s="130"/>
      <c r="AB658" s="130"/>
      <c r="AC658" s="130"/>
      <c r="AD658" s="130"/>
      <c r="AE658" s="130"/>
      <c r="AF658" s="130"/>
      <c r="AG658" s="130"/>
      <c r="AH658" s="130"/>
      <c r="AI658" s="130"/>
      <c r="AJ658" s="130"/>
      <c r="AK658" s="137" t="s">
        <v>2724</v>
      </c>
      <c r="AL658" s="138" t="s">
        <v>2725</v>
      </c>
      <c r="AM658" s="138" t="s">
        <v>2733</v>
      </c>
      <c r="AN658" s="138"/>
      <c r="AO658" s="138"/>
      <c r="AP658" s="150" t="s">
        <v>2762</v>
      </c>
      <c r="AQ658" s="138"/>
      <c r="AR658" s="138"/>
      <c r="AS658" s="138"/>
      <c r="AT658" s="138"/>
      <c r="AU658" s="149"/>
      <c r="BC658" t="s">
        <v>0</v>
      </c>
      <c r="BD658" t="s">
        <v>2430</v>
      </c>
    </row>
    <row r="659" spans="1:56" x14ac:dyDescent="0.2">
      <c r="A659" t="s">
        <v>2458</v>
      </c>
      <c r="B659" t="s">
        <v>0</v>
      </c>
      <c r="C659" s="130"/>
      <c r="D659" s="130"/>
      <c r="E659" s="130" t="s">
        <v>2886</v>
      </c>
      <c r="F659" s="130"/>
      <c r="G659" s="130"/>
      <c r="H659" s="130"/>
      <c r="I659" s="130"/>
      <c r="J659" s="130"/>
      <c r="K659" s="130"/>
      <c r="L659" s="130"/>
      <c r="M659" s="130"/>
      <c r="N659" s="130"/>
      <c r="O659" s="130"/>
      <c r="P659" s="130"/>
      <c r="Q659" s="130"/>
      <c r="R659" s="130"/>
      <c r="S659" s="130"/>
      <c r="T659" s="130"/>
      <c r="U659" s="130"/>
      <c r="V659" s="130"/>
      <c r="W659" s="130"/>
      <c r="X659" s="130"/>
      <c r="Y659" s="130"/>
      <c r="Z659" s="130"/>
      <c r="AA659" s="130"/>
      <c r="AB659" s="130"/>
      <c r="AC659" s="130"/>
      <c r="AD659" s="130"/>
      <c r="AE659" s="130"/>
      <c r="AF659" s="130"/>
      <c r="AG659" s="130"/>
      <c r="AH659" s="130"/>
      <c r="AI659" s="130"/>
      <c r="AJ659" s="130"/>
      <c r="AK659" s="142"/>
      <c r="AL659" s="143"/>
      <c r="AM659" s="143"/>
      <c r="AN659" s="143"/>
      <c r="AO659" s="143"/>
      <c r="AP659" s="143"/>
      <c r="AQ659" s="143"/>
      <c r="AR659" s="143"/>
      <c r="AS659" s="143"/>
      <c r="AT659" s="143"/>
      <c r="AU659" s="144"/>
      <c r="BC659" t="s">
        <v>2432</v>
      </c>
      <c r="BD659" t="s">
        <v>2433</v>
      </c>
    </row>
    <row r="660" spans="1:56" x14ac:dyDescent="0.2">
      <c r="A660" t="s">
        <v>2461</v>
      </c>
      <c r="B660" t="s">
        <v>2435</v>
      </c>
      <c r="C660" s="130">
        <v>63443250784.419998</v>
      </c>
      <c r="D660" s="130">
        <v>6</v>
      </c>
      <c r="E660" s="130" t="s">
        <v>2885</v>
      </c>
      <c r="F660" s="130" t="s">
        <v>0</v>
      </c>
      <c r="G660" s="130" t="s">
        <v>0</v>
      </c>
      <c r="H660" s="130">
        <v>2</v>
      </c>
      <c r="I660" s="130">
        <v>6</v>
      </c>
      <c r="J660" s="130">
        <v>5</v>
      </c>
      <c r="K660" s="130" t="s">
        <v>0</v>
      </c>
      <c r="L660" s="130" t="s">
        <v>0</v>
      </c>
      <c r="M660" s="130" t="s">
        <v>0</v>
      </c>
      <c r="N660" s="130" t="s">
        <v>0</v>
      </c>
      <c r="O660" s="130" t="s">
        <v>0</v>
      </c>
      <c r="P660" s="130" t="s">
        <v>0</v>
      </c>
      <c r="Q660" s="130">
        <v>1</v>
      </c>
      <c r="R660" s="130">
        <v>3</v>
      </c>
      <c r="S660" s="130" t="s">
        <v>0</v>
      </c>
      <c r="T660" s="130" t="s">
        <v>0</v>
      </c>
      <c r="U660" s="130" t="s">
        <v>0</v>
      </c>
      <c r="V660" s="130" t="s">
        <v>0</v>
      </c>
      <c r="W660" s="130" t="s">
        <v>0</v>
      </c>
      <c r="X660" s="130" t="s">
        <v>0</v>
      </c>
      <c r="Y660" s="130" t="s">
        <v>0</v>
      </c>
      <c r="Z660" s="130">
        <v>4</v>
      </c>
      <c r="AA660" s="130" t="s">
        <v>0</v>
      </c>
      <c r="AB660" s="130" t="s">
        <v>0</v>
      </c>
      <c r="AC660" s="130" t="s">
        <v>0</v>
      </c>
      <c r="AD660" s="130" t="s">
        <v>0</v>
      </c>
      <c r="AE660" s="130" t="s">
        <v>0</v>
      </c>
      <c r="AF660" s="130" t="s">
        <v>0</v>
      </c>
      <c r="AG660" s="130" t="s">
        <v>0</v>
      </c>
      <c r="AH660" s="130" t="s">
        <v>0</v>
      </c>
      <c r="AI660" s="130" t="s">
        <v>0</v>
      </c>
      <c r="AJ660" s="130" t="s">
        <v>0</v>
      </c>
      <c r="AK660" s="137" t="s">
        <v>2724</v>
      </c>
      <c r="AL660" s="138" t="s">
        <v>2725</v>
      </c>
      <c r="AM660" s="139" t="s">
        <v>2726</v>
      </c>
      <c r="AN660" s="139"/>
      <c r="AO660" s="139" t="s">
        <v>60</v>
      </c>
      <c r="AP660" s="139" t="s">
        <v>2739</v>
      </c>
      <c r="AQ660" s="139"/>
      <c r="AR660" s="139"/>
      <c r="AS660" s="139"/>
      <c r="AT660" s="139"/>
      <c r="AU660" s="141"/>
      <c r="BC660" t="s">
        <v>0</v>
      </c>
      <c r="BD660" t="s">
        <v>2436</v>
      </c>
    </row>
    <row r="661" spans="1:56" x14ac:dyDescent="0.2">
      <c r="A661" t="s">
        <v>2464</v>
      </c>
      <c r="B661" t="s">
        <v>2438</v>
      </c>
      <c r="C661" s="130">
        <v>162379581944.73608</v>
      </c>
      <c r="D661" s="130">
        <v>14</v>
      </c>
      <c r="E661" s="130" t="s">
        <v>2885</v>
      </c>
      <c r="F661" s="130" t="s">
        <v>0</v>
      </c>
      <c r="G661" s="130" t="s">
        <v>0</v>
      </c>
      <c r="H661" s="130">
        <v>3</v>
      </c>
      <c r="I661" s="130">
        <v>6</v>
      </c>
      <c r="J661" s="130">
        <v>10</v>
      </c>
      <c r="K661" s="130">
        <v>9</v>
      </c>
      <c r="L661" s="130">
        <v>2</v>
      </c>
      <c r="M661" s="130">
        <v>8</v>
      </c>
      <c r="N661" s="130">
        <v>14</v>
      </c>
      <c r="O661" s="130" t="s">
        <v>0</v>
      </c>
      <c r="P661" s="130" t="s">
        <v>0</v>
      </c>
      <c r="Q661" s="130">
        <v>1</v>
      </c>
      <c r="R661" s="130">
        <v>4</v>
      </c>
      <c r="S661" s="130" t="s">
        <v>0</v>
      </c>
      <c r="T661" s="130" t="s">
        <v>0</v>
      </c>
      <c r="U661" s="130">
        <v>7</v>
      </c>
      <c r="V661" s="130">
        <v>13</v>
      </c>
      <c r="W661" s="130" t="s">
        <v>0</v>
      </c>
      <c r="X661" s="130">
        <v>11</v>
      </c>
      <c r="Y661" s="130" t="s">
        <v>0</v>
      </c>
      <c r="Z661" s="130">
        <v>5</v>
      </c>
      <c r="AA661" s="130">
        <v>12</v>
      </c>
      <c r="AB661" s="130" t="s">
        <v>0</v>
      </c>
      <c r="AC661" s="130" t="s">
        <v>0</v>
      </c>
      <c r="AD661" s="130" t="s">
        <v>0</v>
      </c>
      <c r="AE661" s="130" t="s">
        <v>0</v>
      </c>
      <c r="AF661" s="130" t="s">
        <v>0</v>
      </c>
      <c r="AG661" s="130" t="s">
        <v>0</v>
      </c>
      <c r="AH661" s="130" t="s">
        <v>0</v>
      </c>
      <c r="AI661" s="130" t="s">
        <v>0</v>
      </c>
      <c r="AJ661" s="130" t="s">
        <v>0</v>
      </c>
      <c r="AK661" s="137" t="s">
        <v>2724</v>
      </c>
      <c r="AL661" s="138" t="s">
        <v>2725</v>
      </c>
      <c r="AM661" s="139" t="s">
        <v>2726</v>
      </c>
      <c r="AN661" s="139"/>
      <c r="AO661" s="139" t="s">
        <v>60</v>
      </c>
      <c r="AP661" s="139" t="s">
        <v>2765</v>
      </c>
      <c r="AQ661" s="139"/>
      <c r="AR661" s="139"/>
      <c r="AS661" s="139"/>
      <c r="AT661" s="139"/>
      <c r="AU661" s="141"/>
      <c r="BC661" t="s">
        <v>0</v>
      </c>
      <c r="BD661" t="s">
        <v>2439</v>
      </c>
    </row>
    <row r="662" spans="1:56" x14ac:dyDescent="0.2">
      <c r="A662" t="s">
        <v>2467</v>
      </c>
      <c r="B662" t="s">
        <v>2441</v>
      </c>
      <c r="C662" s="130"/>
      <c r="D662" s="130"/>
      <c r="E662" s="130" t="s">
        <v>2886</v>
      </c>
      <c r="F662" s="130"/>
      <c r="G662" s="130"/>
      <c r="H662" s="130"/>
      <c r="I662" s="130"/>
      <c r="J662" s="130"/>
      <c r="K662" s="130"/>
      <c r="L662" s="130"/>
      <c r="M662" s="130"/>
      <c r="N662" s="130"/>
      <c r="O662" s="130"/>
      <c r="P662" s="130"/>
      <c r="Q662" s="130"/>
      <c r="R662" s="130"/>
      <c r="S662" s="130"/>
      <c r="T662" s="130"/>
      <c r="U662" s="130"/>
      <c r="V662" s="130"/>
      <c r="W662" s="130"/>
      <c r="X662" s="130"/>
      <c r="Y662" s="130"/>
      <c r="Z662" s="130"/>
      <c r="AA662" s="130"/>
      <c r="AB662" s="130"/>
      <c r="AC662" s="130"/>
      <c r="AD662" s="130"/>
      <c r="AE662" s="130"/>
      <c r="AF662" s="130"/>
      <c r="AG662" s="130"/>
      <c r="AH662" s="130"/>
      <c r="AI662" s="130"/>
      <c r="AJ662" s="130"/>
      <c r="AK662" s="137" t="s">
        <v>2724</v>
      </c>
      <c r="AL662" s="138" t="s">
        <v>2725</v>
      </c>
      <c r="AM662" s="139" t="s">
        <v>2726</v>
      </c>
      <c r="AN662" s="139"/>
      <c r="AO662" s="139" t="s">
        <v>60</v>
      </c>
      <c r="AP662" s="139" t="s">
        <v>2764</v>
      </c>
      <c r="AQ662" s="139"/>
      <c r="AR662" s="139"/>
      <c r="AS662" s="139"/>
      <c r="AT662" s="139"/>
      <c r="AU662" s="141"/>
      <c r="BC662" t="s">
        <v>0</v>
      </c>
      <c r="BD662" t="s">
        <v>2442</v>
      </c>
    </row>
    <row r="663" spans="1:56" x14ac:dyDescent="0.2">
      <c r="A663" t="s">
        <v>2470</v>
      </c>
      <c r="B663" t="s">
        <v>2444</v>
      </c>
      <c r="C663" s="130">
        <v>41490642607.125206</v>
      </c>
      <c r="D663" s="130">
        <v>5</v>
      </c>
      <c r="E663" s="130" t="s">
        <v>2885</v>
      </c>
      <c r="F663" s="130" t="s">
        <v>0</v>
      </c>
      <c r="G663" s="130" t="s">
        <v>0</v>
      </c>
      <c r="H663" s="130" t="s">
        <v>0</v>
      </c>
      <c r="I663" s="130">
        <v>5</v>
      </c>
      <c r="J663" s="130" t="s">
        <v>0</v>
      </c>
      <c r="K663" s="130" t="s">
        <v>0</v>
      </c>
      <c r="L663" s="130" t="s">
        <v>0</v>
      </c>
      <c r="M663" s="130">
        <v>4</v>
      </c>
      <c r="N663" s="130">
        <v>3</v>
      </c>
      <c r="O663" s="130">
        <v>2</v>
      </c>
      <c r="P663" s="130" t="s">
        <v>0</v>
      </c>
      <c r="Q663" s="130">
        <v>1</v>
      </c>
      <c r="R663" s="130" t="s">
        <v>0</v>
      </c>
      <c r="S663" s="130" t="s">
        <v>0</v>
      </c>
      <c r="T663" s="130" t="s">
        <v>0</v>
      </c>
      <c r="U663" s="130" t="s">
        <v>0</v>
      </c>
      <c r="V663" s="130" t="s">
        <v>0</v>
      </c>
      <c r="W663" s="130" t="s">
        <v>0</v>
      </c>
      <c r="X663" s="130" t="s">
        <v>0</v>
      </c>
      <c r="Y663" s="130" t="s">
        <v>0</v>
      </c>
      <c r="Z663" s="130" t="s">
        <v>0</v>
      </c>
      <c r="AA663" s="130" t="s">
        <v>0</v>
      </c>
      <c r="AB663" s="130" t="s">
        <v>0</v>
      </c>
      <c r="AC663" s="130" t="s">
        <v>0</v>
      </c>
      <c r="AD663" s="130" t="s">
        <v>0</v>
      </c>
      <c r="AE663" s="130" t="s">
        <v>0</v>
      </c>
      <c r="AF663" s="130" t="s">
        <v>0</v>
      </c>
      <c r="AG663" s="130" t="s">
        <v>0</v>
      </c>
      <c r="AH663" s="130" t="s">
        <v>0</v>
      </c>
      <c r="AI663" s="130" t="s">
        <v>0</v>
      </c>
      <c r="AJ663" s="130" t="s">
        <v>0</v>
      </c>
      <c r="AK663" s="137" t="s">
        <v>2724</v>
      </c>
      <c r="AL663" s="138" t="s">
        <v>2725</v>
      </c>
      <c r="AM663" s="139" t="s">
        <v>2726</v>
      </c>
      <c r="AN663" s="139"/>
      <c r="AO663" s="139" t="s">
        <v>62</v>
      </c>
      <c r="AP663" s="139" t="s">
        <v>2765</v>
      </c>
      <c r="AQ663" s="139"/>
      <c r="AR663" s="139"/>
      <c r="AS663" s="139"/>
      <c r="AT663" s="139"/>
      <c r="AU663" s="141"/>
      <c r="BC663" t="s">
        <v>0</v>
      </c>
      <c r="BD663" t="s">
        <v>2445</v>
      </c>
    </row>
    <row r="664" spans="1:56" x14ac:dyDescent="0.2">
      <c r="A664" t="s">
        <v>2473</v>
      </c>
      <c r="B664" t="s">
        <v>2447</v>
      </c>
      <c r="C664" s="130"/>
      <c r="D664" s="130"/>
      <c r="E664" s="130" t="s">
        <v>2886</v>
      </c>
      <c r="F664" s="130"/>
      <c r="G664" s="130"/>
      <c r="H664" s="130"/>
      <c r="I664" s="130"/>
      <c r="J664" s="130"/>
      <c r="K664" s="130"/>
      <c r="L664" s="130"/>
      <c r="M664" s="130"/>
      <c r="N664" s="130"/>
      <c r="O664" s="130"/>
      <c r="P664" s="130"/>
      <c r="Q664" s="130"/>
      <c r="R664" s="130"/>
      <c r="S664" s="130"/>
      <c r="T664" s="130"/>
      <c r="U664" s="130"/>
      <c r="V664" s="130"/>
      <c r="W664" s="130"/>
      <c r="X664" s="130"/>
      <c r="Y664" s="130"/>
      <c r="Z664" s="130"/>
      <c r="AA664" s="130"/>
      <c r="AB664" s="130"/>
      <c r="AC664" s="130"/>
      <c r="AD664" s="130"/>
      <c r="AE664" s="130"/>
      <c r="AF664" s="130"/>
      <c r="AG664" s="130"/>
      <c r="AH664" s="130"/>
      <c r="AI664" s="130"/>
      <c r="AJ664" s="130"/>
      <c r="AK664" s="137" t="s">
        <v>2724</v>
      </c>
      <c r="AL664" s="138" t="s">
        <v>2725</v>
      </c>
      <c r="AM664" s="139" t="s">
        <v>2726</v>
      </c>
      <c r="AN664" s="139"/>
      <c r="AO664" s="139" t="s">
        <v>62</v>
      </c>
      <c r="AP664" s="139" t="s">
        <v>2764</v>
      </c>
      <c r="AQ664" s="139"/>
      <c r="AR664" s="139"/>
      <c r="AS664" s="139"/>
      <c r="AT664" s="139"/>
      <c r="AU664" s="141"/>
      <c r="BC664" t="s">
        <v>0</v>
      </c>
      <c r="BD664" t="s">
        <v>2448</v>
      </c>
    </row>
    <row r="665" spans="1:56" x14ac:dyDescent="0.2">
      <c r="A665" t="s">
        <v>2476</v>
      </c>
      <c r="B665" t="s">
        <v>2450</v>
      </c>
      <c r="C665" s="130">
        <v>86170107104.335449</v>
      </c>
      <c r="D665" s="130">
        <v>13</v>
      </c>
      <c r="E665" s="130" t="s">
        <v>2885</v>
      </c>
      <c r="F665" s="130" t="s">
        <v>0</v>
      </c>
      <c r="G665" s="130" t="s">
        <v>0</v>
      </c>
      <c r="H665" s="130">
        <v>1</v>
      </c>
      <c r="I665" s="130">
        <v>5</v>
      </c>
      <c r="J665" s="130" t="s">
        <v>0</v>
      </c>
      <c r="K665" s="130">
        <v>11</v>
      </c>
      <c r="L665" s="130">
        <v>4</v>
      </c>
      <c r="M665" s="130">
        <v>6</v>
      </c>
      <c r="N665" s="130">
        <v>3</v>
      </c>
      <c r="O665" s="130" t="s">
        <v>0</v>
      </c>
      <c r="P665" s="130" t="s">
        <v>0</v>
      </c>
      <c r="Q665" s="130">
        <v>2</v>
      </c>
      <c r="R665" s="130">
        <v>10</v>
      </c>
      <c r="S665" s="130" t="s">
        <v>0</v>
      </c>
      <c r="T665" s="130" t="s">
        <v>0</v>
      </c>
      <c r="U665" s="130">
        <v>9</v>
      </c>
      <c r="V665" s="130">
        <v>13</v>
      </c>
      <c r="W665" s="130" t="s">
        <v>0</v>
      </c>
      <c r="X665" s="130">
        <v>8</v>
      </c>
      <c r="Y665" s="130" t="s">
        <v>0</v>
      </c>
      <c r="Z665" s="130">
        <v>7</v>
      </c>
      <c r="AA665" s="130">
        <v>12</v>
      </c>
      <c r="AB665" s="130" t="s">
        <v>0</v>
      </c>
      <c r="AC665" s="130" t="s">
        <v>0</v>
      </c>
      <c r="AD665" s="130" t="s">
        <v>0</v>
      </c>
      <c r="AE665" s="130" t="s">
        <v>0</v>
      </c>
      <c r="AF665" s="130" t="s">
        <v>0</v>
      </c>
      <c r="AG665" s="130" t="s">
        <v>0</v>
      </c>
      <c r="AH665" s="130" t="s">
        <v>0</v>
      </c>
      <c r="AI665" s="130" t="s">
        <v>0</v>
      </c>
      <c r="AJ665" s="130" t="s">
        <v>0</v>
      </c>
      <c r="AK665" s="137" t="s">
        <v>2724</v>
      </c>
      <c r="AL665" s="138" t="s">
        <v>2725</v>
      </c>
      <c r="AM665" s="139" t="s">
        <v>2729</v>
      </c>
      <c r="AN665" s="139" t="s">
        <v>2727</v>
      </c>
      <c r="AO665" s="139"/>
      <c r="AP665" s="139" t="s">
        <v>2765</v>
      </c>
      <c r="AQ665" s="139"/>
      <c r="AR665" s="139"/>
      <c r="AS665" s="139"/>
      <c r="AT665" s="139"/>
      <c r="AU665" s="141"/>
      <c r="BC665" t="s">
        <v>0</v>
      </c>
      <c r="BD665" t="s">
        <v>2451</v>
      </c>
    </row>
    <row r="666" spans="1:56" x14ac:dyDescent="0.2">
      <c r="A666" t="s">
        <v>2479</v>
      </c>
      <c r="B666" t="s">
        <v>2453</v>
      </c>
      <c r="C666" s="130"/>
      <c r="D666" s="130"/>
      <c r="E666" s="130" t="s">
        <v>2886</v>
      </c>
      <c r="F666" s="130"/>
      <c r="G666" s="130"/>
      <c r="H666" s="130"/>
      <c r="I666" s="130"/>
      <c r="J666" s="130"/>
      <c r="K666" s="130"/>
      <c r="L666" s="130"/>
      <c r="M666" s="130"/>
      <c r="N666" s="130"/>
      <c r="O666" s="130"/>
      <c r="P666" s="130"/>
      <c r="Q666" s="130"/>
      <c r="R666" s="130"/>
      <c r="S666" s="130"/>
      <c r="T666" s="130"/>
      <c r="U666" s="130"/>
      <c r="V666" s="130"/>
      <c r="W666" s="130"/>
      <c r="X666" s="130"/>
      <c r="Y666" s="130"/>
      <c r="Z666" s="130"/>
      <c r="AA666" s="130"/>
      <c r="AB666" s="130"/>
      <c r="AC666" s="130"/>
      <c r="AD666" s="130"/>
      <c r="AE666" s="130"/>
      <c r="AF666" s="130"/>
      <c r="AG666" s="130"/>
      <c r="AH666" s="130"/>
      <c r="AI666" s="130"/>
      <c r="AJ666" s="130"/>
      <c r="AK666" s="137" t="s">
        <v>2724</v>
      </c>
      <c r="AL666" s="138" t="s">
        <v>2725</v>
      </c>
      <c r="AM666" s="139" t="s">
        <v>2729</v>
      </c>
      <c r="AN666" s="139" t="s">
        <v>2727</v>
      </c>
      <c r="AO666" s="139"/>
      <c r="AP666" s="139" t="s">
        <v>2764</v>
      </c>
      <c r="AQ666" s="139"/>
      <c r="AR666" s="139"/>
      <c r="AS666" s="139"/>
      <c r="AT666" s="139"/>
      <c r="AU666" s="141"/>
      <c r="BC666" t="s">
        <v>0</v>
      </c>
      <c r="BD666" t="s">
        <v>2454</v>
      </c>
    </row>
    <row r="667" spans="1:56" x14ac:dyDescent="0.2">
      <c r="A667" t="s">
        <v>2482</v>
      </c>
      <c r="B667" t="s">
        <v>2456</v>
      </c>
      <c r="C667" s="130">
        <v>100511246929.82611</v>
      </c>
      <c r="D667" s="130">
        <v>12</v>
      </c>
      <c r="E667" s="130" t="s">
        <v>2885</v>
      </c>
      <c r="F667" s="130" t="s">
        <v>0</v>
      </c>
      <c r="G667" s="130" t="s">
        <v>0</v>
      </c>
      <c r="H667" s="130">
        <v>4</v>
      </c>
      <c r="I667" s="130">
        <v>6</v>
      </c>
      <c r="J667" s="130" t="s">
        <v>0</v>
      </c>
      <c r="K667" s="130">
        <v>1</v>
      </c>
      <c r="L667" s="130" t="s">
        <v>0</v>
      </c>
      <c r="M667" s="130">
        <v>8</v>
      </c>
      <c r="N667" s="130">
        <v>7</v>
      </c>
      <c r="O667" s="130" t="s">
        <v>0</v>
      </c>
      <c r="P667" s="130" t="s">
        <v>0</v>
      </c>
      <c r="Q667" s="130">
        <v>2</v>
      </c>
      <c r="R667" s="130">
        <v>5</v>
      </c>
      <c r="S667" s="130" t="s">
        <v>0</v>
      </c>
      <c r="T667" s="130" t="s">
        <v>0</v>
      </c>
      <c r="U667" s="130">
        <v>10</v>
      </c>
      <c r="V667" s="130">
        <v>11</v>
      </c>
      <c r="W667" s="130" t="s">
        <v>0</v>
      </c>
      <c r="X667" s="130">
        <v>9</v>
      </c>
      <c r="Y667" s="130" t="s">
        <v>0</v>
      </c>
      <c r="Z667" s="130">
        <v>3</v>
      </c>
      <c r="AA667" s="130">
        <v>12</v>
      </c>
      <c r="AB667" s="130" t="s">
        <v>0</v>
      </c>
      <c r="AC667" s="130" t="s">
        <v>0</v>
      </c>
      <c r="AD667" s="130" t="s">
        <v>0</v>
      </c>
      <c r="AE667" s="130" t="s">
        <v>0</v>
      </c>
      <c r="AF667" s="130" t="s">
        <v>0</v>
      </c>
      <c r="AG667" s="130" t="s">
        <v>0</v>
      </c>
      <c r="AH667" s="130" t="s">
        <v>0</v>
      </c>
      <c r="AI667" s="130" t="s">
        <v>0</v>
      </c>
      <c r="AJ667" s="130" t="s">
        <v>0</v>
      </c>
      <c r="AK667" s="137" t="s">
        <v>2724</v>
      </c>
      <c r="AL667" s="138" t="s">
        <v>2725</v>
      </c>
      <c r="AM667" s="139" t="s">
        <v>74</v>
      </c>
      <c r="AN667" s="139" t="s">
        <v>2727</v>
      </c>
      <c r="AO667" s="139"/>
      <c r="AP667" s="139" t="s">
        <v>2765</v>
      </c>
      <c r="AQ667" s="139"/>
      <c r="AR667" s="139"/>
      <c r="AS667" s="139"/>
      <c r="AT667" s="139"/>
      <c r="AU667" s="141"/>
      <c r="BC667" t="s">
        <v>0</v>
      </c>
      <c r="BD667" t="s">
        <v>2457</v>
      </c>
    </row>
    <row r="668" spans="1:56" x14ac:dyDescent="0.2">
      <c r="A668" t="s">
        <v>2485</v>
      </c>
      <c r="B668" t="s">
        <v>2459</v>
      </c>
      <c r="C668" s="130"/>
      <c r="D668" s="130"/>
      <c r="E668" s="130" t="s">
        <v>2886</v>
      </c>
      <c r="F668" s="130"/>
      <c r="G668" s="130"/>
      <c r="H668" s="130"/>
      <c r="I668" s="130"/>
      <c r="J668" s="130"/>
      <c r="K668" s="130"/>
      <c r="L668" s="130"/>
      <c r="M668" s="130"/>
      <c r="N668" s="130"/>
      <c r="O668" s="130"/>
      <c r="P668" s="130"/>
      <c r="Q668" s="130"/>
      <c r="R668" s="130"/>
      <c r="S668" s="130"/>
      <c r="T668" s="130"/>
      <c r="U668" s="130"/>
      <c r="V668" s="130"/>
      <c r="W668" s="130"/>
      <c r="X668" s="130"/>
      <c r="Y668" s="130"/>
      <c r="Z668" s="130"/>
      <c r="AA668" s="130"/>
      <c r="AB668" s="130"/>
      <c r="AC668" s="130"/>
      <c r="AD668" s="130"/>
      <c r="AE668" s="130"/>
      <c r="AF668" s="130"/>
      <c r="AG668" s="130"/>
      <c r="AH668" s="130"/>
      <c r="AI668" s="130"/>
      <c r="AJ668" s="130"/>
      <c r="AK668" s="137" t="s">
        <v>2724</v>
      </c>
      <c r="AL668" s="138" t="s">
        <v>2725</v>
      </c>
      <c r="AM668" s="139" t="s">
        <v>74</v>
      </c>
      <c r="AN668" s="139" t="s">
        <v>2727</v>
      </c>
      <c r="AO668" s="139"/>
      <c r="AP668" s="139" t="s">
        <v>2764</v>
      </c>
      <c r="AQ668" s="139"/>
      <c r="AR668" s="139"/>
      <c r="AS668" s="139"/>
      <c r="AT668" s="139"/>
      <c r="AU668" s="141"/>
      <c r="BC668" t="s">
        <v>0</v>
      </c>
      <c r="BD668" t="s">
        <v>2460</v>
      </c>
    </row>
    <row r="669" spans="1:56" x14ac:dyDescent="0.2">
      <c r="A669" t="s">
        <v>2488</v>
      </c>
      <c r="B669" t="s">
        <v>2462</v>
      </c>
      <c r="C669" s="130"/>
      <c r="D669" s="130"/>
      <c r="E669" s="130" t="s">
        <v>2886</v>
      </c>
      <c r="F669" s="130"/>
      <c r="G669" s="130"/>
      <c r="H669" s="130"/>
      <c r="I669" s="130"/>
      <c r="J669" s="130"/>
      <c r="K669" s="130"/>
      <c r="L669" s="130"/>
      <c r="M669" s="130"/>
      <c r="N669" s="130"/>
      <c r="O669" s="130"/>
      <c r="P669" s="130"/>
      <c r="Q669" s="130"/>
      <c r="R669" s="130"/>
      <c r="S669" s="130"/>
      <c r="T669" s="130"/>
      <c r="U669" s="130"/>
      <c r="V669" s="130"/>
      <c r="W669" s="130"/>
      <c r="X669" s="130"/>
      <c r="Y669" s="130"/>
      <c r="Z669" s="130"/>
      <c r="AA669" s="130"/>
      <c r="AB669" s="130"/>
      <c r="AC669" s="130"/>
      <c r="AD669" s="130"/>
      <c r="AE669" s="130"/>
      <c r="AF669" s="130"/>
      <c r="AG669" s="130"/>
      <c r="AH669" s="130"/>
      <c r="AI669" s="130"/>
      <c r="AJ669" s="130"/>
      <c r="AK669" s="137" t="s">
        <v>2724</v>
      </c>
      <c r="AL669" s="138" t="s">
        <v>2725</v>
      </c>
      <c r="AM669" s="139" t="s">
        <v>71</v>
      </c>
      <c r="AN669" s="140" t="s">
        <v>2727</v>
      </c>
      <c r="AO669" s="140"/>
      <c r="AP669" s="139" t="s">
        <v>2739</v>
      </c>
      <c r="AQ669" s="140"/>
      <c r="AR669" s="139"/>
      <c r="AS669" s="139"/>
      <c r="AT669" s="139"/>
      <c r="AU669" s="141"/>
      <c r="BC669" t="s">
        <v>0</v>
      </c>
      <c r="BD669" t="s">
        <v>2463</v>
      </c>
    </row>
    <row r="670" spans="1:56" x14ac:dyDescent="0.2">
      <c r="A670" t="s">
        <v>2491</v>
      </c>
      <c r="B670" t="s">
        <v>2465</v>
      </c>
      <c r="C670" s="130"/>
      <c r="D670" s="130"/>
      <c r="E670" s="130" t="s">
        <v>2886</v>
      </c>
      <c r="F670" s="130"/>
      <c r="G670" s="130"/>
      <c r="H670" s="130"/>
      <c r="I670" s="130"/>
      <c r="J670" s="130"/>
      <c r="K670" s="130"/>
      <c r="L670" s="130"/>
      <c r="M670" s="130"/>
      <c r="N670" s="130"/>
      <c r="O670" s="130"/>
      <c r="P670" s="130"/>
      <c r="Q670" s="130"/>
      <c r="R670" s="130"/>
      <c r="S670" s="130"/>
      <c r="T670" s="130"/>
      <c r="U670" s="130"/>
      <c r="V670" s="130"/>
      <c r="W670" s="130"/>
      <c r="X670" s="130"/>
      <c r="Y670" s="130"/>
      <c r="Z670" s="130"/>
      <c r="AA670" s="130"/>
      <c r="AB670" s="130"/>
      <c r="AC670" s="130"/>
      <c r="AD670" s="130"/>
      <c r="AE670" s="130"/>
      <c r="AF670" s="130"/>
      <c r="AG670" s="130"/>
      <c r="AH670" s="130"/>
      <c r="AI670" s="130"/>
      <c r="AJ670" s="130"/>
      <c r="AK670" s="137" t="s">
        <v>2724</v>
      </c>
      <c r="AL670" s="138" t="s">
        <v>2725</v>
      </c>
      <c r="AM670" s="139" t="s">
        <v>71</v>
      </c>
      <c r="AN670" s="140" t="s">
        <v>2727</v>
      </c>
      <c r="AO670" s="140"/>
      <c r="AP670" s="139" t="s">
        <v>2765</v>
      </c>
      <c r="AQ670" s="140"/>
      <c r="AR670" s="139"/>
      <c r="AS670" s="139"/>
      <c r="AT670" s="139"/>
      <c r="AU670" s="141"/>
      <c r="BC670" t="s">
        <v>0</v>
      </c>
      <c r="BD670" t="s">
        <v>2466</v>
      </c>
    </row>
    <row r="671" spans="1:56" x14ac:dyDescent="0.2">
      <c r="A671" t="s">
        <v>2494</v>
      </c>
      <c r="B671" t="s">
        <v>2468</v>
      </c>
      <c r="C671" s="130"/>
      <c r="D671" s="130"/>
      <c r="E671" s="130" t="s">
        <v>2886</v>
      </c>
      <c r="F671" s="130"/>
      <c r="G671" s="130"/>
      <c r="H671" s="130"/>
      <c r="I671" s="130"/>
      <c r="J671" s="130"/>
      <c r="K671" s="130"/>
      <c r="L671" s="130"/>
      <c r="M671" s="130"/>
      <c r="N671" s="130"/>
      <c r="O671" s="130"/>
      <c r="P671" s="130"/>
      <c r="Q671" s="130"/>
      <c r="R671" s="130"/>
      <c r="S671" s="130"/>
      <c r="T671" s="130"/>
      <c r="U671" s="130"/>
      <c r="V671" s="130"/>
      <c r="W671" s="130"/>
      <c r="X671" s="130"/>
      <c r="Y671" s="130"/>
      <c r="Z671" s="130"/>
      <c r="AA671" s="130"/>
      <c r="AB671" s="130"/>
      <c r="AC671" s="130"/>
      <c r="AD671" s="130"/>
      <c r="AE671" s="130"/>
      <c r="AF671" s="130"/>
      <c r="AG671" s="130"/>
      <c r="AH671" s="130"/>
      <c r="AI671" s="130"/>
      <c r="AJ671" s="130"/>
      <c r="AK671" s="137" t="s">
        <v>2724</v>
      </c>
      <c r="AL671" s="138" t="s">
        <v>2725</v>
      </c>
      <c r="AM671" s="139" t="s">
        <v>71</v>
      </c>
      <c r="AN671" s="140" t="s">
        <v>2727</v>
      </c>
      <c r="AO671" s="140"/>
      <c r="AP671" s="139" t="s">
        <v>2764</v>
      </c>
      <c r="AQ671" s="140"/>
      <c r="AR671" s="139"/>
      <c r="AS671" s="139"/>
      <c r="AT671" s="139"/>
      <c r="AU671" s="141"/>
      <c r="BC671" t="s">
        <v>0</v>
      </c>
      <c r="BD671" t="s">
        <v>2469</v>
      </c>
    </row>
    <row r="672" spans="1:56" x14ac:dyDescent="0.2">
      <c r="A672" t="s">
        <v>2497</v>
      </c>
      <c r="B672" t="s">
        <v>0</v>
      </c>
      <c r="C672" s="130"/>
      <c r="D672" s="130"/>
      <c r="E672" s="130" t="s">
        <v>2886</v>
      </c>
      <c r="F672" s="130"/>
      <c r="G672" s="130"/>
      <c r="H672" s="130"/>
      <c r="I672" s="130"/>
      <c r="J672" s="130"/>
      <c r="K672" s="130"/>
      <c r="L672" s="130"/>
      <c r="M672" s="130"/>
      <c r="N672" s="130"/>
      <c r="O672" s="130"/>
      <c r="P672" s="130"/>
      <c r="Q672" s="130"/>
      <c r="R672" s="130"/>
      <c r="S672" s="130"/>
      <c r="T672" s="130"/>
      <c r="U672" s="130"/>
      <c r="V672" s="130"/>
      <c r="W672" s="130"/>
      <c r="X672" s="130"/>
      <c r="Y672" s="130"/>
      <c r="Z672" s="130"/>
      <c r="AA672" s="130"/>
      <c r="AB672" s="130"/>
      <c r="AC672" s="130"/>
      <c r="AD672" s="130"/>
      <c r="AE672" s="130"/>
      <c r="AF672" s="130"/>
      <c r="AG672" s="130"/>
      <c r="AH672" s="130"/>
      <c r="AI672" s="130"/>
      <c r="AJ672" s="130"/>
      <c r="AK672" s="142"/>
      <c r="AL672" s="143"/>
      <c r="AM672" s="143"/>
      <c r="AN672" s="143"/>
      <c r="AO672" s="143"/>
      <c r="AP672" s="143"/>
      <c r="AQ672" s="143"/>
      <c r="AR672" s="143"/>
      <c r="AS672" s="143"/>
      <c r="AT672" s="143"/>
      <c r="AU672" s="144"/>
      <c r="BC672" t="s">
        <v>2471</v>
      </c>
      <c r="BD672" t="s">
        <v>2472</v>
      </c>
    </row>
    <row r="673" spans="1:56" x14ac:dyDescent="0.2">
      <c r="A673" t="s">
        <v>2500</v>
      </c>
      <c r="B673" t="s">
        <v>2474</v>
      </c>
      <c r="C673" s="130">
        <v>190657224748.26172</v>
      </c>
      <c r="D673" s="130">
        <v>8</v>
      </c>
      <c r="E673" s="130" t="s">
        <v>2885</v>
      </c>
      <c r="F673" s="130" t="s">
        <v>0</v>
      </c>
      <c r="G673" s="130" t="s">
        <v>0</v>
      </c>
      <c r="H673" s="130">
        <v>3</v>
      </c>
      <c r="I673" s="130">
        <v>6</v>
      </c>
      <c r="J673" s="130">
        <v>5</v>
      </c>
      <c r="K673" s="130" t="s">
        <v>0</v>
      </c>
      <c r="L673" s="130" t="s">
        <v>0</v>
      </c>
      <c r="M673" s="130" t="s">
        <v>0</v>
      </c>
      <c r="N673" s="130">
        <v>8</v>
      </c>
      <c r="O673" s="130" t="s">
        <v>0</v>
      </c>
      <c r="P673" s="130">
        <v>7</v>
      </c>
      <c r="Q673" s="130">
        <v>1</v>
      </c>
      <c r="R673" s="130">
        <v>2</v>
      </c>
      <c r="S673" s="130" t="s">
        <v>0</v>
      </c>
      <c r="T673" s="130" t="s">
        <v>0</v>
      </c>
      <c r="U673" s="130" t="s">
        <v>0</v>
      </c>
      <c r="V673" s="130" t="s">
        <v>0</v>
      </c>
      <c r="W673" s="130" t="s">
        <v>0</v>
      </c>
      <c r="X673" s="130" t="s">
        <v>0</v>
      </c>
      <c r="Y673" s="130" t="s">
        <v>0</v>
      </c>
      <c r="Z673" s="130">
        <v>4</v>
      </c>
      <c r="AA673" s="130" t="s">
        <v>0</v>
      </c>
      <c r="AB673" s="130" t="s">
        <v>0</v>
      </c>
      <c r="AC673" s="130" t="s">
        <v>0</v>
      </c>
      <c r="AD673" s="130" t="s">
        <v>0</v>
      </c>
      <c r="AE673" s="130" t="s">
        <v>0</v>
      </c>
      <c r="AF673" s="130" t="s">
        <v>0</v>
      </c>
      <c r="AG673" s="130" t="s">
        <v>0</v>
      </c>
      <c r="AH673" s="130" t="s">
        <v>0</v>
      </c>
      <c r="AI673" s="130" t="s">
        <v>0</v>
      </c>
      <c r="AJ673" s="130" t="s">
        <v>0</v>
      </c>
      <c r="AK673" s="137" t="s">
        <v>2748</v>
      </c>
      <c r="AL673" s="138" t="s">
        <v>2749</v>
      </c>
      <c r="AM673" s="139" t="s">
        <v>2726</v>
      </c>
      <c r="AN673" s="139"/>
      <c r="AO673" s="139" t="s">
        <v>60</v>
      </c>
      <c r="AP673" s="139" t="s">
        <v>2739</v>
      </c>
      <c r="AQ673" s="139"/>
      <c r="AR673" s="139"/>
      <c r="AS673" s="139"/>
      <c r="AT673" s="139"/>
      <c r="AU673" s="141"/>
      <c r="BC673" t="s">
        <v>0</v>
      </c>
      <c r="BD673" t="s">
        <v>2475</v>
      </c>
    </row>
    <row r="674" spans="1:56" x14ac:dyDescent="0.2">
      <c r="A674" t="s">
        <v>2503</v>
      </c>
      <c r="B674" t="s">
        <v>2477</v>
      </c>
      <c r="C674" s="130">
        <v>308331298092.7027</v>
      </c>
      <c r="D674" s="130">
        <v>15</v>
      </c>
      <c r="E674" s="130" t="s">
        <v>2885</v>
      </c>
      <c r="F674" s="130" t="s">
        <v>0</v>
      </c>
      <c r="G674" s="130" t="s">
        <v>0</v>
      </c>
      <c r="H674" s="130">
        <v>3</v>
      </c>
      <c r="I674" s="130">
        <v>5</v>
      </c>
      <c r="J674" s="130">
        <v>11</v>
      </c>
      <c r="K674" s="130">
        <v>9</v>
      </c>
      <c r="L674" s="130">
        <v>7</v>
      </c>
      <c r="M674" s="130">
        <v>8</v>
      </c>
      <c r="N674" s="130">
        <v>14</v>
      </c>
      <c r="O674" s="130" t="s">
        <v>0</v>
      </c>
      <c r="P674" s="130">
        <v>15</v>
      </c>
      <c r="Q674" s="130">
        <v>1</v>
      </c>
      <c r="R674" s="130">
        <v>2</v>
      </c>
      <c r="S674" s="130" t="s">
        <v>0</v>
      </c>
      <c r="T674" s="130" t="s">
        <v>0</v>
      </c>
      <c r="U674" s="130">
        <v>6</v>
      </c>
      <c r="V674" s="130">
        <v>12</v>
      </c>
      <c r="W674" s="130" t="s">
        <v>0</v>
      </c>
      <c r="X674" s="130">
        <v>10</v>
      </c>
      <c r="Y674" s="130" t="s">
        <v>0</v>
      </c>
      <c r="Z674" s="130">
        <v>4</v>
      </c>
      <c r="AA674" s="130">
        <v>13</v>
      </c>
      <c r="AB674" s="130" t="s">
        <v>0</v>
      </c>
      <c r="AC674" s="130" t="s">
        <v>0</v>
      </c>
      <c r="AD674" s="130" t="s">
        <v>0</v>
      </c>
      <c r="AE674" s="130" t="s">
        <v>0</v>
      </c>
      <c r="AF674" s="130" t="s">
        <v>0</v>
      </c>
      <c r="AG674" s="130" t="s">
        <v>0</v>
      </c>
      <c r="AH674" s="130" t="s">
        <v>0</v>
      </c>
      <c r="AI674" s="130" t="s">
        <v>0</v>
      </c>
      <c r="AJ674" s="130" t="s">
        <v>0</v>
      </c>
      <c r="AK674" s="137" t="s">
        <v>2748</v>
      </c>
      <c r="AL674" s="138" t="s">
        <v>2749</v>
      </c>
      <c r="AM674" s="139" t="s">
        <v>2726</v>
      </c>
      <c r="AN674" s="139"/>
      <c r="AO674" s="139" t="s">
        <v>60</v>
      </c>
      <c r="AP674" s="139" t="s">
        <v>2765</v>
      </c>
      <c r="AQ674" s="139"/>
      <c r="AR674" s="139"/>
      <c r="AS674" s="139"/>
      <c r="AT674" s="139"/>
      <c r="AU674" s="141"/>
      <c r="BC674" t="s">
        <v>0</v>
      </c>
      <c r="BD674" t="s">
        <v>2478</v>
      </c>
    </row>
    <row r="675" spans="1:56" x14ac:dyDescent="0.2">
      <c r="A675" t="s">
        <v>2506</v>
      </c>
      <c r="B675" t="s">
        <v>2480</v>
      </c>
      <c r="C675" s="130">
        <v>1071178892.389636</v>
      </c>
      <c r="D675" s="130">
        <v>6</v>
      </c>
      <c r="E675" s="130" t="s">
        <v>2885</v>
      </c>
      <c r="F675" s="130" t="s">
        <v>0</v>
      </c>
      <c r="G675" s="130" t="s">
        <v>0</v>
      </c>
      <c r="H675" s="130">
        <v>1</v>
      </c>
      <c r="I675" s="130" t="s">
        <v>0</v>
      </c>
      <c r="J675" s="130" t="s">
        <v>0</v>
      </c>
      <c r="K675" s="130" t="s">
        <v>0</v>
      </c>
      <c r="L675" s="130" t="s">
        <v>0</v>
      </c>
      <c r="M675" s="130" t="s">
        <v>0</v>
      </c>
      <c r="N675" s="130" t="s">
        <v>0</v>
      </c>
      <c r="O675" s="130" t="s">
        <v>0</v>
      </c>
      <c r="P675" s="130" t="s">
        <v>0</v>
      </c>
      <c r="Q675" s="130">
        <v>3</v>
      </c>
      <c r="R675" s="130">
        <v>2</v>
      </c>
      <c r="S675" s="130" t="s">
        <v>0</v>
      </c>
      <c r="T675" s="130" t="s">
        <v>0</v>
      </c>
      <c r="U675" s="130" t="s">
        <v>0</v>
      </c>
      <c r="V675" s="130">
        <v>4</v>
      </c>
      <c r="W675" s="130" t="s">
        <v>0</v>
      </c>
      <c r="X675" s="130">
        <v>5</v>
      </c>
      <c r="Y675" s="130" t="s">
        <v>0</v>
      </c>
      <c r="Z675" s="130">
        <v>6</v>
      </c>
      <c r="AA675" s="130" t="s">
        <v>0</v>
      </c>
      <c r="AB675" s="130" t="s">
        <v>0</v>
      </c>
      <c r="AC675" s="130" t="s">
        <v>0</v>
      </c>
      <c r="AD675" s="130" t="s">
        <v>0</v>
      </c>
      <c r="AE675" s="130" t="s">
        <v>0</v>
      </c>
      <c r="AF675" s="130" t="s">
        <v>0</v>
      </c>
      <c r="AG675" s="130" t="s">
        <v>0</v>
      </c>
      <c r="AH675" s="130" t="s">
        <v>0</v>
      </c>
      <c r="AI675" s="130" t="s">
        <v>0</v>
      </c>
      <c r="AJ675" s="130" t="s">
        <v>0</v>
      </c>
      <c r="AK675" s="137" t="s">
        <v>2748</v>
      </c>
      <c r="AL675" s="138" t="s">
        <v>2749</v>
      </c>
      <c r="AM675" s="139" t="s">
        <v>2726</v>
      </c>
      <c r="AN675" s="139"/>
      <c r="AO675" s="139" t="s">
        <v>60</v>
      </c>
      <c r="AP675" s="139" t="s">
        <v>2764</v>
      </c>
      <c r="AQ675" s="139"/>
      <c r="AR675" s="139"/>
      <c r="AS675" s="139"/>
      <c r="AT675" s="139"/>
      <c r="AU675" s="141"/>
      <c r="BC675" t="s">
        <v>0</v>
      </c>
      <c r="BD675" t="s">
        <v>2481</v>
      </c>
    </row>
    <row r="676" spans="1:56" x14ac:dyDescent="0.2">
      <c r="A676" t="s">
        <v>2509</v>
      </c>
      <c r="B676" t="s">
        <v>2483</v>
      </c>
      <c r="C676" s="130">
        <v>106762434740.27399</v>
      </c>
      <c r="D676" s="130">
        <v>5</v>
      </c>
      <c r="E676" s="130" t="s">
        <v>2885</v>
      </c>
      <c r="F676" s="130" t="s">
        <v>0</v>
      </c>
      <c r="G676" s="130" t="s">
        <v>0</v>
      </c>
      <c r="H676" s="130" t="s">
        <v>0</v>
      </c>
      <c r="I676" s="130">
        <v>5</v>
      </c>
      <c r="J676" s="130" t="s">
        <v>0</v>
      </c>
      <c r="K676" s="130" t="s">
        <v>0</v>
      </c>
      <c r="L676" s="130" t="s">
        <v>0</v>
      </c>
      <c r="M676" s="130">
        <v>4</v>
      </c>
      <c r="N676" s="130">
        <v>3</v>
      </c>
      <c r="O676" s="130">
        <v>1</v>
      </c>
      <c r="P676" s="130" t="s">
        <v>0</v>
      </c>
      <c r="Q676" s="130">
        <v>2</v>
      </c>
      <c r="R676" s="130" t="s">
        <v>0</v>
      </c>
      <c r="S676" s="130" t="s">
        <v>0</v>
      </c>
      <c r="T676" s="130" t="s">
        <v>0</v>
      </c>
      <c r="U676" s="130" t="s">
        <v>0</v>
      </c>
      <c r="V676" s="130" t="s">
        <v>0</v>
      </c>
      <c r="W676" s="130" t="s">
        <v>0</v>
      </c>
      <c r="X676" s="130" t="s">
        <v>0</v>
      </c>
      <c r="Y676" s="130" t="s">
        <v>0</v>
      </c>
      <c r="Z676" s="130" t="s">
        <v>0</v>
      </c>
      <c r="AA676" s="130" t="s">
        <v>0</v>
      </c>
      <c r="AB676" s="130" t="s">
        <v>0</v>
      </c>
      <c r="AC676" s="130" t="s">
        <v>0</v>
      </c>
      <c r="AD676" s="130" t="s">
        <v>0</v>
      </c>
      <c r="AE676" s="130" t="s">
        <v>0</v>
      </c>
      <c r="AF676" s="130" t="s">
        <v>0</v>
      </c>
      <c r="AG676" s="130" t="s">
        <v>0</v>
      </c>
      <c r="AH676" s="130" t="s">
        <v>0</v>
      </c>
      <c r="AI676" s="130" t="s">
        <v>0</v>
      </c>
      <c r="AJ676" s="130" t="s">
        <v>0</v>
      </c>
      <c r="AK676" s="137" t="s">
        <v>2748</v>
      </c>
      <c r="AL676" s="138" t="s">
        <v>2749</v>
      </c>
      <c r="AM676" s="139" t="s">
        <v>2726</v>
      </c>
      <c r="AN676" s="139"/>
      <c r="AO676" s="139" t="s">
        <v>62</v>
      </c>
      <c r="AP676" s="139" t="s">
        <v>2765</v>
      </c>
      <c r="AQ676" s="139"/>
      <c r="AR676" s="139"/>
      <c r="AS676" s="139"/>
      <c r="AT676" s="139"/>
      <c r="AU676" s="141"/>
      <c r="BC676" t="s">
        <v>0</v>
      </c>
      <c r="BD676" t="s">
        <v>2484</v>
      </c>
    </row>
    <row r="677" spans="1:56" x14ac:dyDescent="0.2">
      <c r="A677" t="s">
        <v>2512</v>
      </c>
      <c r="B677" t="s">
        <v>2486</v>
      </c>
      <c r="C677" s="130"/>
      <c r="D677" s="130"/>
      <c r="E677" s="130" t="s">
        <v>2886</v>
      </c>
      <c r="F677" s="130"/>
      <c r="G677" s="130"/>
      <c r="H677" s="130"/>
      <c r="I677" s="130"/>
      <c r="J677" s="130"/>
      <c r="K677" s="130"/>
      <c r="L677" s="130"/>
      <c r="M677" s="130"/>
      <c r="N677" s="130"/>
      <c r="O677" s="130"/>
      <c r="P677" s="130"/>
      <c r="Q677" s="130"/>
      <c r="R677" s="130"/>
      <c r="S677" s="130"/>
      <c r="T677" s="130"/>
      <c r="U677" s="130"/>
      <c r="V677" s="130"/>
      <c r="W677" s="130"/>
      <c r="X677" s="130"/>
      <c r="Y677" s="130"/>
      <c r="Z677" s="130"/>
      <c r="AA677" s="130"/>
      <c r="AB677" s="130"/>
      <c r="AC677" s="130"/>
      <c r="AD677" s="130"/>
      <c r="AE677" s="130"/>
      <c r="AF677" s="130"/>
      <c r="AG677" s="130"/>
      <c r="AH677" s="130"/>
      <c r="AI677" s="130"/>
      <c r="AJ677" s="130"/>
      <c r="AK677" s="137" t="s">
        <v>2748</v>
      </c>
      <c r="AL677" s="138" t="s">
        <v>2749</v>
      </c>
      <c r="AM677" s="139" t="s">
        <v>2726</v>
      </c>
      <c r="AN677" s="139"/>
      <c r="AO677" s="139" t="s">
        <v>62</v>
      </c>
      <c r="AP677" s="139" t="s">
        <v>2764</v>
      </c>
      <c r="AQ677" s="139"/>
      <c r="AR677" s="139"/>
      <c r="AS677" s="139"/>
      <c r="AT677" s="139"/>
      <c r="AU677" s="141"/>
      <c r="BC677" t="s">
        <v>0</v>
      </c>
      <c r="BD677" t="s">
        <v>2487</v>
      </c>
    </row>
    <row r="678" spans="1:56" x14ac:dyDescent="0.2">
      <c r="A678" t="s">
        <v>2515</v>
      </c>
      <c r="B678" t="s">
        <v>2489</v>
      </c>
      <c r="C678" s="130">
        <v>330593749020.43359</v>
      </c>
      <c r="D678" s="130">
        <v>13</v>
      </c>
      <c r="E678" s="130" t="s">
        <v>2885</v>
      </c>
      <c r="F678" s="130" t="s">
        <v>0</v>
      </c>
      <c r="G678" s="130" t="s">
        <v>0</v>
      </c>
      <c r="H678" s="130">
        <v>1</v>
      </c>
      <c r="I678" s="130">
        <v>8</v>
      </c>
      <c r="J678" s="130" t="s">
        <v>0</v>
      </c>
      <c r="K678" s="130">
        <v>11</v>
      </c>
      <c r="L678" s="130">
        <v>5</v>
      </c>
      <c r="M678" s="130">
        <v>7</v>
      </c>
      <c r="N678" s="130">
        <v>3</v>
      </c>
      <c r="O678" s="130" t="s">
        <v>0</v>
      </c>
      <c r="P678" s="130" t="s">
        <v>0</v>
      </c>
      <c r="Q678" s="130">
        <v>2</v>
      </c>
      <c r="R678" s="130">
        <v>9</v>
      </c>
      <c r="S678" s="130" t="s">
        <v>0</v>
      </c>
      <c r="T678" s="130" t="s">
        <v>0</v>
      </c>
      <c r="U678" s="130">
        <v>4</v>
      </c>
      <c r="V678" s="130">
        <v>12</v>
      </c>
      <c r="W678" s="130" t="s">
        <v>0</v>
      </c>
      <c r="X678" s="130">
        <v>10</v>
      </c>
      <c r="Y678" s="130" t="s">
        <v>0</v>
      </c>
      <c r="Z678" s="130">
        <v>6</v>
      </c>
      <c r="AA678" s="130">
        <v>13</v>
      </c>
      <c r="AB678" s="130" t="s">
        <v>0</v>
      </c>
      <c r="AC678" s="130" t="s">
        <v>0</v>
      </c>
      <c r="AD678" s="130" t="s">
        <v>0</v>
      </c>
      <c r="AE678" s="130" t="s">
        <v>0</v>
      </c>
      <c r="AF678" s="130" t="s">
        <v>0</v>
      </c>
      <c r="AG678" s="130" t="s">
        <v>0</v>
      </c>
      <c r="AH678" s="130" t="s">
        <v>0</v>
      </c>
      <c r="AI678" s="130" t="s">
        <v>0</v>
      </c>
      <c r="AJ678" s="130" t="s">
        <v>0</v>
      </c>
      <c r="AK678" s="137" t="s">
        <v>2748</v>
      </c>
      <c r="AL678" s="138" t="s">
        <v>2749</v>
      </c>
      <c r="AM678" s="139" t="s">
        <v>2729</v>
      </c>
      <c r="AN678" s="139" t="s">
        <v>2727</v>
      </c>
      <c r="AO678" s="139"/>
      <c r="AP678" s="139" t="s">
        <v>2765</v>
      </c>
      <c r="AQ678" s="139"/>
      <c r="AR678" s="139"/>
      <c r="AS678" s="139"/>
      <c r="AT678" s="139"/>
      <c r="AU678" s="141"/>
      <c r="BC678" t="s">
        <v>0</v>
      </c>
      <c r="BD678" t="s">
        <v>2490</v>
      </c>
    </row>
    <row r="679" spans="1:56" x14ac:dyDescent="0.2">
      <c r="A679" t="s">
        <v>2518</v>
      </c>
      <c r="B679" t="s">
        <v>2492</v>
      </c>
      <c r="C679" s="130">
        <v>4694446753</v>
      </c>
      <c r="D679" s="130">
        <v>5</v>
      </c>
      <c r="E679" s="130" t="s">
        <v>2885</v>
      </c>
      <c r="F679" s="130" t="s">
        <v>0</v>
      </c>
      <c r="G679" s="130" t="s">
        <v>0</v>
      </c>
      <c r="H679" s="130" t="s">
        <v>0</v>
      </c>
      <c r="I679" s="130" t="s">
        <v>0</v>
      </c>
      <c r="J679" s="130" t="s">
        <v>0</v>
      </c>
      <c r="K679" s="130" t="s">
        <v>0</v>
      </c>
      <c r="L679" s="130" t="s">
        <v>0</v>
      </c>
      <c r="M679" s="130" t="s">
        <v>0</v>
      </c>
      <c r="N679" s="130">
        <v>1</v>
      </c>
      <c r="O679" s="130" t="s">
        <v>0</v>
      </c>
      <c r="P679" s="130" t="s">
        <v>0</v>
      </c>
      <c r="Q679" s="130">
        <v>4</v>
      </c>
      <c r="R679" s="130">
        <v>5</v>
      </c>
      <c r="S679" s="130" t="s">
        <v>0</v>
      </c>
      <c r="T679" s="130" t="s">
        <v>0</v>
      </c>
      <c r="U679" s="130" t="s">
        <v>0</v>
      </c>
      <c r="V679" s="130">
        <v>3</v>
      </c>
      <c r="W679" s="130" t="s">
        <v>0</v>
      </c>
      <c r="X679" s="130">
        <v>2</v>
      </c>
      <c r="Y679" s="130" t="s">
        <v>0</v>
      </c>
      <c r="Z679" s="130" t="s">
        <v>0</v>
      </c>
      <c r="AA679" s="130" t="s">
        <v>0</v>
      </c>
      <c r="AB679" s="130" t="s">
        <v>0</v>
      </c>
      <c r="AC679" s="130" t="s">
        <v>0</v>
      </c>
      <c r="AD679" s="130" t="s">
        <v>0</v>
      </c>
      <c r="AE679" s="130" t="s">
        <v>0</v>
      </c>
      <c r="AF679" s="130" t="s">
        <v>0</v>
      </c>
      <c r="AG679" s="130" t="s">
        <v>0</v>
      </c>
      <c r="AH679" s="130" t="s">
        <v>0</v>
      </c>
      <c r="AI679" s="130" t="s">
        <v>0</v>
      </c>
      <c r="AJ679" s="130" t="s">
        <v>0</v>
      </c>
      <c r="AK679" s="137" t="s">
        <v>2748</v>
      </c>
      <c r="AL679" s="138" t="s">
        <v>2749</v>
      </c>
      <c r="AM679" s="139" t="s">
        <v>2729</v>
      </c>
      <c r="AN679" s="139" t="s">
        <v>2727</v>
      </c>
      <c r="AO679" s="139"/>
      <c r="AP679" s="139" t="s">
        <v>2764</v>
      </c>
      <c r="AQ679" s="139"/>
      <c r="AR679" s="139"/>
      <c r="AS679" s="139"/>
      <c r="AT679" s="139"/>
      <c r="AU679" s="141"/>
      <c r="BC679" t="s">
        <v>0</v>
      </c>
      <c r="BD679" t="s">
        <v>2493</v>
      </c>
    </row>
    <row r="680" spans="1:56" x14ac:dyDescent="0.2">
      <c r="A680" t="s">
        <v>2521</v>
      </c>
      <c r="B680" t="s">
        <v>2495</v>
      </c>
      <c r="C680" s="130">
        <v>342103635021.18616</v>
      </c>
      <c r="D680" s="130">
        <v>14</v>
      </c>
      <c r="E680" s="130" t="s">
        <v>2885</v>
      </c>
      <c r="F680" s="130" t="s">
        <v>0</v>
      </c>
      <c r="G680" s="130" t="s">
        <v>0</v>
      </c>
      <c r="H680" s="130">
        <v>3</v>
      </c>
      <c r="I680" s="130">
        <v>7</v>
      </c>
      <c r="J680" s="130" t="s">
        <v>0</v>
      </c>
      <c r="K680" s="130">
        <v>1</v>
      </c>
      <c r="L680" s="130">
        <v>6</v>
      </c>
      <c r="M680" s="130">
        <v>11</v>
      </c>
      <c r="N680" s="130">
        <v>8</v>
      </c>
      <c r="O680" s="130" t="s">
        <v>0</v>
      </c>
      <c r="P680" s="130">
        <v>14</v>
      </c>
      <c r="Q680" s="130">
        <v>2</v>
      </c>
      <c r="R680" s="130">
        <v>4</v>
      </c>
      <c r="S680" s="130" t="s">
        <v>0</v>
      </c>
      <c r="T680" s="130" t="s">
        <v>0</v>
      </c>
      <c r="U680" s="130">
        <v>9</v>
      </c>
      <c r="V680" s="130">
        <v>12</v>
      </c>
      <c r="W680" s="130" t="s">
        <v>0</v>
      </c>
      <c r="X680" s="130">
        <v>10</v>
      </c>
      <c r="Y680" s="130" t="s">
        <v>0</v>
      </c>
      <c r="Z680" s="130">
        <v>5</v>
      </c>
      <c r="AA680" s="130">
        <v>13</v>
      </c>
      <c r="AB680" s="130" t="s">
        <v>0</v>
      </c>
      <c r="AC680" s="130" t="s">
        <v>0</v>
      </c>
      <c r="AD680" s="130" t="s">
        <v>0</v>
      </c>
      <c r="AE680" s="130" t="s">
        <v>0</v>
      </c>
      <c r="AF680" s="130" t="s">
        <v>0</v>
      </c>
      <c r="AG680" s="130" t="s">
        <v>0</v>
      </c>
      <c r="AH680" s="130" t="s">
        <v>0</v>
      </c>
      <c r="AI680" s="130" t="s">
        <v>0</v>
      </c>
      <c r="AJ680" s="130" t="s">
        <v>0</v>
      </c>
      <c r="AK680" s="137" t="s">
        <v>2748</v>
      </c>
      <c r="AL680" s="138" t="s">
        <v>2749</v>
      </c>
      <c r="AM680" s="139" t="s">
        <v>74</v>
      </c>
      <c r="AN680" s="139" t="s">
        <v>2727</v>
      </c>
      <c r="AO680" s="139"/>
      <c r="AP680" s="139" t="s">
        <v>2765</v>
      </c>
      <c r="AQ680" s="139"/>
      <c r="AR680" s="139"/>
      <c r="AS680" s="139"/>
      <c r="AT680" s="139"/>
      <c r="AU680" s="141"/>
      <c r="BC680" t="s">
        <v>0</v>
      </c>
      <c r="BD680" t="s">
        <v>2496</v>
      </c>
    </row>
    <row r="681" spans="1:56" x14ac:dyDescent="0.2">
      <c r="A681" t="s">
        <v>2524</v>
      </c>
      <c r="B681" t="s">
        <v>2498</v>
      </c>
      <c r="C681" s="130">
        <v>1789907036</v>
      </c>
      <c r="D681" s="130">
        <v>5</v>
      </c>
      <c r="E681" s="130" t="s">
        <v>2885</v>
      </c>
      <c r="F681" s="130" t="s">
        <v>0</v>
      </c>
      <c r="G681" s="130" t="s">
        <v>0</v>
      </c>
      <c r="H681" s="130" t="s">
        <v>0</v>
      </c>
      <c r="I681" s="130" t="s">
        <v>0</v>
      </c>
      <c r="J681" s="130" t="s">
        <v>0</v>
      </c>
      <c r="K681" s="130" t="s">
        <v>0</v>
      </c>
      <c r="L681" s="130" t="s">
        <v>0</v>
      </c>
      <c r="M681" s="130" t="s">
        <v>0</v>
      </c>
      <c r="N681" s="130">
        <v>1</v>
      </c>
      <c r="O681" s="130" t="s">
        <v>0</v>
      </c>
      <c r="P681" s="130" t="s">
        <v>0</v>
      </c>
      <c r="Q681" s="130">
        <v>5</v>
      </c>
      <c r="R681" s="130">
        <v>4</v>
      </c>
      <c r="S681" s="130" t="s">
        <v>0</v>
      </c>
      <c r="T681" s="130" t="s">
        <v>0</v>
      </c>
      <c r="U681" s="130" t="s">
        <v>0</v>
      </c>
      <c r="V681" s="130">
        <v>3</v>
      </c>
      <c r="W681" s="130" t="s">
        <v>0</v>
      </c>
      <c r="X681" s="130">
        <v>2</v>
      </c>
      <c r="Y681" s="130" t="s">
        <v>0</v>
      </c>
      <c r="Z681" s="130" t="s">
        <v>0</v>
      </c>
      <c r="AA681" s="130" t="s">
        <v>0</v>
      </c>
      <c r="AB681" s="130" t="s">
        <v>0</v>
      </c>
      <c r="AC681" s="130" t="s">
        <v>0</v>
      </c>
      <c r="AD681" s="130" t="s">
        <v>0</v>
      </c>
      <c r="AE681" s="130" t="s">
        <v>0</v>
      </c>
      <c r="AF681" s="130" t="s">
        <v>0</v>
      </c>
      <c r="AG681" s="130" t="s">
        <v>0</v>
      </c>
      <c r="AH681" s="130" t="s">
        <v>0</v>
      </c>
      <c r="AI681" s="130" t="s">
        <v>0</v>
      </c>
      <c r="AJ681" s="130" t="s">
        <v>0</v>
      </c>
      <c r="AK681" s="137" t="s">
        <v>2748</v>
      </c>
      <c r="AL681" s="138" t="s">
        <v>2749</v>
      </c>
      <c r="AM681" s="139" t="s">
        <v>74</v>
      </c>
      <c r="AN681" s="139" t="s">
        <v>2727</v>
      </c>
      <c r="AO681" s="139"/>
      <c r="AP681" s="139" t="s">
        <v>2764</v>
      </c>
      <c r="AQ681" s="139"/>
      <c r="AR681" s="139"/>
      <c r="AS681" s="139"/>
      <c r="AT681" s="139"/>
      <c r="AU681" s="141"/>
      <c r="BC681" t="s">
        <v>0</v>
      </c>
      <c r="BD681" t="s">
        <v>2499</v>
      </c>
    </row>
    <row r="682" spans="1:56" x14ac:dyDescent="0.2">
      <c r="A682" t="s">
        <v>2527</v>
      </c>
      <c r="B682" t="s">
        <v>2501</v>
      </c>
      <c r="C682" s="130"/>
      <c r="D682" s="130"/>
      <c r="E682" s="130" t="s">
        <v>2886</v>
      </c>
      <c r="F682" s="130"/>
      <c r="G682" s="130"/>
      <c r="H682" s="130"/>
      <c r="I682" s="130"/>
      <c r="J682" s="130"/>
      <c r="K682" s="130"/>
      <c r="L682" s="130"/>
      <c r="M682" s="130"/>
      <c r="N682" s="130"/>
      <c r="O682" s="130"/>
      <c r="P682" s="130"/>
      <c r="Q682" s="130"/>
      <c r="R682" s="130"/>
      <c r="S682" s="130"/>
      <c r="T682" s="130"/>
      <c r="U682" s="130"/>
      <c r="V682" s="130"/>
      <c r="W682" s="130"/>
      <c r="X682" s="130"/>
      <c r="Y682" s="130"/>
      <c r="Z682" s="130"/>
      <c r="AA682" s="130"/>
      <c r="AB682" s="130"/>
      <c r="AC682" s="130"/>
      <c r="AD682" s="130"/>
      <c r="AE682" s="130"/>
      <c r="AF682" s="130"/>
      <c r="AG682" s="130"/>
      <c r="AH682" s="130"/>
      <c r="AI682" s="130"/>
      <c r="AJ682" s="130"/>
      <c r="AK682" s="137" t="s">
        <v>2748</v>
      </c>
      <c r="AL682" s="138" t="s">
        <v>2749</v>
      </c>
      <c r="AM682" s="139" t="s">
        <v>71</v>
      </c>
      <c r="AN682" s="140" t="s">
        <v>2727</v>
      </c>
      <c r="AO682" s="140"/>
      <c r="AP682" s="139" t="s">
        <v>2739</v>
      </c>
      <c r="AQ682" s="140"/>
      <c r="AR682" s="139"/>
      <c r="AS682" s="139"/>
      <c r="AT682" s="139"/>
      <c r="AU682" s="141"/>
      <c r="BC682" t="s">
        <v>0</v>
      </c>
      <c r="BD682" t="s">
        <v>2502</v>
      </c>
    </row>
    <row r="683" spans="1:56" x14ac:dyDescent="0.2">
      <c r="A683" t="s">
        <v>2530</v>
      </c>
      <c r="B683" t="s">
        <v>2504</v>
      </c>
      <c r="C683" s="130">
        <v>22726791796.526154</v>
      </c>
      <c r="D683" s="130">
        <v>5</v>
      </c>
      <c r="E683" s="130" t="s">
        <v>2885</v>
      </c>
      <c r="F683" s="130" t="s">
        <v>0</v>
      </c>
      <c r="G683" s="130" t="s">
        <v>0</v>
      </c>
      <c r="H683" s="130" t="s">
        <v>0</v>
      </c>
      <c r="I683" s="130">
        <v>1</v>
      </c>
      <c r="J683" s="130" t="s">
        <v>0</v>
      </c>
      <c r="K683" s="130" t="s">
        <v>0</v>
      </c>
      <c r="L683" s="130" t="s">
        <v>0</v>
      </c>
      <c r="M683" s="130" t="s">
        <v>0</v>
      </c>
      <c r="N683" s="130">
        <v>5</v>
      </c>
      <c r="O683" s="130" t="s">
        <v>0</v>
      </c>
      <c r="P683" s="130">
        <v>4</v>
      </c>
      <c r="Q683" s="130" t="s">
        <v>0</v>
      </c>
      <c r="R683" s="130" t="s">
        <v>0</v>
      </c>
      <c r="S683" s="130" t="s">
        <v>0</v>
      </c>
      <c r="T683" s="130">
        <v>3</v>
      </c>
      <c r="U683" s="130">
        <v>2</v>
      </c>
      <c r="V683" s="130" t="s">
        <v>0</v>
      </c>
      <c r="W683" s="130" t="s">
        <v>0</v>
      </c>
      <c r="X683" s="130" t="s">
        <v>0</v>
      </c>
      <c r="Y683" s="130" t="s">
        <v>0</v>
      </c>
      <c r="Z683" s="130" t="s">
        <v>0</v>
      </c>
      <c r="AA683" s="130" t="s">
        <v>0</v>
      </c>
      <c r="AB683" s="130" t="s">
        <v>0</v>
      </c>
      <c r="AC683" s="130" t="s">
        <v>0</v>
      </c>
      <c r="AD683" s="130" t="s">
        <v>0</v>
      </c>
      <c r="AE683" s="130" t="s">
        <v>0</v>
      </c>
      <c r="AF683" s="130" t="s">
        <v>0</v>
      </c>
      <c r="AG683" s="130" t="s">
        <v>0</v>
      </c>
      <c r="AH683" s="130" t="s">
        <v>0</v>
      </c>
      <c r="AI683" s="130" t="s">
        <v>0</v>
      </c>
      <c r="AJ683" s="130" t="s">
        <v>0</v>
      </c>
      <c r="AK683" s="137" t="s">
        <v>2748</v>
      </c>
      <c r="AL683" s="138" t="s">
        <v>2749</v>
      </c>
      <c r="AM683" s="139" t="s">
        <v>71</v>
      </c>
      <c r="AN683" s="140" t="s">
        <v>2727</v>
      </c>
      <c r="AO683" s="140"/>
      <c r="AP683" s="139" t="s">
        <v>2765</v>
      </c>
      <c r="AQ683" s="140"/>
      <c r="AR683" s="139"/>
      <c r="AS683" s="139"/>
      <c r="AT683" s="139"/>
      <c r="AU683" s="141"/>
      <c r="BC683" t="s">
        <v>0</v>
      </c>
      <c r="BD683" t="s">
        <v>2505</v>
      </c>
    </row>
    <row r="684" spans="1:56" x14ac:dyDescent="0.2">
      <c r="A684" t="s">
        <v>2533</v>
      </c>
      <c r="B684" t="s">
        <v>2507</v>
      </c>
      <c r="C684" s="130"/>
      <c r="D684" s="130"/>
      <c r="E684" s="130" t="s">
        <v>2886</v>
      </c>
      <c r="F684" s="130"/>
      <c r="G684" s="130"/>
      <c r="H684" s="130"/>
      <c r="I684" s="130"/>
      <c r="J684" s="130"/>
      <c r="K684" s="130"/>
      <c r="L684" s="130"/>
      <c r="M684" s="130"/>
      <c r="N684" s="130"/>
      <c r="O684" s="130"/>
      <c r="P684" s="130"/>
      <c r="Q684" s="130"/>
      <c r="R684" s="130"/>
      <c r="S684" s="130"/>
      <c r="T684" s="130"/>
      <c r="U684" s="130"/>
      <c r="V684" s="130"/>
      <c r="W684" s="130"/>
      <c r="X684" s="130"/>
      <c r="Y684" s="130"/>
      <c r="Z684" s="130"/>
      <c r="AA684" s="130"/>
      <c r="AB684" s="130"/>
      <c r="AC684" s="130"/>
      <c r="AD684" s="130"/>
      <c r="AE684" s="130"/>
      <c r="AF684" s="130"/>
      <c r="AG684" s="130"/>
      <c r="AH684" s="130"/>
      <c r="AI684" s="130"/>
      <c r="AJ684" s="130"/>
      <c r="AK684" s="137" t="s">
        <v>2748</v>
      </c>
      <c r="AL684" s="138" t="s">
        <v>2749</v>
      </c>
      <c r="AM684" s="139" t="s">
        <v>71</v>
      </c>
      <c r="AN684" s="140" t="s">
        <v>2727</v>
      </c>
      <c r="AO684" s="140"/>
      <c r="AP684" s="139" t="s">
        <v>2764</v>
      </c>
      <c r="AQ684" s="140"/>
      <c r="AR684" s="139"/>
      <c r="AS684" s="139"/>
      <c r="AT684" s="139"/>
      <c r="AU684" s="141"/>
      <c r="BC684" t="s">
        <v>0</v>
      </c>
      <c r="BD684" t="s">
        <v>2508</v>
      </c>
    </row>
    <row r="685" spans="1:56" x14ac:dyDescent="0.2">
      <c r="A685" t="s">
        <v>2536</v>
      </c>
      <c r="B685" t="s">
        <v>0</v>
      </c>
      <c r="C685" s="130"/>
      <c r="D685" s="130"/>
      <c r="E685" s="130" t="s">
        <v>2886</v>
      </c>
      <c r="F685" s="130"/>
      <c r="G685" s="130"/>
      <c r="H685" s="130"/>
      <c r="I685" s="130"/>
      <c r="J685" s="130"/>
      <c r="K685" s="130"/>
      <c r="L685" s="130"/>
      <c r="M685" s="130"/>
      <c r="N685" s="130"/>
      <c r="O685" s="130"/>
      <c r="P685" s="130"/>
      <c r="Q685" s="130"/>
      <c r="R685" s="130"/>
      <c r="S685" s="130"/>
      <c r="T685" s="130"/>
      <c r="U685" s="130"/>
      <c r="V685" s="130"/>
      <c r="W685" s="130"/>
      <c r="X685" s="130"/>
      <c r="Y685" s="130"/>
      <c r="Z685" s="130"/>
      <c r="AA685" s="130"/>
      <c r="AB685" s="130"/>
      <c r="AC685" s="130"/>
      <c r="AD685" s="130"/>
      <c r="AE685" s="130"/>
      <c r="AF685" s="130"/>
      <c r="AG685" s="130"/>
      <c r="AH685" s="130"/>
      <c r="AI685" s="130"/>
      <c r="AJ685" s="130"/>
      <c r="AK685" s="142"/>
      <c r="AL685" s="143"/>
      <c r="AM685" s="143"/>
      <c r="AN685" s="143"/>
      <c r="AO685" s="143"/>
      <c r="AP685" s="143"/>
      <c r="AQ685" s="143"/>
      <c r="AR685" s="143"/>
      <c r="AS685" s="143"/>
      <c r="AT685" s="143"/>
      <c r="AU685" s="144"/>
      <c r="BC685" t="s">
        <v>2510</v>
      </c>
      <c r="BD685" t="s">
        <v>2511</v>
      </c>
    </row>
    <row r="686" spans="1:56" x14ac:dyDescent="0.2">
      <c r="A686" t="s">
        <v>2539</v>
      </c>
      <c r="B686" t="s">
        <v>2513</v>
      </c>
      <c r="C686" s="130">
        <v>194222565121.63608</v>
      </c>
      <c r="D686" s="130">
        <v>14</v>
      </c>
      <c r="E686" s="130" t="s">
        <v>2885</v>
      </c>
      <c r="F686" s="130" t="s">
        <v>0</v>
      </c>
      <c r="G686" s="130" t="s">
        <v>0</v>
      </c>
      <c r="H686" s="130">
        <v>2</v>
      </c>
      <c r="I686" s="130">
        <v>5</v>
      </c>
      <c r="J686" s="130">
        <v>8</v>
      </c>
      <c r="K686" s="130">
        <v>10</v>
      </c>
      <c r="L686" s="130">
        <v>7</v>
      </c>
      <c r="M686" s="130">
        <v>9</v>
      </c>
      <c r="N686" s="130">
        <v>14</v>
      </c>
      <c r="O686" s="130" t="s">
        <v>0</v>
      </c>
      <c r="P686" s="130" t="s">
        <v>0</v>
      </c>
      <c r="Q686" s="130">
        <v>1</v>
      </c>
      <c r="R686" s="130">
        <v>3</v>
      </c>
      <c r="S686" s="130" t="s">
        <v>0</v>
      </c>
      <c r="T686" s="130" t="s">
        <v>0</v>
      </c>
      <c r="U686" s="130">
        <v>6</v>
      </c>
      <c r="V686" s="130">
        <v>13</v>
      </c>
      <c r="W686" s="130" t="s">
        <v>0</v>
      </c>
      <c r="X686" s="130">
        <v>12</v>
      </c>
      <c r="Y686" s="130" t="s">
        <v>0</v>
      </c>
      <c r="Z686" s="130">
        <v>4</v>
      </c>
      <c r="AA686" s="130">
        <v>11</v>
      </c>
      <c r="AB686" s="130" t="s">
        <v>0</v>
      </c>
      <c r="AC686" s="130" t="s">
        <v>0</v>
      </c>
      <c r="AD686" s="130" t="s">
        <v>0</v>
      </c>
      <c r="AE686" s="130" t="s">
        <v>0</v>
      </c>
      <c r="AF686" s="130" t="s">
        <v>0</v>
      </c>
      <c r="AG686" s="130" t="s">
        <v>0</v>
      </c>
      <c r="AH686" s="130" t="s">
        <v>0</v>
      </c>
      <c r="AI686" s="130" t="s">
        <v>0</v>
      </c>
      <c r="AJ686" s="130" t="s">
        <v>0</v>
      </c>
      <c r="AK686" s="137" t="s">
        <v>2724</v>
      </c>
      <c r="AL686" s="138" t="s">
        <v>2725</v>
      </c>
      <c r="AM686" s="139" t="s">
        <v>2726</v>
      </c>
      <c r="AN686" s="139"/>
      <c r="AO686" s="139" t="s">
        <v>60</v>
      </c>
      <c r="AP686" s="139"/>
      <c r="AQ686" s="139"/>
      <c r="AR686" s="139"/>
      <c r="AS686" s="139" t="s">
        <v>2766</v>
      </c>
      <c r="AT686" s="139"/>
      <c r="AU686" s="141"/>
      <c r="BC686" t="s">
        <v>0</v>
      </c>
      <c r="BD686" t="s">
        <v>2514</v>
      </c>
    </row>
    <row r="687" spans="1:56" x14ac:dyDescent="0.2">
      <c r="A687" t="s">
        <v>2542</v>
      </c>
      <c r="B687" t="s">
        <v>2516</v>
      </c>
      <c r="C687" s="130">
        <v>1988933099.8</v>
      </c>
      <c r="D687" s="130">
        <v>9</v>
      </c>
      <c r="E687" s="130" t="s">
        <v>2885</v>
      </c>
      <c r="F687" s="130" t="s">
        <v>0</v>
      </c>
      <c r="G687" s="130" t="s">
        <v>0</v>
      </c>
      <c r="H687" s="130">
        <v>2</v>
      </c>
      <c r="I687" s="130" t="s">
        <v>0</v>
      </c>
      <c r="J687" s="130" t="s">
        <v>0</v>
      </c>
      <c r="K687" s="130">
        <v>4</v>
      </c>
      <c r="L687" s="130">
        <v>1</v>
      </c>
      <c r="M687" s="130">
        <v>3</v>
      </c>
      <c r="N687" s="130" t="s">
        <v>0</v>
      </c>
      <c r="O687" s="130" t="s">
        <v>0</v>
      </c>
      <c r="P687" s="130" t="s">
        <v>0</v>
      </c>
      <c r="Q687" s="130" t="s">
        <v>0</v>
      </c>
      <c r="R687" s="130">
        <v>9</v>
      </c>
      <c r="S687" s="130" t="s">
        <v>0</v>
      </c>
      <c r="T687" s="130" t="s">
        <v>0</v>
      </c>
      <c r="U687" s="130">
        <v>5</v>
      </c>
      <c r="V687" s="130">
        <v>8</v>
      </c>
      <c r="W687" s="130" t="s">
        <v>0</v>
      </c>
      <c r="X687" s="130">
        <v>6</v>
      </c>
      <c r="Y687" s="130" t="s">
        <v>0</v>
      </c>
      <c r="Z687" s="130">
        <v>7</v>
      </c>
      <c r="AA687" s="130" t="s">
        <v>0</v>
      </c>
      <c r="AB687" s="130" t="s">
        <v>0</v>
      </c>
      <c r="AC687" s="130" t="s">
        <v>0</v>
      </c>
      <c r="AD687" s="130" t="s">
        <v>0</v>
      </c>
      <c r="AE687" s="130" t="s">
        <v>0</v>
      </c>
      <c r="AF687" s="130" t="s">
        <v>0</v>
      </c>
      <c r="AG687" s="130" t="s">
        <v>0</v>
      </c>
      <c r="AH687" s="130" t="s">
        <v>0</v>
      </c>
      <c r="AI687" s="130" t="s">
        <v>0</v>
      </c>
      <c r="AJ687" s="130" t="s">
        <v>0</v>
      </c>
      <c r="AK687" s="137" t="s">
        <v>2724</v>
      </c>
      <c r="AL687" s="138" t="s">
        <v>2725</v>
      </c>
      <c r="AM687" s="139" t="s">
        <v>2726</v>
      </c>
      <c r="AN687" s="139"/>
      <c r="AO687" s="139" t="s">
        <v>60</v>
      </c>
      <c r="AP687" s="139"/>
      <c r="AQ687" s="139"/>
      <c r="AR687" s="139"/>
      <c r="AS687" s="139" t="s">
        <v>2767</v>
      </c>
      <c r="AT687" s="139"/>
      <c r="AU687" s="141"/>
      <c r="BC687" t="s">
        <v>0</v>
      </c>
      <c r="BD687" t="s">
        <v>2517</v>
      </c>
    </row>
    <row r="688" spans="1:56" x14ac:dyDescent="0.2">
      <c r="A688" t="s">
        <v>2545</v>
      </c>
      <c r="B688" t="s">
        <v>2519</v>
      </c>
      <c r="C688" s="130"/>
      <c r="D688" s="130"/>
      <c r="E688" s="130" t="s">
        <v>2886</v>
      </c>
      <c r="F688" s="130"/>
      <c r="G688" s="130"/>
      <c r="H688" s="130"/>
      <c r="I688" s="130"/>
      <c r="J688" s="130"/>
      <c r="K688" s="130"/>
      <c r="L688" s="130"/>
      <c r="M688" s="130"/>
      <c r="N688" s="130"/>
      <c r="O688" s="130"/>
      <c r="P688" s="130"/>
      <c r="Q688" s="130"/>
      <c r="R688" s="130"/>
      <c r="S688" s="130"/>
      <c r="T688" s="130"/>
      <c r="U688" s="130"/>
      <c r="V688" s="130"/>
      <c r="W688" s="130"/>
      <c r="X688" s="130"/>
      <c r="Y688" s="130"/>
      <c r="Z688" s="130"/>
      <c r="AA688" s="130"/>
      <c r="AB688" s="130"/>
      <c r="AC688" s="130"/>
      <c r="AD688" s="130"/>
      <c r="AE688" s="130"/>
      <c r="AF688" s="130"/>
      <c r="AG688" s="130"/>
      <c r="AH688" s="130"/>
      <c r="AI688" s="130"/>
      <c r="AJ688" s="130"/>
      <c r="AK688" s="137" t="s">
        <v>2724</v>
      </c>
      <c r="AL688" s="138" t="s">
        <v>2725</v>
      </c>
      <c r="AM688" s="139" t="s">
        <v>2726</v>
      </c>
      <c r="AN688" s="139"/>
      <c r="AO688" s="139" t="s">
        <v>60</v>
      </c>
      <c r="AP688" s="139"/>
      <c r="AQ688" s="139"/>
      <c r="AR688" s="139"/>
      <c r="AS688" s="139" t="s">
        <v>2768</v>
      </c>
      <c r="AT688" s="139"/>
      <c r="AU688" s="141"/>
      <c r="BC688" t="s">
        <v>0</v>
      </c>
      <c r="BD688" t="s">
        <v>2520</v>
      </c>
    </row>
    <row r="689" spans="1:56" x14ac:dyDescent="0.2">
      <c r="A689" t="s">
        <v>2548</v>
      </c>
      <c r="B689" t="s">
        <v>2522</v>
      </c>
      <c r="C689" s="130"/>
      <c r="D689" s="130"/>
      <c r="E689" s="130" t="s">
        <v>2886</v>
      </c>
      <c r="F689" s="130"/>
      <c r="G689" s="130"/>
      <c r="H689" s="130"/>
      <c r="I689" s="130"/>
      <c r="J689" s="130"/>
      <c r="K689" s="130"/>
      <c r="L689" s="130"/>
      <c r="M689" s="130"/>
      <c r="N689" s="130"/>
      <c r="O689" s="130"/>
      <c r="P689" s="130"/>
      <c r="Q689" s="130"/>
      <c r="R689" s="130"/>
      <c r="S689" s="130"/>
      <c r="T689" s="130"/>
      <c r="U689" s="130"/>
      <c r="V689" s="130"/>
      <c r="W689" s="130"/>
      <c r="X689" s="130"/>
      <c r="Y689" s="130"/>
      <c r="Z689" s="130"/>
      <c r="AA689" s="130"/>
      <c r="AB689" s="130"/>
      <c r="AC689" s="130"/>
      <c r="AD689" s="130"/>
      <c r="AE689" s="130"/>
      <c r="AF689" s="130"/>
      <c r="AG689" s="130"/>
      <c r="AH689" s="130"/>
      <c r="AI689" s="130"/>
      <c r="AJ689" s="130"/>
      <c r="AK689" s="137" t="s">
        <v>2724</v>
      </c>
      <c r="AL689" s="138" t="s">
        <v>2725</v>
      </c>
      <c r="AM689" s="139" t="s">
        <v>2726</v>
      </c>
      <c r="AN689" s="139"/>
      <c r="AO689" s="139" t="s">
        <v>62</v>
      </c>
      <c r="AP689" s="139"/>
      <c r="AQ689" s="139"/>
      <c r="AR689" s="139"/>
      <c r="AS689" s="139" t="s">
        <v>2766</v>
      </c>
      <c r="AT689" s="139"/>
      <c r="AU689" s="141"/>
      <c r="BC689" t="s">
        <v>0</v>
      </c>
      <c r="BD689" t="s">
        <v>2523</v>
      </c>
    </row>
    <row r="690" spans="1:56" x14ac:dyDescent="0.2">
      <c r="A690" t="s">
        <v>2551</v>
      </c>
      <c r="B690" t="s">
        <v>2525</v>
      </c>
      <c r="C690" s="130"/>
      <c r="D690" s="130"/>
      <c r="E690" s="130" t="s">
        <v>2886</v>
      </c>
      <c r="F690" s="130"/>
      <c r="G690" s="130"/>
      <c r="H690" s="130"/>
      <c r="I690" s="130"/>
      <c r="J690" s="130"/>
      <c r="K690" s="130"/>
      <c r="L690" s="130"/>
      <c r="M690" s="130"/>
      <c r="N690" s="130"/>
      <c r="O690" s="130"/>
      <c r="P690" s="130"/>
      <c r="Q690" s="130"/>
      <c r="R690" s="130"/>
      <c r="S690" s="130"/>
      <c r="T690" s="130"/>
      <c r="U690" s="130"/>
      <c r="V690" s="130"/>
      <c r="W690" s="130"/>
      <c r="X690" s="130"/>
      <c r="Y690" s="130"/>
      <c r="Z690" s="130"/>
      <c r="AA690" s="130"/>
      <c r="AB690" s="130"/>
      <c r="AC690" s="130"/>
      <c r="AD690" s="130"/>
      <c r="AE690" s="130"/>
      <c r="AF690" s="130"/>
      <c r="AG690" s="130"/>
      <c r="AH690" s="130"/>
      <c r="AI690" s="130"/>
      <c r="AJ690" s="130"/>
      <c r="AK690" s="137" t="s">
        <v>2724</v>
      </c>
      <c r="AL690" s="138" t="s">
        <v>2725</v>
      </c>
      <c r="AM690" s="139" t="s">
        <v>2726</v>
      </c>
      <c r="AN690" s="139"/>
      <c r="AO690" s="139" t="s">
        <v>62</v>
      </c>
      <c r="AP690" s="139"/>
      <c r="AQ690" s="139"/>
      <c r="AR690" s="139"/>
      <c r="AS690" s="139" t="s">
        <v>2767</v>
      </c>
      <c r="AT690" s="139"/>
      <c r="AU690" s="141"/>
      <c r="BC690" t="s">
        <v>0</v>
      </c>
      <c r="BD690" t="s">
        <v>2526</v>
      </c>
    </row>
    <row r="691" spans="1:56" x14ac:dyDescent="0.2">
      <c r="A691" t="s">
        <v>2554</v>
      </c>
      <c r="B691" t="s">
        <v>2528</v>
      </c>
      <c r="C691" s="130"/>
      <c r="D691" s="130"/>
      <c r="E691" s="130" t="s">
        <v>2886</v>
      </c>
      <c r="F691" s="130"/>
      <c r="G691" s="130"/>
      <c r="H691" s="130"/>
      <c r="I691" s="130"/>
      <c r="J691" s="130"/>
      <c r="K691" s="130"/>
      <c r="L691" s="130"/>
      <c r="M691" s="130"/>
      <c r="N691" s="130"/>
      <c r="O691" s="130"/>
      <c r="P691" s="130"/>
      <c r="Q691" s="130"/>
      <c r="R691" s="130"/>
      <c r="S691" s="130"/>
      <c r="T691" s="130"/>
      <c r="U691" s="130"/>
      <c r="V691" s="130"/>
      <c r="W691" s="130"/>
      <c r="X691" s="130"/>
      <c r="Y691" s="130"/>
      <c r="Z691" s="130"/>
      <c r="AA691" s="130"/>
      <c r="AB691" s="130"/>
      <c r="AC691" s="130"/>
      <c r="AD691" s="130"/>
      <c r="AE691" s="130"/>
      <c r="AF691" s="130"/>
      <c r="AG691" s="130"/>
      <c r="AH691" s="130"/>
      <c r="AI691" s="130"/>
      <c r="AJ691" s="130"/>
      <c r="AK691" s="137" t="s">
        <v>2724</v>
      </c>
      <c r="AL691" s="138" t="s">
        <v>2725</v>
      </c>
      <c r="AM691" s="139" t="s">
        <v>2726</v>
      </c>
      <c r="AN691" s="139"/>
      <c r="AO691" s="139" t="s">
        <v>62</v>
      </c>
      <c r="AP691" s="139"/>
      <c r="AQ691" s="139"/>
      <c r="AR691" s="139"/>
      <c r="AS691" s="139" t="s">
        <v>2768</v>
      </c>
      <c r="AT691" s="139"/>
      <c r="AU691" s="141"/>
      <c r="BC691" t="s">
        <v>0</v>
      </c>
      <c r="BD691" t="s">
        <v>2529</v>
      </c>
    </row>
    <row r="692" spans="1:56" x14ac:dyDescent="0.2">
      <c r="A692" t="s">
        <v>2557</v>
      </c>
      <c r="B692" t="s">
        <v>2531</v>
      </c>
      <c r="C692" s="130">
        <v>42237609893.734695</v>
      </c>
      <c r="D692" s="130">
        <v>13</v>
      </c>
      <c r="E692" s="130" t="s">
        <v>2885</v>
      </c>
      <c r="F692" s="130" t="s">
        <v>0</v>
      </c>
      <c r="G692" s="130" t="s">
        <v>0</v>
      </c>
      <c r="H692" s="130">
        <v>1</v>
      </c>
      <c r="I692" s="130">
        <v>7</v>
      </c>
      <c r="J692" s="130" t="s">
        <v>0</v>
      </c>
      <c r="K692" s="130">
        <v>13</v>
      </c>
      <c r="L692" s="130">
        <v>9</v>
      </c>
      <c r="M692" s="130">
        <v>6</v>
      </c>
      <c r="N692" s="130">
        <v>3</v>
      </c>
      <c r="O692" s="130" t="s">
        <v>0</v>
      </c>
      <c r="P692" s="130" t="s">
        <v>0</v>
      </c>
      <c r="Q692" s="130">
        <v>2</v>
      </c>
      <c r="R692" s="130">
        <v>8</v>
      </c>
      <c r="S692" s="130" t="s">
        <v>0</v>
      </c>
      <c r="T692" s="130" t="s">
        <v>0</v>
      </c>
      <c r="U692" s="130">
        <v>10</v>
      </c>
      <c r="V692" s="130">
        <v>11</v>
      </c>
      <c r="W692" s="130" t="s">
        <v>0</v>
      </c>
      <c r="X692" s="130">
        <v>4</v>
      </c>
      <c r="Y692" s="130" t="s">
        <v>0</v>
      </c>
      <c r="Z692" s="130">
        <v>5</v>
      </c>
      <c r="AA692" s="130">
        <v>12</v>
      </c>
      <c r="AB692" s="130" t="s">
        <v>0</v>
      </c>
      <c r="AC692" s="130" t="s">
        <v>0</v>
      </c>
      <c r="AD692" s="130" t="s">
        <v>0</v>
      </c>
      <c r="AE692" s="130" t="s">
        <v>0</v>
      </c>
      <c r="AF692" s="130" t="s">
        <v>0</v>
      </c>
      <c r="AG692" s="130" t="s">
        <v>0</v>
      </c>
      <c r="AH692" s="130" t="s">
        <v>0</v>
      </c>
      <c r="AI692" s="130" t="s">
        <v>0</v>
      </c>
      <c r="AJ692" s="130" t="s">
        <v>0</v>
      </c>
      <c r="AK692" s="137" t="s">
        <v>2724</v>
      </c>
      <c r="AL692" s="138" t="s">
        <v>2725</v>
      </c>
      <c r="AM692" s="139" t="s">
        <v>2729</v>
      </c>
      <c r="AN692" s="139" t="s">
        <v>2727</v>
      </c>
      <c r="AO692" s="139"/>
      <c r="AP692" s="139"/>
      <c r="AQ692" s="139"/>
      <c r="AR692" s="139"/>
      <c r="AS692" s="139" t="s">
        <v>2766</v>
      </c>
      <c r="AT692" s="139"/>
      <c r="AU692" s="141"/>
      <c r="BC692" t="s">
        <v>0</v>
      </c>
      <c r="BD692" t="s">
        <v>2532</v>
      </c>
    </row>
    <row r="693" spans="1:56" x14ac:dyDescent="0.2">
      <c r="A693" t="s">
        <v>2560</v>
      </c>
      <c r="B693" t="s">
        <v>2534</v>
      </c>
      <c r="C693" s="130">
        <v>50364281510.690742</v>
      </c>
      <c r="D693" s="130">
        <v>12</v>
      </c>
      <c r="E693" s="130" t="s">
        <v>2885</v>
      </c>
      <c r="F693" s="130" t="s">
        <v>0</v>
      </c>
      <c r="G693" s="130" t="s">
        <v>0</v>
      </c>
      <c r="H693" s="130">
        <v>3</v>
      </c>
      <c r="I693" s="130">
        <v>5</v>
      </c>
      <c r="J693" s="130" t="s">
        <v>0</v>
      </c>
      <c r="K693" s="130">
        <v>11</v>
      </c>
      <c r="L693" s="130">
        <v>1</v>
      </c>
      <c r="M693" s="130">
        <v>7</v>
      </c>
      <c r="N693" s="130">
        <v>2</v>
      </c>
      <c r="O693" s="130" t="s">
        <v>0</v>
      </c>
      <c r="P693" s="130" t="s">
        <v>0</v>
      </c>
      <c r="Q693" s="130">
        <v>6</v>
      </c>
      <c r="R693" s="130">
        <v>12</v>
      </c>
      <c r="S693" s="130" t="s">
        <v>0</v>
      </c>
      <c r="T693" s="130" t="s">
        <v>0</v>
      </c>
      <c r="U693" s="130">
        <v>9</v>
      </c>
      <c r="V693" s="130" t="s">
        <v>0</v>
      </c>
      <c r="W693" s="130" t="s">
        <v>0</v>
      </c>
      <c r="X693" s="130">
        <v>10</v>
      </c>
      <c r="Y693" s="130" t="s">
        <v>0</v>
      </c>
      <c r="Z693" s="130">
        <v>8</v>
      </c>
      <c r="AA693" s="130" t="s">
        <v>0</v>
      </c>
      <c r="AB693" s="130" t="s">
        <v>0</v>
      </c>
      <c r="AC693" s="130">
        <v>4</v>
      </c>
      <c r="AD693" s="130" t="s">
        <v>0</v>
      </c>
      <c r="AE693" s="130" t="s">
        <v>0</v>
      </c>
      <c r="AF693" s="130" t="s">
        <v>0</v>
      </c>
      <c r="AG693" s="130" t="s">
        <v>0</v>
      </c>
      <c r="AH693" s="130" t="s">
        <v>0</v>
      </c>
      <c r="AI693" s="130" t="s">
        <v>0</v>
      </c>
      <c r="AJ693" s="130" t="s">
        <v>0</v>
      </c>
      <c r="AK693" s="137" t="s">
        <v>2724</v>
      </c>
      <c r="AL693" s="138" t="s">
        <v>2725</v>
      </c>
      <c r="AM693" s="139" t="s">
        <v>2729</v>
      </c>
      <c r="AN693" s="139" t="s">
        <v>2727</v>
      </c>
      <c r="AO693" s="139"/>
      <c r="AP693" s="139"/>
      <c r="AQ693" s="139"/>
      <c r="AR693" s="139"/>
      <c r="AS693" s="139" t="s">
        <v>2767</v>
      </c>
      <c r="AT693" s="139"/>
      <c r="AU693" s="141"/>
      <c r="BC693" t="s">
        <v>0</v>
      </c>
      <c r="BD693" t="s">
        <v>2535</v>
      </c>
    </row>
    <row r="694" spans="1:56" x14ac:dyDescent="0.2">
      <c r="A694" t="s">
        <v>2563</v>
      </c>
      <c r="B694" t="s">
        <v>2537</v>
      </c>
      <c r="C694" s="130"/>
      <c r="D694" s="130"/>
      <c r="E694" s="130" t="s">
        <v>2886</v>
      </c>
      <c r="F694" s="130"/>
      <c r="G694" s="130"/>
      <c r="H694" s="130"/>
      <c r="I694" s="130"/>
      <c r="J694" s="130"/>
      <c r="K694" s="130"/>
      <c r="L694" s="130"/>
      <c r="M694" s="130"/>
      <c r="N694" s="130"/>
      <c r="O694" s="130"/>
      <c r="P694" s="130"/>
      <c r="Q694" s="130"/>
      <c r="R694" s="130"/>
      <c r="S694" s="130"/>
      <c r="T694" s="130"/>
      <c r="U694" s="130"/>
      <c r="V694" s="130"/>
      <c r="W694" s="130"/>
      <c r="X694" s="130"/>
      <c r="Y694" s="130"/>
      <c r="Z694" s="130"/>
      <c r="AA694" s="130"/>
      <c r="AB694" s="130"/>
      <c r="AC694" s="130"/>
      <c r="AD694" s="130"/>
      <c r="AE694" s="130"/>
      <c r="AF694" s="130"/>
      <c r="AG694" s="130"/>
      <c r="AH694" s="130"/>
      <c r="AI694" s="130"/>
      <c r="AJ694" s="130"/>
      <c r="AK694" s="137" t="s">
        <v>2724</v>
      </c>
      <c r="AL694" s="138" t="s">
        <v>2725</v>
      </c>
      <c r="AM694" s="139" t="s">
        <v>2729</v>
      </c>
      <c r="AN694" s="139" t="s">
        <v>2727</v>
      </c>
      <c r="AO694" s="139"/>
      <c r="AP694" s="139"/>
      <c r="AQ694" s="139"/>
      <c r="AR694" s="139"/>
      <c r="AS694" s="139" t="s">
        <v>2768</v>
      </c>
      <c r="AT694" s="139"/>
      <c r="AU694" s="141"/>
      <c r="BC694" t="s">
        <v>0</v>
      </c>
      <c r="BD694" t="s">
        <v>2538</v>
      </c>
    </row>
    <row r="695" spans="1:56" x14ac:dyDescent="0.2">
      <c r="A695" t="s">
        <v>2566</v>
      </c>
      <c r="B695" t="s">
        <v>2540</v>
      </c>
      <c r="C695" s="130">
        <v>63618881226.922989</v>
      </c>
      <c r="D695" s="130">
        <v>13</v>
      </c>
      <c r="E695" s="130" t="s">
        <v>2885</v>
      </c>
      <c r="F695" s="130" t="s">
        <v>0</v>
      </c>
      <c r="G695" s="130" t="s">
        <v>0</v>
      </c>
      <c r="H695" s="130">
        <v>5</v>
      </c>
      <c r="I695" s="130">
        <v>4</v>
      </c>
      <c r="J695" s="130" t="s">
        <v>0</v>
      </c>
      <c r="K695" s="130">
        <v>6</v>
      </c>
      <c r="L695" s="130">
        <v>10</v>
      </c>
      <c r="M695" s="130">
        <v>8</v>
      </c>
      <c r="N695" s="130">
        <v>7</v>
      </c>
      <c r="O695" s="130" t="s">
        <v>0</v>
      </c>
      <c r="P695" s="130" t="s">
        <v>0</v>
      </c>
      <c r="Q695" s="130">
        <v>1</v>
      </c>
      <c r="R695" s="130">
        <v>2</v>
      </c>
      <c r="S695" s="130" t="s">
        <v>0</v>
      </c>
      <c r="T695" s="130" t="s">
        <v>0</v>
      </c>
      <c r="U695" s="130">
        <v>9</v>
      </c>
      <c r="V695" s="130">
        <v>12</v>
      </c>
      <c r="W695" s="130" t="s">
        <v>0</v>
      </c>
      <c r="X695" s="130">
        <v>11</v>
      </c>
      <c r="Y695" s="130" t="s">
        <v>0</v>
      </c>
      <c r="Z695" s="130">
        <v>3</v>
      </c>
      <c r="AA695" s="130">
        <v>13</v>
      </c>
      <c r="AB695" s="130" t="s">
        <v>0</v>
      </c>
      <c r="AC695" s="130" t="s">
        <v>0</v>
      </c>
      <c r="AD695" s="130" t="s">
        <v>0</v>
      </c>
      <c r="AE695" s="130" t="s">
        <v>0</v>
      </c>
      <c r="AF695" s="130" t="s">
        <v>0</v>
      </c>
      <c r="AG695" s="130" t="s">
        <v>0</v>
      </c>
      <c r="AH695" s="130" t="s">
        <v>0</v>
      </c>
      <c r="AI695" s="130" t="s">
        <v>0</v>
      </c>
      <c r="AJ695" s="130" t="s">
        <v>0</v>
      </c>
      <c r="AK695" s="137" t="s">
        <v>2724</v>
      </c>
      <c r="AL695" s="138" t="s">
        <v>2725</v>
      </c>
      <c r="AM695" s="139" t="s">
        <v>74</v>
      </c>
      <c r="AN695" s="138" t="s">
        <v>2730</v>
      </c>
      <c r="AO695" s="138"/>
      <c r="AP695" s="138"/>
      <c r="AQ695" s="138"/>
      <c r="AR695" s="138"/>
      <c r="AS695" s="139" t="s">
        <v>2766</v>
      </c>
      <c r="AT695" s="138"/>
      <c r="AU695" s="149"/>
      <c r="BC695" t="s">
        <v>0</v>
      </c>
      <c r="BD695" t="s">
        <v>2541</v>
      </c>
    </row>
    <row r="696" spans="1:56" x14ac:dyDescent="0.2">
      <c r="A696" t="s">
        <v>2569</v>
      </c>
      <c r="B696" t="s">
        <v>2543</v>
      </c>
      <c r="C696" s="130">
        <v>2772472308.9984913</v>
      </c>
      <c r="D696" s="130">
        <v>10</v>
      </c>
      <c r="E696" s="130" t="s">
        <v>2885</v>
      </c>
      <c r="F696" s="130" t="s">
        <v>0</v>
      </c>
      <c r="G696" s="130" t="s">
        <v>0</v>
      </c>
      <c r="H696" s="130">
        <v>2</v>
      </c>
      <c r="I696" s="130">
        <v>3</v>
      </c>
      <c r="J696" s="130" t="s">
        <v>0</v>
      </c>
      <c r="K696" s="130">
        <v>4</v>
      </c>
      <c r="L696" s="130">
        <v>1</v>
      </c>
      <c r="M696" s="130">
        <v>8</v>
      </c>
      <c r="N696" s="130">
        <v>6</v>
      </c>
      <c r="O696" s="130" t="s">
        <v>0</v>
      </c>
      <c r="P696" s="130" t="s">
        <v>0</v>
      </c>
      <c r="Q696" s="130">
        <v>5</v>
      </c>
      <c r="R696" s="130">
        <v>10</v>
      </c>
      <c r="S696" s="130" t="s">
        <v>0</v>
      </c>
      <c r="T696" s="130" t="s">
        <v>0</v>
      </c>
      <c r="U696" s="130">
        <v>9</v>
      </c>
      <c r="V696" s="130" t="s">
        <v>0</v>
      </c>
      <c r="W696" s="130" t="s">
        <v>0</v>
      </c>
      <c r="X696" s="130">
        <v>7</v>
      </c>
      <c r="Y696" s="130" t="s">
        <v>0</v>
      </c>
      <c r="Z696" s="130" t="s">
        <v>0</v>
      </c>
      <c r="AA696" s="130" t="s">
        <v>0</v>
      </c>
      <c r="AB696" s="130" t="s">
        <v>0</v>
      </c>
      <c r="AC696" s="130" t="s">
        <v>0</v>
      </c>
      <c r="AD696" s="130" t="s">
        <v>0</v>
      </c>
      <c r="AE696" s="130" t="s">
        <v>0</v>
      </c>
      <c r="AF696" s="130" t="s">
        <v>0</v>
      </c>
      <c r="AG696" s="130" t="s">
        <v>0</v>
      </c>
      <c r="AH696" s="130" t="s">
        <v>0</v>
      </c>
      <c r="AI696" s="130" t="s">
        <v>0</v>
      </c>
      <c r="AJ696" s="130" t="s">
        <v>0</v>
      </c>
      <c r="AK696" s="137" t="s">
        <v>2724</v>
      </c>
      <c r="AL696" s="138" t="s">
        <v>2725</v>
      </c>
      <c r="AM696" s="139" t="s">
        <v>74</v>
      </c>
      <c r="AN696" s="138" t="s">
        <v>2730</v>
      </c>
      <c r="AO696" s="138"/>
      <c r="AP696" s="138"/>
      <c r="AQ696" s="138"/>
      <c r="AR696" s="138"/>
      <c r="AS696" s="139" t="s">
        <v>2767</v>
      </c>
      <c r="AT696" s="138"/>
      <c r="AU696" s="149"/>
      <c r="BC696" t="s">
        <v>0</v>
      </c>
      <c r="BD696" t="s">
        <v>2544</v>
      </c>
    </row>
    <row r="697" spans="1:56" x14ac:dyDescent="0.2">
      <c r="A697" t="s">
        <v>2572</v>
      </c>
      <c r="B697" t="s">
        <v>2546</v>
      </c>
      <c r="C697" s="130"/>
      <c r="D697" s="130"/>
      <c r="E697" s="130" t="s">
        <v>2886</v>
      </c>
      <c r="F697" s="130"/>
      <c r="G697" s="130"/>
      <c r="H697" s="130"/>
      <c r="I697" s="130"/>
      <c r="J697" s="130"/>
      <c r="K697" s="130"/>
      <c r="L697" s="130"/>
      <c r="M697" s="130"/>
      <c r="N697" s="130"/>
      <c r="O697" s="130"/>
      <c r="P697" s="130"/>
      <c r="Q697" s="130"/>
      <c r="R697" s="130"/>
      <c r="S697" s="130"/>
      <c r="T697" s="130"/>
      <c r="U697" s="130"/>
      <c r="V697" s="130"/>
      <c r="W697" s="130"/>
      <c r="X697" s="130"/>
      <c r="Y697" s="130"/>
      <c r="Z697" s="130"/>
      <c r="AA697" s="130"/>
      <c r="AB697" s="130"/>
      <c r="AC697" s="130"/>
      <c r="AD697" s="130"/>
      <c r="AE697" s="130"/>
      <c r="AF697" s="130"/>
      <c r="AG697" s="130"/>
      <c r="AH697" s="130"/>
      <c r="AI697" s="130"/>
      <c r="AJ697" s="130"/>
      <c r="AK697" s="137" t="s">
        <v>2724</v>
      </c>
      <c r="AL697" s="138" t="s">
        <v>2725</v>
      </c>
      <c r="AM697" s="139" t="s">
        <v>74</v>
      </c>
      <c r="AN697" s="138" t="s">
        <v>2730</v>
      </c>
      <c r="AO697" s="138"/>
      <c r="AP697" s="138"/>
      <c r="AQ697" s="138"/>
      <c r="AR697" s="138"/>
      <c r="AS697" s="139" t="s">
        <v>2768</v>
      </c>
      <c r="AT697" s="138"/>
      <c r="AU697" s="149"/>
      <c r="BC697" t="s">
        <v>0</v>
      </c>
      <c r="BD697" t="s">
        <v>2547</v>
      </c>
    </row>
    <row r="698" spans="1:56" x14ac:dyDescent="0.2">
      <c r="A698" t="s">
        <v>2575</v>
      </c>
      <c r="B698" t="s">
        <v>2549</v>
      </c>
      <c r="C698" s="130">
        <v>11089259310</v>
      </c>
      <c r="D698" s="130">
        <v>13</v>
      </c>
      <c r="E698" s="130" t="s">
        <v>2885</v>
      </c>
      <c r="F698" s="130" t="s">
        <v>0</v>
      </c>
      <c r="G698" s="130" t="s">
        <v>0</v>
      </c>
      <c r="H698" s="130">
        <v>3</v>
      </c>
      <c r="I698" s="130">
        <v>11</v>
      </c>
      <c r="J698" s="130" t="s">
        <v>0</v>
      </c>
      <c r="K698" s="130">
        <v>5</v>
      </c>
      <c r="L698" s="130">
        <v>6</v>
      </c>
      <c r="M698" s="130">
        <v>13</v>
      </c>
      <c r="N698" s="130">
        <v>8</v>
      </c>
      <c r="O698" s="130" t="s">
        <v>0</v>
      </c>
      <c r="P698" s="130" t="s">
        <v>0</v>
      </c>
      <c r="Q698" s="130">
        <v>1</v>
      </c>
      <c r="R698" s="130">
        <v>9</v>
      </c>
      <c r="S698" s="130" t="s">
        <v>0</v>
      </c>
      <c r="T698" s="130" t="s">
        <v>0</v>
      </c>
      <c r="U698" s="130">
        <v>7</v>
      </c>
      <c r="V698" s="130">
        <v>10</v>
      </c>
      <c r="W698" s="130" t="s">
        <v>0</v>
      </c>
      <c r="X698" s="130">
        <v>4</v>
      </c>
      <c r="Y698" s="130" t="s">
        <v>0</v>
      </c>
      <c r="Z698" s="130">
        <v>2</v>
      </c>
      <c r="AA698" s="130">
        <v>12</v>
      </c>
      <c r="AB698" s="130" t="s">
        <v>0</v>
      </c>
      <c r="AC698" s="130" t="s">
        <v>0</v>
      </c>
      <c r="AD698" s="130" t="s">
        <v>0</v>
      </c>
      <c r="AE698" s="130" t="s">
        <v>0</v>
      </c>
      <c r="AF698" s="130" t="s">
        <v>0</v>
      </c>
      <c r="AG698" s="130" t="s">
        <v>0</v>
      </c>
      <c r="AH698" s="130" t="s">
        <v>0</v>
      </c>
      <c r="AI698" s="130" t="s">
        <v>0</v>
      </c>
      <c r="AJ698" s="130" t="s">
        <v>0</v>
      </c>
      <c r="AK698" s="137" t="s">
        <v>2724</v>
      </c>
      <c r="AL698" s="138" t="s">
        <v>2725</v>
      </c>
      <c r="AM698" s="139" t="s">
        <v>74</v>
      </c>
      <c r="AN698" s="139" t="s">
        <v>382</v>
      </c>
      <c r="AO698" s="139"/>
      <c r="AP698" s="139"/>
      <c r="AQ698" s="139"/>
      <c r="AR698" s="139"/>
      <c r="AS698" s="139" t="s">
        <v>2766</v>
      </c>
      <c r="AT698" s="139"/>
      <c r="AU698" s="141"/>
      <c r="BC698" t="s">
        <v>0</v>
      </c>
      <c r="BD698" t="s">
        <v>2550</v>
      </c>
    </row>
    <row r="699" spans="1:56" x14ac:dyDescent="0.2">
      <c r="A699" t="s">
        <v>2578</v>
      </c>
      <c r="B699" t="s">
        <v>2552</v>
      </c>
      <c r="C699" s="130">
        <v>7749658848.6199999</v>
      </c>
      <c r="D699" s="130">
        <v>8</v>
      </c>
      <c r="E699" s="130" t="s">
        <v>2885</v>
      </c>
      <c r="F699" s="130" t="s">
        <v>0</v>
      </c>
      <c r="G699" s="130" t="s">
        <v>0</v>
      </c>
      <c r="H699" s="130">
        <v>7</v>
      </c>
      <c r="I699" s="130" t="s">
        <v>0</v>
      </c>
      <c r="J699" s="130" t="s">
        <v>0</v>
      </c>
      <c r="K699" s="130">
        <v>3</v>
      </c>
      <c r="L699" s="130">
        <v>1</v>
      </c>
      <c r="M699" s="130" t="s">
        <v>0</v>
      </c>
      <c r="N699" s="130">
        <v>6</v>
      </c>
      <c r="O699" s="130" t="s">
        <v>0</v>
      </c>
      <c r="P699" s="130" t="s">
        <v>0</v>
      </c>
      <c r="Q699" s="130">
        <v>5</v>
      </c>
      <c r="R699" s="130" t="s">
        <v>0</v>
      </c>
      <c r="S699" s="130" t="s">
        <v>0</v>
      </c>
      <c r="T699" s="130" t="s">
        <v>0</v>
      </c>
      <c r="U699" s="130">
        <v>4</v>
      </c>
      <c r="V699" s="130" t="s">
        <v>0</v>
      </c>
      <c r="W699" s="130" t="s">
        <v>0</v>
      </c>
      <c r="X699" s="130">
        <v>2</v>
      </c>
      <c r="Y699" s="130" t="s">
        <v>0</v>
      </c>
      <c r="Z699" s="130">
        <v>8</v>
      </c>
      <c r="AA699" s="130" t="s">
        <v>0</v>
      </c>
      <c r="AB699" s="130" t="s">
        <v>0</v>
      </c>
      <c r="AC699" s="130" t="s">
        <v>0</v>
      </c>
      <c r="AD699" s="130" t="s">
        <v>0</v>
      </c>
      <c r="AE699" s="130" t="s">
        <v>0</v>
      </c>
      <c r="AF699" s="130" t="s">
        <v>0</v>
      </c>
      <c r="AG699" s="130" t="s">
        <v>0</v>
      </c>
      <c r="AH699" s="130" t="s">
        <v>0</v>
      </c>
      <c r="AI699" s="130" t="s">
        <v>0</v>
      </c>
      <c r="AJ699" s="130" t="s">
        <v>0</v>
      </c>
      <c r="AK699" s="137" t="s">
        <v>2724</v>
      </c>
      <c r="AL699" s="138" t="s">
        <v>2725</v>
      </c>
      <c r="AM699" s="139" t="s">
        <v>74</v>
      </c>
      <c r="AN699" s="139" t="s">
        <v>382</v>
      </c>
      <c r="AO699" s="139"/>
      <c r="AP699" s="139"/>
      <c r="AQ699" s="139"/>
      <c r="AR699" s="139"/>
      <c r="AS699" s="139" t="s">
        <v>2767</v>
      </c>
      <c r="AT699" s="139"/>
      <c r="AU699" s="141"/>
      <c r="BC699" t="s">
        <v>0</v>
      </c>
      <c r="BD699" t="s">
        <v>2553</v>
      </c>
    </row>
    <row r="700" spans="1:56" x14ac:dyDescent="0.2">
      <c r="A700" t="s">
        <v>2581</v>
      </c>
      <c r="B700" t="s">
        <v>2555</v>
      </c>
      <c r="C700" s="130"/>
      <c r="D700" s="130"/>
      <c r="E700" s="130" t="s">
        <v>2886</v>
      </c>
      <c r="F700" s="130"/>
      <c r="G700" s="130"/>
      <c r="H700" s="130"/>
      <c r="I700" s="130"/>
      <c r="J700" s="130"/>
      <c r="K700" s="130"/>
      <c r="L700" s="130"/>
      <c r="M700" s="130"/>
      <c r="N700" s="130"/>
      <c r="O700" s="130"/>
      <c r="P700" s="130"/>
      <c r="Q700" s="130"/>
      <c r="R700" s="130"/>
      <c r="S700" s="130"/>
      <c r="T700" s="130"/>
      <c r="U700" s="130"/>
      <c r="V700" s="130"/>
      <c r="W700" s="130"/>
      <c r="X700" s="130"/>
      <c r="Y700" s="130"/>
      <c r="Z700" s="130"/>
      <c r="AA700" s="130"/>
      <c r="AB700" s="130"/>
      <c r="AC700" s="130"/>
      <c r="AD700" s="130"/>
      <c r="AE700" s="130"/>
      <c r="AF700" s="130"/>
      <c r="AG700" s="130"/>
      <c r="AH700" s="130"/>
      <c r="AI700" s="130"/>
      <c r="AJ700" s="130"/>
      <c r="AK700" s="137" t="s">
        <v>2724</v>
      </c>
      <c r="AL700" s="138" t="s">
        <v>2725</v>
      </c>
      <c r="AM700" s="139" t="s">
        <v>74</v>
      </c>
      <c r="AN700" s="139" t="s">
        <v>382</v>
      </c>
      <c r="AO700" s="139"/>
      <c r="AP700" s="139"/>
      <c r="AQ700" s="139"/>
      <c r="AR700" s="139"/>
      <c r="AS700" s="139" t="s">
        <v>2768</v>
      </c>
      <c r="AT700" s="139"/>
      <c r="AU700" s="141"/>
      <c r="BC700" t="s">
        <v>0</v>
      </c>
      <c r="BD700" t="s">
        <v>2556</v>
      </c>
    </row>
    <row r="701" spans="1:56" x14ac:dyDescent="0.2">
      <c r="A701" t="s">
        <v>2584</v>
      </c>
      <c r="B701" t="s">
        <v>2558</v>
      </c>
      <c r="C701" s="130">
        <v>1005892698.87</v>
      </c>
      <c r="D701" s="130">
        <v>7</v>
      </c>
      <c r="E701" s="130" t="s">
        <v>2885</v>
      </c>
      <c r="F701" s="130" t="s">
        <v>0</v>
      </c>
      <c r="G701" s="130" t="s">
        <v>0</v>
      </c>
      <c r="H701" s="130">
        <v>2</v>
      </c>
      <c r="I701" s="130">
        <v>5</v>
      </c>
      <c r="J701" s="130" t="s">
        <v>0</v>
      </c>
      <c r="K701" s="130" t="s">
        <v>0</v>
      </c>
      <c r="L701" s="130">
        <v>1</v>
      </c>
      <c r="M701" s="130" t="s">
        <v>0</v>
      </c>
      <c r="N701" s="130">
        <v>6</v>
      </c>
      <c r="O701" s="130" t="s">
        <v>0</v>
      </c>
      <c r="P701" s="130" t="s">
        <v>0</v>
      </c>
      <c r="Q701" s="130">
        <v>3</v>
      </c>
      <c r="R701" s="130" t="s">
        <v>0</v>
      </c>
      <c r="S701" s="130" t="s">
        <v>0</v>
      </c>
      <c r="T701" s="130" t="s">
        <v>0</v>
      </c>
      <c r="U701" s="130" t="s">
        <v>0</v>
      </c>
      <c r="V701" s="130" t="s">
        <v>0</v>
      </c>
      <c r="W701" s="130" t="s">
        <v>0</v>
      </c>
      <c r="X701" s="130">
        <v>4</v>
      </c>
      <c r="Y701" s="130" t="s">
        <v>0</v>
      </c>
      <c r="Z701" s="130">
        <v>7</v>
      </c>
      <c r="AA701" s="130" t="s">
        <v>0</v>
      </c>
      <c r="AB701" s="130" t="s">
        <v>0</v>
      </c>
      <c r="AC701" s="130" t="s">
        <v>0</v>
      </c>
      <c r="AD701" s="130" t="s">
        <v>0</v>
      </c>
      <c r="AE701" s="130" t="s">
        <v>0</v>
      </c>
      <c r="AF701" s="130" t="s">
        <v>0</v>
      </c>
      <c r="AG701" s="130" t="s">
        <v>0</v>
      </c>
      <c r="AH701" s="130" t="s">
        <v>0</v>
      </c>
      <c r="AI701" s="130" t="s">
        <v>0</v>
      </c>
      <c r="AJ701" s="130" t="s">
        <v>0</v>
      </c>
      <c r="AK701" s="137" t="s">
        <v>2724</v>
      </c>
      <c r="AL701" s="138" t="s">
        <v>2725</v>
      </c>
      <c r="AM701" s="139" t="s">
        <v>74</v>
      </c>
      <c r="AN701" s="139" t="s">
        <v>2731</v>
      </c>
      <c r="AO701" s="139"/>
      <c r="AP701" s="139"/>
      <c r="AQ701" s="139"/>
      <c r="AR701" s="139"/>
      <c r="AS701" s="139" t="s">
        <v>2766</v>
      </c>
      <c r="AT701" s="139"/>
      <c r="AU701" s="141"/>
      <c r="BC701" t="s">
        <v>0</v>
      </c>
      <c r="BD701" t="s">
        <v>2559</v>
      </c>
    </row>
    <row r="702" spans="1:56" x14ac:dyDescent="0.2">
      <c r="A702" t="s">
        <v>2587</v>
      </c>
      <c r="B702" t="s">
        <v>2561</v>
      </c>
      <c r="C702" s="130"/>
      <c r="D702" s="130"/>
      <c r="E702" s="130" t="s">
        <v>2886</v>
      </c>
      <c r="F702" s="130"/>
      <c r="G702" s="130"/>
      <c r="H702" s="130"/>
      <c r="I702" s="130"/>
      <c r="J702" s="130"/>
      <c r="K702" s="130"/>
      <c r="L702" s="130"/>
      <c r="M702" s="130"/>
      <c r="N702" s="130"/>
      <c r="O702" s="130"/>
      <c r="P702" s="130"/>
      <c r="Q702" s="130"/>
      <c r="R702" s="130"/>
      <c r="S702" s="130"/>
      <c r="T702" s="130"/>
      <c r="U702" s="130"/>
      <c r="V702" s="130"/>
      <c r="W702" s="130"/>
      <c r="X702" s="130"/>
      <c r="Y702" s="130"/>
      <c r="Z702" s="130"/>
      <c r="AA702" s="130"/>
      <c r="AB702" s="130"/>
      <c r="AC702" s="130"/>
      <c r="AD702" s="130"/>
      <c r="AE702" s="130"/>
      <c r="AF702" s="130"/>
      <c r="AG702" s="130"/>
      <c r="AH702" s="130"/>
      <c r="AI702" s="130"/>
      <c r="AJ702" s="130"/>
      <c r="AK702" s="137" t="s">
        <v>2724</v>
      </c>
      <c r="AL702" s="138" t="s">
        <v>2725</v>
      </c>
      <c r="AM702" s="139" t="s">
        <v>74</v>
      </c>
      <c r="AN702" s="139" t="s">
        <v>2731</v>
      </c>
      <c r="AO702" s="139"/>
      <c r="AP702" s="139"/>
      <c r="AQ702" s="139"/>
      <c r="AR702" s="139"/>
      <c r="AS702" s="139" t="s">
        <v>2767</v>
      </c>
      <c r="AT702" s="139"/>
      <c r="AU702" s="141"/>
      <c r="BC702" t="s">
        <v>0</v>
      </c>
      <c r="BD702" t="s">
        <v>2562</v>
      </c>
    </row>
    <row r="703" spans="1:56" x14ac:dyDescent="0.2">
      <c r="A703" t="s">
        <v>2590</v>
      </c>
      <c r="B703" t="s">
        <v>2564</v>
      </c>
      <c r="C703" s="130"/>
      <c r="D703" s="130"/>
      <c r="E703" s="130" t="s">
        <v>2886</v>
      </c>
      <c r="F703" s="130"/>
      <c r="G703" s="130"/>
      <c r="H703" s="130"/>
      <c r="I703" s="130"/>
      <c r="J703" s="130"/>
      <c r="K703" s="130"/>
      <c r="L703" s="130"/>
      <c r="M703" s="130"/>
      <c r="N703" s="130"/>
      <c r="O703" s="130"/>
      <c r="P703" s="130"/>
      <c r="Q703" s="130"/>
      <c r="R703" s="130"/>
      <c r="S703" s="130"/>
      <c r="T703" s="130"/>
      <c r="U703" s="130"/>
      <c r="V703" s="130"/>
      <c r="W703" s="130"/>
      <c r="X703" s="130"/>
      <c r="Y703" s="130"/>
      <c r="Z703" s="130"/>
      <c r="AA703" s="130"/>
      <c r="AB703" s="130"/>
      <c r="AC703" s="130"/>
      <c r="AD703" s="130"/>
      <c r="AE703" s="130"/>
      <c r="AF703" s="130"/>
      <c r="AG703" s="130"/>
      <c r="AH703" s="130"/>
      <c r="AI703" s="130"/>
      <c r="AJ703" s="130"/>
      <c r="AK703" s="137" t="s">
        <v>2724</v>
      </c>
      <c r="AL703" s="138" t="s">
        <v>2725</v>
      </c>
      <c r="AM703" s="139" t="s">
        <v>74</v>
      </c>
      <c r="AN703" s="139" t="s">
        <v>2731</v>
      </c>
      <c r="AO703" s="139"/>
      <c r="AP703" s="139"/>
      <c r="AQ703" s="139"/>
      <c r="AR703" s="139"/>
      <c r="AS703" s="139" t="s">
        <v>2768</v>
      </c>
      <c r="AT703" s="139"/>
      <c r="AU703" s="141"/>
      <c r="BC703" t="s">
        <v>0</v>
      </c>
      <c r="BD703" t="s">
        <v>2565</v>
      </c>
    </row>
    <row r="704" spans="1:56" x14ac:dyDescent="0.2">
      <c r="A704" t="s">
        <v>2593</v>
      </c>
      <c r="B704" t="s">
        <v>2567</v>
      </c>
      <c r="C704" s="130">
        <v>19363908327.07</v>
      </c>
      <c r="D704" s="130">
        <v>13</v>
      </c>
      <c r="E704" s="130" t="s">
        <v>2885</v>
      </c>
      <c r="F704" s="130" t="s">
        <v>0</v>
      </c>
      <c r="G704" s="130" t="s">
        <v>0</v>
      </c>
      <c r="H704" s="130">
        <v>3</v>
      </c>
      <c r="I704" s="130">
        <v>7</v>
      </c>
      <c r="J704" s="130" t="s">
        <v>0</v>
      </c>
      <c r="K704" s="130">
        <v>2</v>
      </c>
      <c r="L704" s="130">
        <v>9</v>
      </c>
      <c r="M704" s="130">
        <v>10</v>
      </c>
      <c r="N704" s="130">
        <v>4</v>
      </c>
      <c r="O704" s="130" t="s">
        <v>0</v>
      </c>
      <c r="P704" s="130" t="s">
        <v>0</v>
      </c>
      <c r="Q704" s="130">
        <v>1</v>
      </c>
      <c r="R704" s="130">
        <v>6</v>
      </c>
      <c r="S704" s="130" t="s">
        <v>0</v>
      </c>
      <c r="T704" s="130" t="s">
        <v>0</v>
      </c>
      <c r="U704" s="130">
        <v>8</v>
      </c>
      <c r="V704" s="130">
        <v>11</v>
      </c>
      <c r="W704" s="130" t="s">
        <v>0</v>
      </c>
      <c r="X704" s="130">
        <v>13</v>
      </c>
      <c r="Y704" s="130" t="s">
        <v>0</v>
      </c>
      <c r="Z704" s="130">
        <v>5</v>
      </c>
      <c r="AA704" s="130">
        <v>12</v>
      </c>
      <c r="AB704" s="130" t="s">
        <v>0</v>
      </c>
      <c r="AC704" s="130" t="s">
        <v>0</v>
      </c>
      <c r="AD704" s="130" t="s">
        <v>0</v>
      </c>
      <c r="AE704" s="130" t="s">
        <v>0</v>
      </c>
      <c r="AF704" s="130" t="s">
        <v>0</v>
      </c>
      <c r="AG704" s="130" t="s">
        <v>0</v>
      </c>
      <c r="AH704" s="130" t="s">
        <v>0</v>
      </c>
      <c r="AI704" s="130" t="s">
        <v>0</v>
      </c>
      <c r="AJ704" s="130" t="s">
        <v>0</v>
      </c>
      <c r="AK704" s="137" t="s">
        <v>2724</v>
      </c>
      <c r="AL704" s="138" t="s">
        <v>2725</v>
      </c>
      <c r="AM704" s="139" t="s">
        <v>74</v>
      </c>
      <c r="AN704" s="139" t="s">
        <v>386</v>
      </c>
      <c r="AO704" s="139"/>
      <c r="AP704" s="139"/>
      <c r="AQ704" s="139"/>
      <c r="AR704" s="139"/>
      <c r="AS704" s="139" t="s">
        <v>2766</v>
      </c>
      <c r="AT704" s="139"/>
      <c r="AU704" s="141"/>
      <c r="BC704" t="s">
        <v>0</v>
      </c>
      <c r="BD704" t="s">
        <v>2568</v>
      </c>
    </row>
    <row r="705" spans="1:56" x14ac:dyDescent="0.2">
      <c r="A705" t="s">
        <v>2596</v>
      </c>
      <c r="B705" t="s">
        <v>2570</v>
      </c>
      <c r="C705" s="130">
        <v>27816087067.904629</v>
      </c>
      <c r="D705" s="130">
        <v>11</v>
      </c>
      <c r="E705" s="130" t="s">
        <v>2885</v>
      </c>
      <c r="F705" s="130" t="s">
        <v>0</v>
      </c>
      <c r="G705" s="130" t="s">
        <v>0</v>
      </c>
      <c r="H705" s="130">
        <v>2</v>
      </c>
      <c r="I705" s="130">
        <v>8</v>
      </c>
      <c r="J705" s="130" t="s">
        <v>0</v>
      </c>
      <c r="K705" s="130">
        <v>1</v>
      </c>
      <c r="L705" s="130">
        <v>5</v>
      </c>
      <c r="M705" s="130">
        <v>6</v>
      </c>
      <c r="N705" s="130">
        <v>3</v>
      </c>
      <c r="O705" s="130" t="s">
        <v>0</v>
      </c>
      <c r="P705" s="130" t="s">
        <v>0</v>
      </c>
      <c r="Q705" s="130">
        <v>11</v>
      </c>
      <c r="R705" s="130">
        <v>10</v>
      </c>
      <c r="S705" s="130" t="s">
        <v>0</v>
      </c>
      <c r="T705" s="130" t="s">
        <v>0</v>
      </c>
      <c r="U705" s="130">
        <v>9</v>
      </c>
      <c r="V705" s="130" t="s">
        <v>0</v>
      </c>
      <c r="W705" s="130" t="s">
        <v>0</v>
      </c>
      <c r="X705" s="130">
        <v>7</v>
      </c>
      <c r="Y705" s="130" t="s">
        <v>0</v>
      </c>
      <c r="Z705" s="130">
        <v>4</v>
      </c>
      <c r="AA705" s="130" t="s">
        <v>0</v>
      </c>
      <c r="AB705" s="130" t="s">
        <v>0</v>
      </c>
      <c r="AC705" s="130" t="s">
        <v>0</v>
      </c>
      <c r="AD705" s="130" t="s">
        <v>0</v>
      </c>
      <c r="AE705" s="130" t="s">
        <v>0</v>
      </c>
      <c r="AF705" s="130" t="s">
        <v>0</v>
      </c>
      <c r="AG705" s="130" t="s">
        <v>0</v>
      </c>
      <c r="AH705" s="130" t="s">
        <v>0</v>
      </c>
      <c r="AI705" s="130" t="s">
        <v>0</v>
      </c>
      <c r="AJ705" s="130" t="s">
        <v>0</v>
      </c>
      <c r="AK705" s="137" t="s">
        <v>2724</v>
      </c>
      <c r="AL705" s="138" t="s">
        <v>2725</v>
      </c>
      <c r="AM705" s="139" t="s">
        <v>74</v>
      </c>
      <c r="AN705" s="139" t="s">
        <v>386</v>
      </c>
      <c r="AO705" s="139"/>
      <c r="AP705" s="139"/>
      <c r="AQ705" s="139"/>
      <c r="AR705" s="139"/>
      <c r="AS705" s="139" t="s">
        <v>2767</v>
      </c>
      <c r="AT705" s="139"/>
      <c r="AU705" s="141"/>
      <c r="BC705" t="s">
        <v>0</v>
      </c>
      <c r="BD705" t="s">
        <v>2571</v>
      </c>
    </row>
    <row r="706" spans="1:56" x14ac:dyDescent="0.2">
      <c r="A706" t="s">
        <v>2599</v>
      </c>
      <c r="B706" t="s">
        <v>2573</v>
      </c>
      <c r="C706" s="130"/>
      <c r="D706" s="130"/>
      <c r="E706" s="130" t="s">
        <v>2886</v>
      </c>
      <c r="F706" s="130"/>
      <c r="G706" s="130"/>
      <c r="H706" s="130"/>
      <c r="I706" s="130"/>
      <c r="J706" s="130"/>
      <c r="K706" s="130"/>
      <c r="L706" s="130"/>
      <c r="M706" s="130"/>
      <c r="N706" s="130"/>
      <c r="O706" s="130"/>
      <c r="P706" s="130"/>
      <c r="Q706" s="130"/>
      <c r="R706" s="130"/>
      <c r="S706" s="130"/>
      <c r="T706" s="130"/>
      <c r="U706" s="130"/>
      <c r="V706" s="130"/>
      <c r="W706" s="130"/>
      <c r="X706" s="130"/>
      <c r="Y706" s="130"/>
      <c r="Z706" s="130"/>
      <c r="AA706" s="130"/>
      <c r="AB706" s="130"/>
      <c r="AC706" s="130"/>
      <c r="AD706" s="130"/>
      <c r="AE706" s="130"/>
      <c r="AF706" s="130"/>
      <c r="AG706" s="130"/>
      <c r="AH706" s="130"/>
      <c r="AI706" s="130"/>
      <c r="AJ706" s="130"/>
      <c r="AK706" s="137" t="s">
        <v>2724</v>
      </c>
      <c r="AL706" s="138" t="s">
        <v>2725</v>
      </c>
      <c r="AM706" s="139" t="s">
        <v>74</v>
      </c>
      <c r="AN706" s="139" t="s">
        <v>386</v>
      </c>
      <c r="AO706" s="139"/>
      <c r="AP706" s="139"/>
      <c r="AQ706" s="139"/>
      <c r="AR706" s="139"/>
      <c r="AS706" s="139" t="s">
        <v>2768</v>
      </c>
      <c r="AT706" s="139"/>
      <c r="AU706" s="141"/>
      <c r="BC706" t="s">
        <v>0</v>
      </c>
      <c r="BD706" t="s">
        <v>2574</v>
      </c>
    </row>
    <row r="707" spans="1:56" x14ac:dyDescent="0.2">
      <c r="A707" t="s">
        <v>2602</v>
      </c>
      <c r="B707" t="s">
        <v>2576</v>
      </c>
      <c r="C707" s="130"/>
      <c r="D707" s="130"/>
      <c r="E707" s="130" t="s">
        <v>2886</v>
      </c>
      <c r="F707" s="130"/>
      <c r="G707" s="130"/>
      <c r="H707" s="130"/>
      <c r="I707" s="130"/>
      <c r="J707" s="130"/>
      <c r="K707" s="130"/>
      <c r="L707" s="130"/>
      <c r="M707" s="130"/>
      <c r="N707" s="130"/>
      <c r="O707" s="130"/>
      <c r="P707" s="130"/>
      <c r="Q707" s="130"/>
      <c r="R707" s="130"/>
      <c r="S707" s="130"/>
      <c r="T707" s="130"/>
      <c r="U707" s="130"/>
      <c r="V707" s="130"/>
      <c r="W707" s="130"/>
      <c r="X707" s="130"/>
      <c r="Y707" s="130"/>
      <c r="Z707" s="130"/>
      <c r="AA707" s="130"/>
      <c r="AB707" s="130"/>
      <c r="AC707" s="130"/>
      <c r="AD707" s="130"/>
      <c r="AE707" s="130"/>
      <c r="AF707" s="130"/>
      <c r="AG707" s="130"/>
      <c r="AH707" s="130"/>
      <c r="AI707" s="130"/>
      <c r="AJ707" s="130"/>
      <c r="AK707" s="137" t="s">
        <v>2724</v>
      </c>
      <c r="AL707" s="138" t="s">
        <v>2725</v>
      </c>
      <c r="AM707" s="139" t="s">
        <v>71</v>
      </c>
      <c r="AN707" s="140" t="s">
        <v>70</v>
      </c>
      <c r="AO707" s="140"/>
      <c r="AP707" s="140"/>
      <c r="AQ707" s="140"/>
      <c r="AR707" s="139"/>
      <c r="AS707" s="139" t="s">
        <v>2766</v>
      </c>
      <c r="AT707" s="139"/>
      <c r="AU707" s="141"/>
      <c r="BC707" t="s">
        <v>0</v>
      </c>
      <c r="BD707" t="s">
        <v>2577</v>
      </c>
    </row>
    <row r="708" spans="1:56" x14ac:dyDescent="0.2">
      <c r="A708" t="s">
        <v>2605</v>
      </c>
      <c r="B708" t="s">
        <v>2579</v>
      </c>
      <c r="C708" s="130"/>
      <c r="D708" s="130"/>
      <c r="E708" s="130" t="s">
        <v>2886</v>
      </c>
      <c r="F708" s="130"/>
      <c r="G708" s="130"/>
      <c r="H708" s="130"/>
      <c r="I708" s="130"/>
      <c r="J708" s="130"/>
      <c r="K708" s="130"/>
      <c r="L708" s="130"/>
      <c r="M708" s="130"/>
      <c r="N708" s="130"/>
      <c r="O708" s="130"/>
      <c r="P708" s="130"/>
      <c r="Q708" s="130"/>
      <c r="R708" s="130"/>
      <c r="S708" s="130"/>
      <c r="T708" s="130"/>
      <c r="U708" s="130"/>
      <c r="V708" s="130"/>
      <c r="W708" s="130"/>
      <c r="X708" s="130"/>
      <c r="Y708" s="130"/>
      <c r="Z708" s="130"/>
      <c r="AA708" s="130"/>
      <c r="AB708" s="130"/>
      <c r="AC708" s="130"/>
      <c r="AD708" s="130"/>
      <c r="AE708" s="130"/>
      <c r="AF708" s="130"/>
      <c r="AG708" s="130"/>
      <c r="AH708" s="130"/>
      <c r="AI708" s="130"/>
      <c r="AJ708" s="130"/>
      <c r="AK708" s="137" t="s">
        <v>2724</v>
      </c>
      <c r="AL708" s="138" t="s">
        <v>2725</v>
      </c>
      <c r="AM708" s="139" t="s">
        <v>71</v>
      </c>
      <c r="AN708" s="140" t="s">
        <v>70</v>
      </c>
      <c r="AO708" s="140"/>
      <c r="AP708" s="140"/>
      <c r="AQ708" s="140"/>
      <c r="AR708" s="139"/>
      <c r="AS708" s="139" t="s">
        <v>2767</v>
      </c>
      <c r="AT708" s="139"/>
      <c r="AU708" s="141"/>
      <c r="BC708" t="s">
        <v>0</v>
      </c>
      <c r="BD708" t="s">
        <v>2580</v>
      </c>
    </row>
    <row r="709" spans="1:56" x14ac:dyDescent="0.2">
      <c r="A709" t="s">
        <v>2607</v>
      </c>
      <c r="B709" t="s">
        <v>2582</v>
      </c>
      <c r="C709" s="130"/>
      <c r="D709" s="130"/>
      <c r="E709" s="130" t="s">
        <v>2886</v>
      </c>
      <c r="F709" s="130"/>
      <c r="G709" s="130"/>
      <c r="H709" s="130"/>
      <c r="I709" s="130"/>
      <c r="J709" s="130"/>
      <c r="K709" s="130"/>
      <c r="L709" s="130"/>
      <c r="M709" s="130"/>
      <c r="N709" s="130"/>
      <c r="O709" s="130"/>
      <c r="P709" s="130"/>
      <c r="Q709" s="130"/>
      <c r="R709" s="130"/>
      <c r="S709" s="130"/>
      <c r="T709" s="130"/>
      <c r="U709" s="130"/>
      <c r="V709" s="130"/>
      <c r="W709" s="130"/>
      <c r="X709" s="130"/>
      <c r="Y709" s="130"/>
      <c r="Z709" s="130"/>
      <c r="AA709" s="130"/>
      <c r="AB709" s="130"/>
      <c r="AC709" s="130"/>
      <c r="AD709" s="130"/>
      <c r="AE709" s="130"/>
      <c r="AF709" s="130"/>
      <c r="AG709" s="130"/>
      <c r="AH709" s="130"/>
      <c r="AI709" s="130"/>
      <c r="AJ709" s="130"/>
      <c r="AK709" s="137" t="s">
        <v>2724</v>
      </c>
      <c r="AL709" s="138" t="s">
        <v>2725</v>
      </c>
      <c r="AM709" s="139" t="s">
        <v>71</v>
      </c>
      <c r="AN709" s="140" t="s">
        <v>70</v>
      </c>
      <c r="AO709" s="140"/>
      <c r="AP709" s="140"/>
      <c r="AQ709" s="140"/>
      <c r="AR709" s="139"/>
      <c r="AS709" s="139" t="s">
        <v>2768</v>
      </c>
      <c r="AT709" s="139"/>
      <c r="AU709" s="141"/>
      <c r="BC709" t="s">
        <v>0</v>
      </c>
      <c r="BD709" t="s">
        <v>2583</v>
      </c>
    </row>
    <row r="710" spans="1:56" x14ac:dyDescent="0.2">
      <c r="A710" t="s">
        <v>2609</v>
      </c>
      <c r="B710" t="s">
        <v>2585</v>
      </c>
      <c r="C710" s="130"/>
      <c r="D710" s="130"/>
      <c r="E710" s="130" t="s">
        <v>2886</v>
      </c>
      <c r="F710" s="130"/>
      <c r="G710" s="130"/>
      <c r="H710" s="130"/>
      <c r="I710" s="130"/>
      <c r="J710" s="130"/>
      <c r="K710" s="130"/>
      <c r="L710" s="130"/>
      <c r="M710" s="130"/>
      <c r="N710" s="130"/>
      <c r="O710" s="130"/>
      <c r="P710" s="130"/>
      <c r="Q710" s="130"/>
      <c r="R710" s="130"/>
      <c r="S710" s="130"/>
      <c r="T710" s="130"/>
      <c r="U710" s="130"/>
      <c r="V710" s="130"/>
      <c r="W710" s="130"/>
      <c r="X710" s="130"/>
      <c r="Y710" s="130"/>
      <c r="Z710" s="130"/>
      <c r="AA710" s="130"/>
      <c r="AB710" s="130"/>
      <c r="AC710" s="130"/>
      <c r="AD710" s="130"/>
      <c r="AE710" s="130"/>
      <c r="AF710" s="130"/>
      <c r="AG710" s="130"/>
      <c r="AH710" s="130"/>
      <c r="AI710" s="130"/>
      <c r="AJ710" s="130"/>
      <c r="AK710" s="137" t="s">
        <v>2724</v>
      </c>
      <c r="AL710" s="138" t="s">
        <v>2725</v>
      </c>
      <c r="AM710" s="139" t="s">
        <v>71</v>
      </c>
      <c r="AN710" s="140" t="s">
        <v>2732</v>
      </c>
      <c r="AO710" s="140"/>
      <c r="AP710" s="140"/>
      <c r="AQ710" s="140"/>
      <c r="AR710" s="139"/>
      <c r="AS710" s="139" t="s">
        <v>2766</v>
      </c>
      <c r="AT710" s="139"/>
      <c r="AU710" s="141"/>
      <c r="BC710" t="s">
        <v>0</v>
      </c>
      <c r="BD710" t="s">
        <v>2586</v>
      </c>
    </row>
    <row r="711" spans="1:56" x14ac:dyDescent="0.2">
      <c r="A711" t="s">
        <v>2612</v>
      </c>
      <c r="B711" t="s">
        <v>2588</v>
      </c>
      <c r="C711" s="130"/>
      <c r="D711" s="130"/>
      <c r="E711" s="130" t="s">
        <v>2886</v>
      </c>
      <c r="F711" s="130"/>
      <c r="G711" s="130"/>
      <c r="H711" s="130"/>
      <c r="I711" s="130"/>
      <c r="J711" s="130"/>
      <c r="K711" s="130"/>
      <c r="L711" s="130"/>
      <c r="M711" s="130"/>
      <c r="N711" s="130"/>
      <c r="O711" s="130"/>
      <c r="P711" s="130"/>
      <c r="Q711" s="130"/>
      <c r="R711" s="130"/>
      <c r="S711" s="130"/>
      <c r="T711" s="130"/>
      <c r="U711" s="130"/>
      <c r="V711" s="130"/>
      <c r="W711" s="130"/>
      <c r="X711" s="130"/>
      <c r="Y711" s="130"/>
      <c r="Z711" s="130"/>
      <c r="AA711" s="130"/>
      <c r="AB711" s="130"/>
      <c r="AC711" s="130"/>
      <c r="AD711" s="130"/>
      <c r="AE711" s="130"/>
      <c r="AF711" s="130"/>
      <c r="AG711" s="130"/>
      <c r="AH711" s="130"/>
      <c r="AI711" s="130"/>
      <c r="AJ711" s="130"/>
      <c r="AK711" s="137" t="s">
        <v>2724</v>
      </c>
      <c r="AL711" s="138" t="s">
        <v>2725</v>
      </c>
      <c r="AM711" s="139" t="s">
        <v>71</v>
      </c>
      <c r="AN711" s="140" t="s">
        <v>2732</v>
      </c>
      <c r="AO711" s="140"/>
      <c r="AP711" s="140"/>
      <c r="AQ711" s="140"/>
      <c r="AR711" s="139"/>
      <c r="AS711" s="139" t="s">
        <v>2767</v>
      </c>
      <c r="AT711" s="139"/>
      <c r="AU711" s="141"/>
      <c r="BC711" t="s">
        <v>0</v>
      </c>
      <c r="BD711" t="s">
        <v>2589</v>
      </c>
    </row>
    <row r="712" spans="1:56" x14ac:dyDescent="0.2">
      <c r="A712" t="s">
        <v>2614</v>
      </c>
      <c r="B712" t="s">
        <v>2591</v>
      </c>
      <c r="C712" s="130"/>
      <c r="D712" s="130"/>
      <c r="E712" s="130" t="s">
        <v>2886</v>
      </c>
      <c r="F712" s="130"/>
      <c r="G712" s="130"/>
      <c r="H712" s="130"/>
      <c r="I712" s="130"/>
      <c r="J712" s="130"/>
      <c r="K712" s="130"/>
      <c r="L712" s="130"/>
      <c r="M712" s="130"/>
      <c r="N712" s="130"/>
      <c r="O712" s="130"/>
      <c r="P712" s="130"/>
      <c r="Q712" s="130"/>
      <c r="R712" s="130"/>
      <c r="S712" s="130"/>
      <c r="T712" s="130"/>
      <c r="U712" s="130"/>
      <c r="V712" s="130"/>
      <c r="W712" s="130"/>
      <c r="X712" s="130"/>
      <c r="Y712" s="130"/>
      <c r="Z712" s="130"/>
      <c r="AA712" s="130"/>
      <c r="AB712" s="130"/>
      <c r="AC712" s="130"/>
      <c r="AD712" s="130"/>
      <c r="AE712" s="130"/>
      <c r="AF712" s="130"/>
      <c r="AG712" s="130"/>
      <c r="AH712" s="130"/>
      <c r="AI712" s="130"/>
      <c r="AJ712" s="130"/>
      <c r="AK712" s="137" t="s">
        <v>2724</v>
      </c>
      <c r="AL712" s="138" t="s">
        <v>2725</v>
      </c>
      <c r="AM712" s="139" t="s">
        <v>71</v>
      </c>
      <c r="AN712" s="140" t="s">
        <v>2732</v>
      </c>
      <c r="AO712" s="140"/>
      <c r="AP712" s="140"/>
      <c r="AQ712" s="140"/>
      <c r="AR712" s="139"/>
      <c r="AS712" s="139" t="s">
        <v>2768</v>
      </c>
      <c r="AT712" s="139"/>
      <c r="AU712" s="141"/>
      <c r="BC712" t="s">
        <v>0</v>
      </c>
      <c r="BD712" t="s">
        <v>2592</v>
      </c>
    </row>
    <row r="713" spans="1:56" x14ac:dyDescent="0.2">
      <c r="A713" t="s">
        <v>2616</v>
      </c>
      <c r="B713" t="s">
        <v>2594</v>
      </c>
      <c r="C713" s="130"/>
      <c r="D713" s="130"/>
      <c r="E713" s="130" t="s">
        <v>2886</v>
      </c>
      <c r="F713" s="130"/>
      <c r="G713" s="130"/>
      <c r="H713" s="130"/>
      <c r="I713" s="130"/>
      <c r="J713" s="130"/>
      <c r="K713" s="130"/>
      <c r="L713" s="130"/>
      <c r="M713" s="130"/>
      <c r="N713" s="130"/>
      <c r="O713" s="130"/>
      <c r="P713" s="130"/>
      <c r="Q713" s="130"/>
      <c r="R713" s="130"/>
      <c r="S713" s="130"/>
      <c r="T713" s="130"/>
      <c r="U713" s="130"/>
      <c r="V713" s="130"/>
      <c r="W713" s="130"/>
      <c r="X713" s="130"/>
      <c r="Y713" s="130"/>
      <c r="Z713" s="130"/>
      <c r="AA713" s="130"/>
      <c r="AB713" s="130"/>
      <c r="AC713" s="130"/>
      <c r="AD713" s="130"/>
      <c r="AE713" s="130"/>
      <c r="AF713" s="130"/>
      <c r="AG713" s="130"/>
      <c r="AH713" s="130"/>
      <c r="AI713" s="130"/>
      <c r="AJ713" s="130"/>
      <c r="AK713" s="137" t="s">
        <v>2724</v>
      </c>
      <c r="AL713" s="138" t="s">
        <v>2725</v>
      </c>
      <c r="AM713" s="139" t="s">
        <v>2733</v>
      </c>
      <c r="AN713" s="140" t="s">
        <v>2727</v>
      </c>
      <c r="AO713" s="140"/>
      <c r="AP713" s="140"/>
      <c r="AQ713" s="140"/>
      <c r="AR713" s="139"/>
      <c r="AS713" s="139" t="s">
        <v>2766</v>
      </c>
      <c r="AT713" s="139"/>
      <c r="AU713" s="141"/>
      <c r="BC713" t="s">
        <v>0</v>
      </c>
      <c r="BD713" t="s">
        <v>2595</v>
      </c>
    </row>
    <row r="714" spans="1:56" x14ac:dyDescent="0.2">
      <c r="A714" t="s">
        <v>2619</v>
      </c>
      <c r="B714" t="s">
        <v>2597</v>
      </c>
      <c r="C714" s="130"/>
      <c r="D714" s="130"/>
      <c r="E714" s="130" t="s">
        <v>2886</v>
      </c>
      <c r="F714" s="130"/>
      <c r="G714" s="130"/>
      <c r="H714" s="130"/>
      <c r="I714" s="130"/>
      <c r="J714" s="130"/>
      <c r="K714" s="130"/>
      <c r="L714" s="130"/>
      <c r="M714" s="130"/>
      <c r="N714" s="130"/>
      <c r="O714" s="130"/>
      <c r="P714" s="130"/>
      <c r="Q714" s="130"/>
      <c r="R714" s="130"/>
      <c r="S714" s="130"/>
      <c r="T714" s="130"/>
      <c r="U714" s="130"/>
      <c r="V714" s="130"/>
      <c r="W714" s="130"/>
      <c r="X714" s="130"/>
      <c r="Y714" s="130"/>
      <c r="Z714" s="130"/>
      <c r="AA714" s="130"/>
      <c r="AB714" s="130"/>
      <c r="AC714" s="130"/>
      <c r="AD714" s="130"/>
      <c r="AE714" s="130"/>
      <c r="AF714" s="130"/>
      <c r="AG714" s="130"/>
      <c r="AH714" s="130"/>
      <c r="AI714" s="130"/>
      <c r="AJ714" s="130"/>
      <c r="AK714" s="137" t="s">
        <v>2724</v>
      </c>
      <c r="AL714" s="138" t="s">
        <v>2725</v>
      </c>
      <c r="AM714" s="139" t="s">
        <v>2733</v>
      </c>
      <c r="AN714" s="140" t="s">
        <v>2727</v>
      </c>
      <c r="AO714" s="140"/>
      <c r="AP714" s="140"/>
      <c r="AQ714" s="140"/>
      <c r="AR714" s="139"/>
      <c r="AS714" s="139" t="s">
        <v>2767</v>
      </c>
      <c r="AT714" s="139"/>
      <c r="AU714" s="141"/>
      <c r="BC714" t="s">
        <v>0</v>
      </c>
      <c r="BD714" t="s">
        <v>2598</v>
      </c>
    </row>
    <row r="715" spans="1:56" x14ac:dyDescent="0.2">
      <c r="A715" t="s">
        <v>2621</v>
      </c>
      <c r="B715" t="s">
        <v>2600</v>
      </c>
      <c r="C715" s="130"/>
      <c r="D715" s="130"/>
      <c r="E715" s="130" t="s">
        <v>2886</v>
      </c>
      <c r="F715" s="130"/>
      <c r="G715" s="130"/>
      <c r="H715" s="130"/>
      <c r="I715" s="130"/>
      <c r="J715" s="130"/>
      <c r="K715" s="130"/>
      <c r="L715" s="130"/>
      <c r="M715" s="130"/>
      <c r="N715" s="130"/>
      <c r="O715" s="130"/>
      <c r="P715" s="130"/>
      <c r="Q715" s="130"/>
      <c r="R715" s="130"/>
      <c r="S715" s="130"/>
      <c r="T715" s="130"/>
      <c r="U715" s="130"/>
      <c r="V715" s="130"/>
      <c r="W715" s="130"/>
      <c r="X715" s="130"/>
      <c r="Y715" s="130"/>
      <c r="Z715" s="130"/>
      <c r="AA715" s="130"/>
      <c r="AB715" s="130"/>
      <c r="AC715" s="130"/>
      <c r="AD715" s="130"/>
      <c r="AE715" s="130"/>
      <c r="AF715" s="130"/>
      <c r="AG715" s="130"/>
      <c r="AH715" s="130"/>
      <c r="AI715" s="130"/>
      <c r="AJ715" s="130"/>
      <c r="AK715" s="137" t="s">
        <v>2724</v>
      </c>
      <c r="AL715" s="138" t="s">
        <v>2725</v>
      </c>
      <c r="AM715" s="139" t="s">
        <v>2733</v>
      </c>
      <c r="AN715" s="140" t="s">
        <v>2727</v>
      </c>
      <c r="AO715" s="140"/>
      <c r="AP715" s="140"/>
      <c r="AQ715" s="140"/>
      <c r="AR715" s="139"/>
      <c r="AS715" s="139" t="s">
        <v>2768</v>
      </c>
      <c r="AT715" s="139"/>
      <c r="AU715" s="141"/>
      <c r="BC715" t="s">
        <v>0</v>
      </c>
      <c r="BD715" t="s">
        <v>2601</v>
      </c>
    </row>
    <row r="716" spans="1:56" x14ac:dyDescent="0.2">
      <c r="A716" t="s">
        <v>2623</v>
      </c>
      <c r="B716" t="s">
        <v>0</v>
      </c>
      <c r="C716" s="130"/>
      <c r="D716" s="130"/>
      <c r="E716" s="130" t="s">
        <v>2886</v>
      </c>
      <c r="F716" s="130"/>
      <c r="G716" s="130"/>
      <c r="H716" s="130"/>
      <c r="I716" s="130"/>
      <c r="J716" s="130"/>
      <c r="K716" s="130"/>
      <c r="L716" s="130"/>
      <c r="M716" s="130"/>
      <c r="N716" s="130"/>
      <c r="O716" s="130"/>
      <c r="P716" s="130"/>
      <c r="Q716" s="130"/>
      <c r="R716" s="130"/>
      <c r="S716" s="130"/>
      <c r="T716" s="130"/>
      <c r="U716" s="130"/>
      <c r="V716" s="130"/>
      <c r="W716" s="130"/>
      <c r="X716" s="130"/>
      <c r="Y716" s="130"/>
      <c r="Z716" s="130"/>
      <c r="AA716" s="130"/>
      <c r="AB716" s="130"/>
      <c r="AC716" s="130"/>
      <c r="AD716" s="130"/>
      <c r="AE716" s="130"/>
      <c r="AF716" s="130"/>
      <c r="AG716" s="130"/>
      <c r="AH716" s="130"/>
      <c r="AI716" s="130"/>
      <c r="AJ716" s="130"/>
      <c r="AK716" s="142"/>
      <c r="AL716" s="143"/>
      <c r="AM716" s="143"/>
      <c r="AN716" s="143"/>
      <c r="AO716" s="143"/>
      <c r="AP716" s="143"/>
      <c r="AQ716" s="143"/>
      <c r="AR716" s="143"/>
      <c r="AS716" s="143"/>
      <c r="AT716" s="143"/>
      <c r="AU716" s="144"/>
      <c r="BC716" t="s">
        <v>2603</v>
      </c>
      <c r="BD716" t="s">
        <v>2604</v>
      </c>
    </row>
    <row r="717" spans="1:56" x14ac:dyDescent="0.2">
      <c r="A717" s="129" t="s">
        <v>2626</v>
      </c>
      <c r="B717" t="s">
        <v>221</v>
      </c>
      <c r="C717" s="130">
        <v>228224111527.06805</v>
      </c>
      <c r="D717" s="130">
        <v>10</v>
      </c>
      <c r="E717" s="130" t="s">
        <v>2885</v>
      </c>
      <c r="F717" s="130" t="s">
        <v>0</v>
      </c>
      <c r="G717" s="130" t="s">
        <v>0</v>
      </c>
      <c r="H717" s="130">
        <v>2</v>
      </c>
      <c r="I717" s="130">
        <v>3</v>
      </c>
      <c r="J717" s="130" t="s">
        <v>0</v>
      </c>
      <c r="K717" s="130">
        <v>7</v>
      </c>
      <c r="L717" s="130">
        <v>4</v>
      </c>
      <c r="M717" s="130">
        <v>5</v>
      </c>
      <c r="N717" s="130" t="s">
        <v>0</v>
      </c>
      <c r="O717" s="130" t="s">
        <v>0</v>
      </c>
      <c r="P717" s="130">
        <v>6</v>
      </c>
      <c r="Q717" s="130" t="s">
        <v>0</v>
      </c>
      <c r="R717" s="130">
        <v>1</v>
      </c>
      <c r="S717" s="130" t="s">
        <v>0</v>
      </c>
      <c r="T717" s="130" t="s">
        <v>0</v>
      </c>
      <c r="U717" s="130" t="s">
        <v>0</v>
      </c>
      <c r="V717" s="130">
        <v>9</v>
      </c>
      <c r="W717" s="130" t="s">
        <v>0</v>
      </c>
      <c r="X717" s="130">
        <v>8</v>
      </c>
      <c r="Y717" s="130" t="s">
        <v>0</v>
      </c>
      <c r="Z717" s="130" t="s">
        <v>0</v>
      </c>
      <c r="AA717" s="130">
        <v>10</v>
      </c>
      <c r="AB717" s="130" t="s">
        <v>0</v>
      </c>
      <c r="AC717" s="130" t="s">
        <v>0</v>
      </c>
      <c r="AD717" s="130" t="s">
        <v>0</v>
      </c>
      <c r="AE717" s="130" t="s">
        <v>0</v>
      </c>
      <c r="AF717" s="130" t="s">
        <v>0</v>
      </c>
      <c r="AG717" s="130" t="s">
        <v>0</v>
      </c>
      <c r="AH717" s="130" t="s">
        <v>0</v>
      </c>
      <c r="AI717" s="130" t="s">
        <v>0</v>
      </c>
      <c r="AJ717" s="130" t="s">
        <v>0</v>
      </c>
      <c r="AK717" s="137" t="s">
        <v>2748</v>
      </c>
      <c r="AL717" s="138" t="s">
        <v>2749</v>
      </c>
      <c r="AM717" s="139" t="s">
        <v>2726</v>
      </c>
      <c r="AN717" s="139"/>
      <c r="AO717" s="139" t="s">
        <v>60</v>
      </c>
      <c r="AP717" s="139"/>
      <c r="AQ717" s="139"/>
      <c r="AR717" s="139"/>
      <c r="AS717" s="139" t="s">
        <v>2766</v>
      </c>
      <c r="AT717" s="139"/>
      <c r="AU717" s="141"/>
      <c r="BC717" t="s">
        <v>0</v>
      </c>
      <c r="BD717" t="s">
        <v>2606</v>
      </c>
    </row>
    <row r="718" spans="1:56" x14ac:dyDescent="0.2">
      <c r="A718" s="129" t="s">
        <v>2628</v>
      </c>
      <c r="B718" t="s">
        <v>220</v>
      </c>
      <c r="C718" s="130">
        <v>4049333920.1366768</v>
      </c>
      <c r="D718" s="130">
        <v>9</v>
      </c>
      <c r="E718" s="130" t="s">
        <v>2885</v>
      </c>
      <c r="F718" s="130" t="s">
        <v>0</v>
      </c>
      <c r="G718" s="130" t="s">
        <v>0</v>
      </c>
      <c r="H718" s="130">
        <v>7</v>
      </c>
      <c r="I718" s="130">
        <v>8</v>
      </c>
      <c r="J718" s="130" t="s">
        <v>0</v>
      </c>
      <c r="K718" s="130">
        <v>2</v>
      </c>
      <c r="L718" s="130">
        <v>1</v>
      </c>
      <c r="M718" s="130">
        <v>4</v>
      </c>
      <c r="N718" s="130" t="s">
        <v>0</v>
      </c>
      <c r="O718" s="130" t="s">
        <v>0</v>
      </c>
      <c r="P718" s="130">
        <v>9</v>
      </c>
      <c r="Q718" s="130" t="s">
        <v>0</v>
      </c>
      <c r="R718" s="130">
        <v>3</v>
      </c>
      <c r="S718" s="130" t="s">
        <v>0</v>
      </c>
      <c r="T718" s="130" t="s">
        <v>0</v>
      </c>
      <c r="U718" s="130" t="s">
        <v>0</v>
      </c>
      <c r="V718" s="130">
        <v>6</v>
      </c>
      <c r="W718" s="130" t="s">
        <v>0</v>
      </c>
      <c r="X718" s="130">
        <v>5</v>
      </c>
      <c r="Y718" s="130" t="s">
        <v>0</v>
      </c>
      <c r="Z718" s="130" t="s">
        <v>0</v>
      </c>
      <c r="AA718" s="130" t="s">
        <v>0</v>
      </c>
      <c r="AB718" s="130" t="s">
        <v>0</v>
      </c>
      <c r="AC718" s="130" t="s">
        <v>0</v>
      </c>
      <c r="AD718" s="130" t="s">
        <v>0</v>
      </c>
      <c r="AE718" s="130" t="s">
        <v>0</v>
      </c>
      <c r="AF718" s="130" t="s">
        <v>0</v>
      </c>
      <c r="AG718" s="130" t="s">
        <v>0</v>
      </c>
      <c r="AH718" s="130" t="s">
        <v>0</v>
      </c>
      <c r="AI718" s="130" t="s">
        <v>0</v>
      </c>
      <c r="AJ718" s="130" t="s">
        <v>0</v>
      </c>
      <c r="AK718" s="137" t="s">
        <v>2748</v>
      </c>
      <c r="AL718" s="138" t="s">
        <v>2749</v>
      </c>
      <c r="AM718" s="139" t="s">
        <v>2726</v>
      </c>
      <c r="AN718" s="139"/>
      <c r="AO718" s="139" t="s">
        <v>60</v>
      </c>
      <c r="AP718" s="139"/>
      <c r="AQ718" s="139"/>
      <c r="AR718" s="139"/>
      <c r="AS718" s="139" t="s">
        <v>2767</v>
      </c>
      <c r="AT718" s="139"/>
      <c r="AU718" s="141"/>
      <c r="BC718" t="s">
        <v>2063</v>
      </c>
      <c r="BD718" t="s">
        <v>2608</v>
      </c>
    </row>
    <row r="719" spans="1:56" x14ac:dyDescent="0.2">
      <c r="A719" s="129" t="s">
        <v>2630</v>
      </c>
      <c r="B719" t="s">
        <v>2610</v>
      </c>
      <c r="C719" s="130"/>
      <c r="D719" s="130"/>
      <c r="E719" s="130" t="s">
        <v>2886</v>
      </c>
      <c r="F719" s="130"/>
      <c r="G719" s="130"/>
      <c r="H719" s="130"/>
      <c r="I719" s="130"/>
      <c r="J719" s="130"/>
      <c r="K719" s="130"/>
      <c r="L719" s="130"/>
      <c r="M719" s="130"/>
      <c r="N719" s="130"/>
      <c r="O719" s="130"/>
      <c r="P719" s="130"/>
      <c r="Q719" s="130"/>
      <c r="R719" s="130"/>
      <c r="S719" s="130"/>
      <c r="T719" s="130"/>
      <c r="U719" s="130"/>
      <c r="V719" s="130"/>
      <c r="W719" s="130"/>
      <c r="X719" s="130"/>
      <c r="Y719" s="130"/>
      <c r="Z719" s="130"/>
      <c r="AA719" s="130"/>
      <c r="AB719" s="130"/>
      <c r="AC719" s="130"/>
      <c r="AD719" s="130"/>
      <c r="AE719" s="130"/>
      <c r="AF719" s="130"/>
      <c r="AG719" s="130"/>
      <c r="AH719" s="130"/>
      <c r="AI719" s="130"/>
      <c r="AJ719" s="130"/>
      <c r="AK719" s="137" t="s">
        <v>2748</v>
      </c>
      <c r="AL719" s="138" t="s">
        <v>2749</v>
      </c>
      <c r="AM719" s="139" t="s">
        <v>2726</v>
      </c>
      <c r="AN719" s="139"/>
      <c r="AO719" s="139" t="s">
        <v>60</v>
      </c>
      <c r="AP719" s="139"/>
      <c r="AQ719" s="139"/>
      <c r="AR719" s="139"/>
      <c r="AS719" s="139" t="s">
        <v>2768</v>
      </c>
      <c r="AT719" s="139"/>
      <c r="AU719" s="141"/>
      <c r="BC719" t="s">
        <v>0</v>
      </c>
      <c r="BD719" t="s">
        <v>2611</v>
      </c>
    </row>
    <row r="720" spans="1:56" x14ac:dyDescent="0.2">
      <c r="A720" s="129" t="s">
        <v>2633</v>
      </c>
      <c r="B720" t="s">
        <v>218</v>
      </c>
      <c r="C720" s="130"/>
      <c r="D720" s="130"/>
      <c r="E720" s="130" t="s">
        <v>2886</v>
      </c>
      <c r="F720" s="130"/>
      <c r="G720" s="130"/>
      <c r="H720" s="130"/>
      <c r="I720" s="130"/>
      <c r="J720" s="130"/>
      <c r="K720" s="130"/>
      <c r="L720" s="130"/>
      <c r="M720" s="130"/>
      <c r="N720" s="130"/>
      <c r="O720" s="130"/>
      <c r="P720" s="130"/>
      <c r="Q720" s="130"/>
      <c r="R720" s="130"/>
      <c r="S720" s="130"/>
      <c r="T720" s="130"/>
      <c r="U720" s="130"/>
      <c r="V720" s="130"/>
      <c r="W720" s="130"/>
      <c r="X720" s="130"/>
      <c r="Y720" s="130"/>
      <c r="Z720" s="130"/>
      <c r="AA720" s="130"/>
      <c r="AB720" s="130"/>
      <c r="AC720" s="130"/>
      <c r="AD720" s="130"/>
      <c r="AE720" s="130"/>
      <c r="AF720" s="130"/>
      <c r="AG720" s="130"/>
      <c r="AH720" s="130"/>
      <c r="AI720" s="130"/>
      <c r="AJ720" s="130"/>
      <c r="AK720" s="137" t="s">
        <v>2748</v>
      </c>
      <c r="AL720" s="138" t="s">
        <v>2749</v>
      </c>
      <c r="AM720" s="139" t="s">
        <v>2726</v>
      </c>
      <c r="AN720" s="139"/>
      <c r="AO720" s="139" t="s">
        <v>62</v>
      </c>
      <c r="AP720" s="139"/>
      <c r="AQ720" s="139"/>
      <c r="AR720" s="139"/>
      <c r="AS720" s="139" t="s">
        <v>2766</v>
      </c>
      <c r="AT720" s="139"/>
      <c r="AU720" s="141"/>
      <c r="BC720" t="s">
        <v>2063</v>
      </c>
      <c r="BD720" t="s">
        <v>2613</v>
      </c>
    </row>
    <row r="721" spans="1:56" x14ac:dyDescent="0.2">
      <c r="A721" s="129" t="s">
        <v>2635</v>
      </c>
      <c r="B721" t="s">
        <v>217</v>
      </c>
      <c r="C721" s="130"/>
      <c r="D721" s="130"/>
      <c r="E721" s="130" t="s">
        <v>2886</v>
      </c>
      <c r="F721" s="130"/>
      <c r="G721" s="130"/>
      <c r="H721" s="130"/>
      <c r="I721" s="130"/>
      <c r="J721" s="130"/>
      <c r="K721" s="130"/>
      <c r="L721" s="130"/>
      <c r="M721" s="130"/>
      <c r="N721" s="130"/>
      <c r="O721" s="130"/>
      <c r="P721" s="130"/>
      <c r="Q721" s="130"/>
      <c r="R721" s="130"/>
      <c r="S721" s="130"/>
      <c r="T721" s="130"/>
      <c r="U721" s="130"/>
      <c r="V721" s="130"/>
      <c r="W721" s="130"/>
      <c r="X721" s="130"/>
      <c r="Y721" s="130"/>
      <c r="Z721" s="130"/>
      <c r="AA721" s="130"/>
      <c r="AB721" s="130"/>
      <c r="AC721" s="130"/>
      <c r="AD721" s="130"/>
      <c r="AE721" s="130"/>
      <c r="AF721" s="130"/>
      <c r="AG721" s="130"/>
      <c r="AH721" s="130"/>
      <c r="AI721" s="130"/>
      <c r="AJ721" s="130"/>
      <c r="AK721" s="137" t="s">
        <v>2748</v>
      </c>
      <c r="AL721" s="138" t="s">
        <v>2749</v>
      </c>
      <c r="AM721" s="139" t="s">
        <v>2726</v>
      </c>
      <c r="AN721" s="139"/>
      <c r="AO721" s="139" t="s">
        <v>62</v>
      </c>
      <c r="AP721" s="139"/>
      <c r="AQ721" s="139"/>
      <c r="AR721" s="139"/>
      <c r="AS721" s="139" t="s">
        <v>2767</v>
      </c>
      <c r="AT721" s="139"/>
      <c r="AU721" s="141"/>
      <c r="BC721" t="s">
        <v>2063</v>
      </c>
      <c r="BD721" t="s">
        <v>2615</v>
      </c>
    </row>
    <row r="722" spans="1:56" x14ac:dyDescent="0.2">
      <c r="A722" s="129" t="s">
        <v>2637</v>
      </c>
      <c r="B722" t="s">
        <v>2617</v>
      </c>
      <c r="C722" s="130"/>
      <c r="D722" s="130"/>
      <c r="E722" s="130" t="s">
        <v>2886</v>
      </c>
      <c r="F722" s="130"/>
      <c r="G722" s="130"/>
      <c r="H722" s="130"/>
      <c r="I722" s="130"/>
      <c r="J722" s="130"/>
      <c r="K722" s="130"/>
      <c r="L722" s="130"/>
      <c r="M722" s="130"/>
      <c r="N722" s="130"/>
      <c r="O722" s="130"/>
      <c r="P722" s="130"/>
      <c r="Q722" s="130"/>
      <c r="R722" s="130"/>
      <c r="S722" s="130"/>
      <c r="T722" s="130"/>
      <c r="U722" s="130"/>
      <c r="V722" s="130"/>
      <c r="W722" s="130"/>
      <c r="X722" s="130"/>
      <c r="Y722" s="130"/>
      <c r="Z722" s="130"/>
      <c r="AA722" s="130"/>
      <c r="AB722" s="130"/>
      <c r="AC722" s="130"/>
      <c r="AD722" s="130"/>
      <c r="AE722" s="130"/>
      <c r="AF722" s="130"/>
      <c r="AG722" s="130"/>
      <c r="AH722" s="130"/>
      <c r="AI722" s="130"/>
      <c r="AJ722" s="130"/>
      <c r="AK722" s="137" t="s">
        <v>2748</v>
      </c>
      <c r="AL722" s="138" t="s">
        <v>2749</v>
      </c>
      <c r="AM722" s="139" t="s">
        <v>2726</v>
      </c>
      <c r="AN722" s="139"/>
      <c r="AO722" s="139" t="s">
        <v>62</v>
      </c>
      <c r="AP722" s="139"/>
      <c r="AQ722" s="139"/>
      <c r="AR722" s="139"/>
      <c r="AS722" s="139" t="s">
        <v>2768</v>
      </c>
      <c r="AT722" s="139"/>
      <c r="AU722" s="141"/>
      <c r="BC722" t="s">
        <v>2055</v>
      </c>
      <c r="BD722" t="s">
        <v>2618</v>
      </c>
    </row>
    <row r="723" spans="1:56" x14ac:dyDescent="0.2">
      <c r="A723" s="129" t="s">
        <v>2640</v>
      </c>
      <c r="B723" t="s">
        <v>215</v>
      </c>
      <c r="C723" s="130">
        <v>152724967529.77802</v>
      </c>
      <c r="D723" s="130">
        <v>13</v>
      </c>
      <c r="E723" s="130" t="s">
        <v>2885</v>
      </c>
      <c r="F723" s="130" t="s">
        <v>0</v>
      </c>
      <c r="G723" s="130" t="s">
        <v>0</v>
      </c>
      <c r="H723" s="130">
        <v>1</v>
      </c>
      <c r="I723" s="130">
        <v>7</v>
      </c>
      <c r="J723" s="130" t="s">
        <v>0</v>
      </c>
      <c r="K723" s="130">
        <v>12</v>
      </c>
      <c r="L723" s="130">
        <v>10</v>
      </c>
      <c r="M723" s="130">
        <v>9</v>
      </c>
      <c r="N723" s="130">
        <v>4</v>
      </c>
      <c r="O723" s="130" t="s">
        <v>0</v>
      </c>
      <c r="P723" s="130" t="s">
        <v>0</v>
      </c>
      <c r="Q723" s="130">
        <v>3</v>
      </c>
      <c r="R723" s="130">
        <v>6</v>
      </c>
      <c r="S723" s="130" t="s">
        <v>0</v>
      </c>
      <c r="T723" s="130" t="s">
        <v>0</v>
      </c>
      <c r="U723" s="130">
        <v>5</v>
      </c>
      <c r="V723" s="130">
        <v>11</v>
      </c>
      <c r="W723" s="130" t="s">
        <v>0</v>
      </c>
      <c r="X723" s="130">
        <v>8</v>
      </c>
      <c r="Y723" s="130" t="s">
        <v>0</v>
      </c>
      <c r="Z723" s="130">
        <v>2</v>
      </c>
      <c r="AA723" s="130">
        <v>13</v>
      </c>
      <c r="AB723" s="130" t="s">
        <v>0</v>
      </c>
      <c r="AC723" s="130" t="s">
        <v>0</v>
      </c>
      <c r="AD723" s="130" t="s">
        <v>0</v>
      </c>
      <c r="AE723" s="130" t="s">
        <v>0</v>
      </c>
      <c r="AF723" s="130" t="s">
        <v>0</v>
      </c>
      <c r="AG723" s="130" t="s">
        <v>0</v>
      </c>
      <c r="AH723" s="130" t="s">
        <v>0</v>
      </c>
      <c r="AI723" s="130" t="s">
        <v>0</v>
      </c>
      <c r="AJ723" s="130" t="s">
        <v>0</v>
      </c>
      <c r="AK723" s="137" t="s">
        <v>2748</v>
      </c>
      <c r="AL723" s="138" t="s">
        <v>2749</v>
      </c>
      <c r="AM723" s="139" t="s">
        <v>2729</v>
      </c>
      <c r="AN723" s="139" t="s">
        <v>2727</v>
      </c>
      <c r="AO723" s="139"/>
      <c r="AP723" s="139"/>
      <c r="AQ723" s="139"/>
      <c r="AR723" s="139"/>
      <c r="AS723" s="139" t="s">
        <v>2766</v>
      </c>
      <c r="AT723" s="139"/>
      <c r="AU723" s="141"/>
      <c r="BC723" t="s">
        <v>2063</v>
      </c>
      <c r="BD723" t="s">
        <v>2620</v>
      </c>
    </row>
    <row r="724" spans="1:56" x14ac:dyDescent="0.2">
      <c r="A724" s="129" t="s">
        <v>2642</v>
      </c>
      <c r="B724" t="s">
        <v>214</v>
      </c>
      <c r="C724" s="130">
        <v>212121221481.52023</v>
      </c>
      <c r="D724" s="130">
        <v>12</v>
      </c>
      <c r="E724" s="130" t="s">
        <v>2885</v>
      </c>
      <c r="F724" s="130" t="s">
        <v>0</v>
      </c>
      <c r="G724" s="130" t="s">
        <v>0</v>
      </c>
      <c r="H724" s="130">
        <v>1</v>
      </c>
      <c r="I724" s="130">
        <v>8</v>
      </c>
      <c r="J724" s="130" t="s">
        <v>0</v>
      </c>
      <c r="K724" s="130">
        <v>10</v>
      </c>
      <c r="L724" s="130">
        <v>3</v>
      </c>
      <c r="M724" s="130">
        <v>6</v>
      </c>
      <c r="N724" s="130">
        <v>4</v>
      </c>
      <c r="O724" s="130" t="s">
        <v>0</v>
      </c>
      <c r="P724" s="130" t="s">
        <v>0</v>
      </c>
      <c r="Q724" s="130">
        <v>7</v>
      </c>
      <c r="R724" s="130">
        <v>9</v>
      </c>
      <c r="S724" s="130" t="s">
        <v>0</v>
      </c>
      <c r="T724" s="130" t="s">
        <v>0</v>
      </c>
      <c r="U724" s="130">
        <v>5</v>
      </c>
      <c r="V724" s="130">
        <v>12</v>
      </c>
      <c r="W724" s="130" t="s">
        <v>0</v>
      </c>
      <c r="X724" s="130">
        <v>11</v>
      </c>
      <c r="Y724" s="130" t="s">
        <v>0</v>
      </c>
      <c r="Z724" s="130" t="s">
        <v>0</v>
      </c>
      <c r="AA724" s="130" t="s">
        <v>0</v>
      </c>
      <c r="AB724" s="130">
        <v>2</v>
      </c>
      <c r="AC724" s="130" t="s">
        <v>0</v>
      </c>
      <c r="AD724" s="130" t="s">
        <v>0</v>
      </c>
      <c r="AE724" s="130" t="s">
        <v>0</v>
      </c>
      <c r="AF724" s="130" t="s">
        <v>0</v>
      </c>
      <c r="AG724" s="130" t="s">
        <v>0</v>
      </c>
      <c r="AH724" s="130" t="s">
        <v>0</v>
      </c>
      <c r="AI724" s="130" t="s">
        <v>0</v>
      </c>
      <c r="AJ724" s="130" t="s">
        <v>0</v>
      </c>
      <c r="AK724" s="137" t="s">
        <v>2748</v>
      </c>
      <c r="AL724" s="138" t="s">
        <v>2749</v>
      </c>
      <c r="AM724" s="139" t="s">
        <v>2729</v>
      </c>
      <c r="AN724" s="139" t="s">
        <v>2727</v>
      </c>
      <c r="AO724" s="139"/>
      <c r="AP724" s="139"/>
      <c r="AQ724" s="139"/>
      <c r="AR724" s="139"/>
      <c r="AS724" s="139" t="s">
        <v>2767</v>
      </c>
      <c r="AT724" s="139"/>
      <c r="AU724" s="141"/>
      <c r="BC724" t="s">
        <v>2063</v>
      </c>
      <c r="BD724" t="s">
        <v>2622</v>
      </c>
    </row>
    <row r="725" spans="1:56" x14ac:dyDescent="0.2">
      <c r="A725" s="129" t="s">
        <v>2644</v>
      </c>
      <c r="B725" t="s">
        <v>2624</v>
      </c>
      <c r="C725" s="130"/>
      <c r="D725" s="130"/>
      <c r="E725" s="130" t="s">
        <v>2886</v>
      </c>
      <c r="F725" s="130"/>
      <c r="G725" s="130"/>
      <c r="H725" s="130"/>
      <c r="I725" s="130"/>
      <c r="J725" s="130"/>
      <c r="K725" s="130"/>
      <c r="L725" s="130"/>
      <c r="M725" s="130"/>
      <c r="N725" s="130"/>
      <c r="O725" s="130"/>
      <c r="P725" s="130"/>
      <c r="Q725" s="130"/>
      <c r="R725" s="130"/>
      <c r="S725" s="130"/>
      <c r="T725" s="130"/>
      <c r="U725" s="130"/>
      <c r="V725" s="130"/>
      <c r="W725" s="130"/>
      <c r="X725" s="130"/>
      <c r="Y725" s="130"/>
      <c r="Z725" s="130"/>
      <c r="AA725" s="130"/>
      <c r="AB725" s="130"/>
      <c r="AC725" s="130"/>
      <c r="AD725" s="130"/>
      <c r="AE725" s="130"/>
      <c r="AF725" s="130"/>
      <c r="AG725" s="130"/>
      <c r="AH725" s="130"/>
      <c r="AI725" s="130"/>
      <c r="AJ725" s="130"/>
      <c r="AK725" s="137" t="s">
        <v>2748</v>
      </c>
      <c r="AL725" s="138" t="s">
        <v>2749</v>
      </c>
      <c r="AM725" s="139" t="s">
        <v>2729</v>
      </c>
      <c r="AN725" s="139" t="s">
        <v>2727</v>
      </c>
      <c r="AO725" s="139"/>
      <c r="AP725" s="139"/>
      <c r="AQ725" s="139"/>
      <c r="AR725" s="139"/>
      <c r="AS725" s="139" t="s">
        <v>2768</v>
      </c>
      <c r="AT725" s="139"/>
      <c r="AU725" s="141"/>
      <c r="BC725" t="s">
        <v>2055</v>
      </c>
      <c r="BD725" t="s">
        <v>2625</v>
      </c>
    </row>
    <row r="726" spans="1:56" x14ac:dyDescent="0.2">
      <c r="A726" s="129" t="s">
        <v>2647</v>
      </c>
      <c r="B726" t="s">
        <v>212</v>
      </c>
      <c r="C726" s="130">
        <v>159063174732.64227</v>
      </c>
      <c r="D726" s="130">
        <v>13</v>
      </c>
      <c r="E726" s="130" t="s">
        <v>2885</v>
      </c>
      <c r="F726" s="130" t="s">
        <v>0</v>
      </c>
      <c r="G726" s="130" t="s">
        <v>0</v>
      </c>
      <c r="H726" s="130">
        <v>4</v>
      </c>
      <c r="I726" s="130">
        <v>6</v>
      </c>
      <c r="J726" s="130" t="s">
        <v>0</v>
      </c>
      <c r="K726" s="130">
        <v>3</v>
      </c>
      <c r="L726" s="130">
        <v>11</v>
      </c>
      <c r="M726" s="130">
        <v>8</v>
      </c>
      <c r="N726" s="130">
        <v>7</v>
      </c>
      <c r="O726" s="130" t="s">
        <v>0</v>
      </c>
      <c r="P726" s="130" t="s">
        <v>0</v>
      </c>
      <c r="Q726" s="130">
        <v>1</v>
      </c>
      <c r="R726" s="130">
        <v>2</v>
      </c>
      <c r="S726" s="130" t="s">
        <v>0</v>
      </c>
      <c r="T726" s="130" t="s">
        <v>0</v>
      </c>
      <c r="U726" s="130">
        <v>9</v>
      </c>
      <c r="V726" s="130">
        <v>12</v>
      </c>
      <c r="W726" s="130" t="s">
        <v>0</v>
      </c>
      <c r="X726" s="130">
        <v>10</v>
      </c>
      <c r="Y726" s="130" t="s">
        <v>0</v>
      </c>
      <c r="Z726" s="130">
        <v>5</v>
      </c>
      <c r="AA726" s="130">
        <v>13</v>
      </c>
      <c r="AB726" s="130" t="s">
        <v>0</v>
      </c>
      <c r="AC726" s="130" t="s">
        <v>0</v>
      </c>
      <c r="AD726" s="130" t="s">
        <v>0</v>
      </c>
      <c r="AE726" s="130" t="s">
        <v>0</v>
      </c>
      <c r="AF726" s="130" t="s">
        <v>0</v>
      </c>
      <c r="AG726" s="130" t="s">
        <v>0</v>
      </c>
      <c r="AH726" s="130" t="s">
        <v>0</v>
      </c>
      <c r="AI726" s="130" t="s">
        <v>0</v>
      </c>
      <c r="AJ726" s="130" t="s">
        <v>0</v>
      </c>
      <c r="AK726" s="137" t="s">
        <v>2748</v>
      </c>
      <c r="AL726" s="138" t="s">
        <v>2749</v>
      </c>
      <c r="AM726" s="139" t="s">
        <v>74</v>
      </c>
      <c r="AN726" s="138" t="s">
        <v>2730</v>
      </c>
      <c r="AO726" s="138"/>
      <c r="AP726" s="138"/>
      <c r="AQ726" s="138"/>
      <c r="AR726" s="138"/>
      <c r="AS726" s="139" t="s">
        <v>2766</v>
      </c>
      <c r="AT726" s="138"/>
      <c r="AU726" s="149"/>
      <c r="BC726" t="s">
        <v>2063</v>
      </c>
      <c r="BD726" t="s">
        <v>2627</v>
      </c>
    </row>
    <row r="727" spans="1:56" x14ac:dyDescent="0.2">
      <c r="A727" s="129" t="s">
        <v>2649</v>
      </c>
      <c r="B727" t="s">
        <v>211</v>
      </c>
      <c r="C727" s="130">
        <v>8876474610.9871597</v>
      </c>
      <c r="D727" s="130">
        <v>11</v>
      </c>
      <c r="E727" s="130" t="s">
        <v>2885</v>
      </c>
      <c r="F727" s="130" t="s">
        <v>0</v>
      </c>
      <c r="G727" s="130" t="s">
        <v>0</v>
      </c>
      <c r="H727" s="130">
        <v>2</v>
      </c>
      <c r="I727" s="130">
        <v>5</v>
      </c>
      <c r="J727" s="130" t="s">
        <v>0</v>
      </c>
      <c r="K727" s="130">
        <v>3</v>
      </c>
      <c r="L727" s="130">
        <v>1</v>
      </c>
      <c r="M727" s="130">
        <v>10</v>
      </c>
      <c r="N727" s="130">
        <v>4</v>
      </c>
      <c r="O727" s="130" t="s">
        <v>0</v>
      </c>
      <c r="P727" s="130">
        <v>11</v>
      </c>
      <c r="Q727" s="130">
        <v>7</v>
      </c>
      <c r="R727" s="130">
        <v>6</v>
      </c>
      <c r="S727" s="130" t="s">
        <v>0</v>
      </c>
      <c r="T727" s="130" t="s">
        <v>0</v>
      </c>
      <c r="U727" s="130">
        <v>9</v>
      </c>
      <c r="V727" s="130" t="s">
        <v>0</v>
      </c>
      <c r="W727" s="130" t="s">
        <v>0</v>
      </c>
      <c r="X727" s="130">
        <v>8</v>
      </c>
      <c r="Y727" s="130" t="s">
        <v>0</v>
      </c>
      <c r="Z727" s="130" t="s">
        <v>0</v>
      </c>
      <c r="AA727" s="130" t="s">
        <v>0</v>
      </c>
      <c r="AB727" s="130" t="s">
        <v>0</v>
      </c>
      <c r="AC727" s="130" t="s">
        <v>0</v>
      </c>
      <c r="AD727" s="130" t="s">
        <v>0</v>
      </c>
      <c r="AE727" s="130" t="s">
        <v>0</v>
      </c>
      <c r="AF727" s="130" t="s">
        <v>0</v>
      </c>
      <c r="AG727" s="130" t="s">
        <v>0</v>
      </c>
      <c r="AH727" s="130" t="s">
        <v>0</v>
      </c>
      <c r="AI727" s="130" t="s">
        <v>0</v>
      </c>
      <c r="AJ727" s="130" t="s">
        <v>0</v>
      </c>
      <c r="AK727" s="137" t="s">
        <v>2748</v>
      </c>
      <c r="AL727" s="138" t="s">
        <v>2749</v>
      </c>
      <c r="AM727" s="139" t="s">
        <v>74</v>
      </c>
      <c r="AN727" s="138" t="s">
        <v>2730</v>
      </c>
      <c r="AO727" s="138"/>
      <c r="AP727" s="138"/>
      <c r="AQ727" s="138"/>
      <c r="AR727" s="138"/>
      <c r="AS727" s="139" t="s">
        <v>2767</v>
      </c>
      <c r="AT727" s="138"/>
      <c r="AU727" s="149"/>
      <c r="BC727" t="s">
        <v>2063</v>
      </c>
      <c r="BD727" t="s">
        <v>2629</v>
      </c>
    </row>
    <row r="728" spans="1:56" x14ac:dyDescent="0.2">
      <c r="A728" s="129" t="s">
        <v>2651</v>
      </c>
      <c r="B728" t="s">
        <v>2631</v>
      </c>
      <c r="C728" s="130"/>
      <c r="D728" s="130"/>
      <c r="E728" s="130" t="s">
        <v>2886</v>
      </c>
      <c r="F728" s="130"/>
      <c r="G728" s="130"/>
      <c r="H728" s="130"/>
      <c r="I728" s="130"/>
      <c r="J728" s="130"/>
      <c r="K728" s="130"/>
      <c r="L728" s="130"/>
      <c r="M728" s="130"/>
      <c r="N728" s="130"/>
      <c r="O728" s="130"/>
      <c r="P728" s="130"/>
      <c r="Q728" s="130"/>
      <c r="R728" s="130"/>
      <c r="S728" s="130"/>
      <c r="T728" s="130"/>
      <c r="U728" s="130"/>
      <c r="V728" s="130"/>
      <c r="W728" s="130"/>
      <c r="X728" s="130"/>
      <c r="Y728" s="130"/>
      <c r="Z728" s="130"/>
      <c r="AA728" s="130"/>
      <c r="AB728" s="130"/>
      <c r="AC728" s="130"/>
      <c r="AD728" s="130"/>
      <c r="AE728" s="130"/>
      <c r="AF728" s="130"/>
      <c r="AG728" s="130"/>
      <c r="AH728" s="130"/>
      <c r="AI728" s="130"/>
      <c r="AJ728" s="130"/>
      <c r="AK728" s="137" t="s">
        <v>2748</v>
      </c>
      <c r="AL728" s="138" t="s">
        <v>2749</v>
      </c>
      <c r="AM728" s="139" t="s">
        <v>74</v>
      </c>
      <c r="AN728" s="138" t="s">
        <v>2730</v>
      </c>
      <c r="AO728" s="138"/>
      <c r="AP728" s="138"/>
      <c r="AQ728" s="138"/>
      <c r="AR728" s="138"/>
      <c r="AS728" s="139" t="s">
        <v>2768</v>
      </c>
      <c r="AT728" s="138"/>
      <c r="AU728" s="149"/>
      <c r="BC728" t="s">
        <v>2055</v>
      </c>
      <c r="BD728" t="s">
        <v>2632</v>
      </c>
    </row>
    <row r="729" spans="1:56" x14ac:dyDescent="0.2">
      <c r="A729" s="129" t="s">
        <v>2654</v>
      </c>
      <c r="B729" t="s">
        <v>209</v>
      </c>
      <c r="C729" s="130">
        <v>25548855005.516884</v>
      </c>
      <c r="D729" s="130">
        <v>12</v>
      </c>
      <c r="E729" s="130" t="s">
        <v>2885</v>
      </c>
      <c r="F729" s="130" t="s">
        <v>0</v>
      </c>
      <c r="G729" s="130" t="s">
        <v>0</v>
      </c>
      <c r="H729" s="130">
        <v>3</v>
      </c>
      <c r="I729" s="130">
        <v>10</v>
      </c>
      <c r="J729" s="130" t="s">
        <v>0</v>
      </c>
      <c r="K729" s="130">
        <v>4</v>
      </c>
      <c r="L729" s="130">
        <v>6</v>
      </c>
      <c r="M729" s="130">
        <v>11</v>
      </c>
      <c r="N729" s="130">
        <v>8</v>
      </c>
      <c r="O729" s="130" t="s">
        <v>0</v>
      </c>
      <c r="P729" s="130" t="s">
        <v>0</v>
      </c>
      <c r="Q729" s="130">
        <v>1</v>
      </c>
      <c r="R729" s="130">
        <v>9</v>
      </c>
      <c r="S729" s="130" t="s">
        <v>0</v>
      </c>
      <c r="T729" s="130" t="s">
        <v>0</v>
      </c>
      <c r="U729" s="130">
        <v>7</v>
      </c>
      <c r="V729" s="130" t="s">
        <v>0</v>
      </c>
      <c r="W729" s="130" t="s">
        <v>0</v>
      </c>
      <c r="X729" s="130">
        <v>5</v>
      </c>
      <c r="Y729" s="130" t="s">
        <v>0</v>
      </c>
      <c r="Z729" s="130">
        <v>2</v>
      </c>
      <c r="AA729" s="130">
        <v>12</v>
      </c>
      <c r="AB729" s="130" t="s">
        <v>0</v>
      </c>
      <c r="AC729" s="130" t="s">
        <v>0</v>
      </c>
      <c r="AD729" s="130" t="s">
        <v>0</v>
      </c>
      <c r="AE729" s="130" t="s">
        <v>0</v>
      </c>
      <c r="AF729" s="130" t="s">
        <v>0</v>
      </c>
      <c r="AG729" s="130" t="s">
        <v>0</v>
      </c>
      <c r="AH729" s="130" t="s">
        <v>0</v>
      </c>
      <c r="AI729" s="130" t="s">
        <v>0</v>
      </c>
      <c r="AJ729" s="130" t="s">
        <v>0</v>
      </c>
      <c r="AK729" s="137" t="s">
        <v>2748</v>
      </c>
      <c r="AL729" s="138" t="s">
        <v>2749</v>
      </c>
      <c r="AM729" s="139" t="s">
        <v>74</v>
      </c>
      <c r="AN729" s="140" t="s">
        <v>382</v>
      </c>
      <c r="AO729" s="140"/>
      <c r="AP729" s="140"/>
      <c r="AQ729" s="140"/>
      <c r="AR729" s="139"/>
      <c r="AS729" s="139" t="s">
        <v>2766</v>
      </c>
      <c r="AT729" s="139"/>
      <c r="AU729" s="141"/>
      <c r="BC729" t="s">
        <v>2063</v>
      </c>
      <c r="BD729" t="s">
        <v>2634</v>
      </c>
    </row>
    <row r="730" spans="1:56" x14ac:dyDescent="0.2">
      <c r="A730" s="129" t="s">
        <v>2656</v>
      </c>
      <c r="B730" t="s">
        <v>208</v>
      </c>
      <c r="C730" s="130">
        <v>19944951074.248798</v>
      </c>
      <c r="D730" s="130">
        <v>9</v>
      </c>
      <c r="E730" s="130" t="s">
        <v>2885</v>
      </c>
      <c r="F730" s="130" t="s">
        <v>0</v>
      </c>
      <c r="G730" s="130" t="s">
        <v>0</v>
      </c>
      <c r="H730" s="130">
        <v>7</v>
      </c>
      <c r="I730" s="130">
        <v>9</v>
      </c>
      <c r="J730" s="130" t="s">
        <v>0</v>
      </c>
      <c r="K730" s="130">
        <v>4</v>
      </c>
      <c r="L730" s="130">
        <v>1</v>
      </c>
      <c r="M730" s="130">
        <v>8</v>
      </c>
      <c r="N730" s="130">
        <v>5</v>
      </c>
      <c r="O730" s="130" t="s">
        <v>0</v>
      </c>
      <c r="P730" s="130" t="s">
        <v>0</v>
      </c>
      <c r="Q730" s="130">
        <v>6</v>
      </c>
      <c r="R730" s="130" t="s">
        <v>0</v>
      </c>
      <c r="S730" s="130" t="s">
        <v>0</v>
      </c>
      <c r="T730" s="130" t="s">
        <v>0</v>
      </c>
      <c r="U730" s="130">
        <v>3</v>
      </c>
      <c r="V730" s="130" t="s">
        <v>0</v>
      </c>
      <c r="W730" s="130" t="s">
        <v>0</v>
      </c>
      <c r="X730" s="130">
        <v>2</v>
      </c>
      <c r="Y730" s="130" t="s">
        <v>0</v>
      </c>
      <c r="Z730" s="130" t="s">
        <v>0</v>
      </c>
      <c r="AA730" s="130" t="s">
        <v>0</v>
      </c>
      <c r="AB730" s="130" t="s">
        <v>0</v>
      </c>
      <c r="AC730" s="130" t="s">
        <v>0</v>
      </c>
      <c r="AD730" s="130" t="s">
        <v>0</v>
      </c>
      <c r="AE730" s="130" t="s">
        <v>0</v>
      </c>
      <c r="AF730" s="130" t="s">
        <v>0</v>
      </c>
      <c r="AG730" s="130" t="s">
        <v>0</v>
      </c>
      <c r="AH730" s="130" t="s">
        <v>0</v>
      </c>
      <c r="AI730" s="130" t="s">
        <v>0</v>
      </c>
      <c r="AJ730" s="130" t="s">
        <v>0</v>
      </c>
      <c r="AK730" s="137" t="s">
        <v>2748</v>
      </c>
      <c r="AL730" s="138" t="s">
        <v>2749</v>
      </c>
      <c r="AM730" s="139" t="s">
        <v>74</v>
      </c>
      <c r="AN730" s="140" t="s">
        <v>382</v>
      </c>
      <c r="AO730" s="140"/>
      <c r="AP730" s="140"/>
      <c r="AQ730" s="140"/>
      <c r="AR730" s="139"/>
      <c r="AS730" s="139" t="s">
        <v>2767</v>
      </c>
      <c r="AT730" s="139"/>
      <c r="AU730" s="141"/>
      <c r="BC730" t="s">
        <v>2063</v>
      </c>
      <c r="BD730" t="s">
        <v>2636</v>
      </c>
    </row>
    <row r="731" spans="1:56" x14ac:dyDescent="0.2">
      <c r="A731" s="129" t="s">
        <v>2658</v>
      </c>
      <c r="B731" t="s">
        <v>2638</v>
      </c>
      <c r="C731" s="130"/>
      <c r="D731" s="130"/>
      <c r="E731" s="130" t="s">
        <v>2886</v>
      </c>
      <c r="F731" s="130"/>
      <c r="G731" s="130"/>
      <c r="H731" s="130"/>
      <c r="I731" s="130"/>
      <c r="J731" s="130"/>
      <c r="K731" s="130"/>
      <c r="L731" s="130"/>
      <c r="M731" s="130"/>
      <c r="N731" s="130"/>
      <c r="O731" s="130"/>
      <c r="P731" s="130"/>
      <c r="Q731" s="130"/>
      <c r="R731" s="130"/>
      <c r="S731" s="130"/>
      <c r="T731" s="130"/>
      <c r="U731" s="130"/>
      <c r="V731" s="130"/>
      <c r="W731" s="130"/>
      <c r="X731" s="130"/>
      <c r="Y731" s="130"/>
      <c r="Z731" s="130"/>
      <c r="AA731" s="130"/>
      <c r="AB731" s="130"/>
      <c r="AC731" s="130"/>
      <c r="AD731" s="130"/>
      <c r="AE731" s="130"/>
      <c r="AF731" s="130"/>
      <c r="AG731" s="130"/>
      <c r="AH731" s="130"/>
      <c r="AI731" s="130"/>
      <c r="AJ731" s="130"/>
      <c r="AK731" s="137" t="s">
        <v>2748</v>
      </c>
      <c r="AL731" s="138" t="s">
        <v>2749</v>
      </c>
      <c r="AM731" s="139" t="s">
        <v>74</v>
      </c>
      <c r="AN731" s="140" t="s">
        <v>382</v>
      </c>
      <c r="AO731" s="140"/>
      <c r="AP731" s="140"/>
      <c r="AQ731" s="140"/>
      <c r="AR731" s="139"/>
      <c r="AS731" s="139" t="s">
        <v>2768</v>
      </c>
      <c r="AT731" s="139"/>
      <c r="AU731" s="141"/>
      <c r="BC731" t="s">
        <v>2055</v>
      </c>
      <c r="BD731" t="s">
        <v>2639</v>
      </c>
    </row>
    <row r="732" spans="1:56" x14ac:dyDescent="0.2">
      <c r="A732" s="129" t="s">
        <v>2661</v>
      </c>
      <c r="B732" t="s">
        <v>206</v>
      </c>
      <c r="C732" s="130">
        <v>2474877588.2697535</v>
      </c>
      <c r="D732" s="130">
        <v>7</v>
      </c>
      <c r="E732" s="130" t="s">
        <v>2885</v>
      </c>
      <c r="F732" s="130" t="s">
        <v>0</v>
      </c>
      <c r="G732" s="130" t="s">
        <v>0</v>
      </c>
      <c r="H732" s="130">
        <v>2</v>
      </c>
      <c r="I732" s="130">
        <v>7</v>
      </c>
      <c r="J732" s="130" t="s">
        <v>0</v>
      </c>
      <c r="K732" s="130" t="s">
        <v>0</v>
      </c>
      <c r="L732" s="130">
        <v>1</v>
      </c>
      <c r="M732" s="130" t="s">
        <v>0</v>
      </c>
      <c r="N732" s="130">
        <v>5</v>
      </c>
      <c r="O732" s="130" t="s">
        <v>0</v>
      </c>
      <c r="P732" s="130" t="s">
        <v>0</v>
      </c>
      <c r="Q732" s="130">
        <v>3</v>
      </c>
      <c r="R732" s="130" t="s">
        <v>0</v>
      </c>
      <c r="S732" s="130" t="s">
        <v>0</v>
      </c>
      <c r="T732" s="130" t="s">
        <v>0</v>
      </c>
      <c r="U732" s="130" t="s">
        <v>0</v>
      </c>
      <c r="V732" s="130" t="s">
        <v>0</v>
      </c>
      <c r="W732" s="130" t="s">
        <v>0</v>
      </c>
      <c r="X732" s="130">
        <v>6</v>
      </c>
      <c r="Y732" s="130" t="s">
        <v>0</v>
      </c>
      <c r="Z732" s="130">
        <v>4</v>
      </c>
      <c r="AA732" s="130" t="s">
        <v>0</v>
      </c>
      <c r="AB732" s="130" t="s">
        <v>0</v>
      </c>
      <c r="AC732" s="130" t="s">
        <v>0</v>
      </c>
      <c r="AD732" s="130" t="s">
        <v>0</v>
      </c>
      <c r="AE732" s="130" t="s">
        <v>0</v>
      </c>
      <c r="AF732" s="130" t="s">
        <v>0</v>
      </c>
      <c r="AG732" s="130" t="s">
        <v>0</v>
      </c>
      <c r="AH732" s="130" t="s">
        <v>0</v>
      </c>
      <c r="AI732" s="130" t="s">
        <v>0</v>
      </c>
      <c r="AJ732" s="130" t="s">
        <v>0</v>
      </c>
      <c r="AK732" s="137" t="s">
        <v>2748</v>
      </c>
      <c r="AL732" s="138" t="s">
        <v>2749</v>
      </c>
      <c r="AM732" s="139" t="s">
        <v>74</v>
      </c>
      <c r="AN732" s="140" t="s">
        <v>2731</v>
      </c>
      <c r="AO732" s="140"/>
      <c r="AP732" s="140"/>
      <c r="AQ732" s="140"/>
      <c r="AR732" s="139"/>
      <c r="AS732" s="139" t="s">
        <v>2766</v>
      </c>
      <c r="AT732" s="139"/>
      <c r="AU732" s="141"/>
      <c r="BC732" t="s">
        <v>2063</v>
      </c>
      <c r="BD732" t="s">
        <v>2641</v>
      </c>
    </row>
    <row r="733" spans="1:56" x14ac:dyDescent="0.2">
      <c r="A733" s="129" t="s">
        <v>2663</v>
      </c>
      <c r="B733" t="s">
        <v>205</v>
      </c>
      <c r="C733" s="130">
        <v>2239108156.9905</v>
      </c>
      <c r="D733" s="130">
        <v>6</v>
      </c>
      <c r="E733" s="130" t="s">
        <v>2885</v>
      </c>
      <c r="F733" s="130" t="s">
        <v>0</v>
      </c>
      <c r="G733" s="130" t="s">
        <v>0</v>
      </c>
      <c r="H733" s="130">
        <v>4</v>
      </c>
      <c r="I733" s="130" t="s">
        <v>0</v>
      </c>
      <c r="J733" s="130" t="s">
        <v>0</v>
      </c>
      <c r="K733" s="130">
        <v>1</v>
      </c>
      <c r="L733" s="130">
        <v>5</v>
      </c>
      <c r="M733" s="130" t="s">
        <v>0</v>
      </c>
      <c r="N733" s="130">
        <v>6</v>
      </c>
      <c r="O733" s="130" t="s">
        <v>0</v>
      </c>
      <c r="P733" s="130" t="s">
        <v>0</v>
      </c>
      <c r="Q733" s="130">
        <v>2</v>
      </c>
      <c r="R733" s="130" t="s">
        <v>0</v>
      </c>
      <c r="S733" s="130" t="s">
        <v>0</v>
      </c>
      <c r="T733" s="130" t="s">
        <v>0</v>
      </c>
      <c r="U733" s="130" t="s">
        <v>0</v>
      </c>
      <c r="V733" s="130" t="s">
        <v>0</v>
      </c>
      <c r="W733" s="130" t="s">
        <v>0</v>
      </c>
      <c r="X733" s="130">
        <v>3</v>
      </c>
      <c r="Y733" s="130" t="s">
        <v>0</v>
      </c>
      <c r="Z733" s="130" t="s">
        <v>0</v>
      </c>
      <c r="AA733" s="130" t="s">
        <v>0</v>
      </c>
      <c r="AB733" s="130" t="s">
        <v>0</v>
      </c>
      <c r="AC733" s="130" t="s">
        <v>0</v>
      </c>
      <c r="AD733" s="130" t="s">
        <v>0</v>
      </c>
      <c r="AE733" s="130" t="s">
        <v>0</v>
      </c>
      <c r="AF733" s="130" t="s">
        <v>0</v>
      </c>
      <c r="AG733" s="130" t="s">
        <v>0</v>
      </c>
      <c r="AH733" s="130" t="s">
        <v>0</v>
      </c>
      <c r="AI733" s="130" t="s">
        <v>0</v>
      </c>
      <c r="AJ733" s="130" t="s">
        <v>0</v>
      </c>
      <c r="AK733" s="137" t="s">
        <v>2748</v>
      </c>
      <c r="AL733" s="138" t="s">
        <v>2749</v>
      </c>
      <c r="AM733" s="139" t="s">
        <v>74</v>
      </c>
      <c r="AN733" s="140" t="s">
        <v>2731</v>
      </c>
      <c r="AO733" s="140"/>
      <c r="AP733" s="140"/>
      <c r="AQ733" s="140"/>
      <c r="AR733" s="139"/>
      <c r="AS733" s="139" t="s">
        <v>2767</v>
      </c>
      <c r="AT733" s="139"/>
      <c r="AU733" s="141"/>
      <c r="BC733" t="s">
        <v>2063</v>
      </c>
      <c r="BD733" t="s">
        <v>2643</v>
      </c>
    </row>
    <row r="734" spans="1:56" x14ac:dyDescent="0.2">
      <c r="A734" s="129" t="s">
        <v>2665</v>
      </c>
      <c r="B734" t="s">
        <v>2645</v>
      </c>
      <c r="C734" s="130"/>
      <c r="D734" s="130"/>
      <c r="E734" s="130" t="s">
        <v>2886</v>
      </c>
      <c r="F734" s="130"/>
      <c r="G734" s="130"/>
      <c r="H734" s="130"/>
      <c r="I734" s="130"/>
      <c r="J734" s="130"/>
      <c r="K734" s="130"/>
      <c r="L734" s="130"/>
      <c r="M734" s="130"/>
      <c r="N734" s="130"/>
      <c r="O734" s="130"/>
      <c r="P734" s="130"/>
      <c r="Q734" s="130"/>
      <c r="R734" s="130"/>
      <c r="S734" s="130"/>
      <c r="T734" s="130"/>
      <c r="U734" s="130"/>
      <c r="V734" s="130"/>
      <c r="W734" s="130"/>
      <c r="X734" s="130"/>
      <c r="Y734" s="130"/>
      <c r="Z734" s="130"/>
      <c r="AA734" s="130"/>
      <c r="AB734" s="130"/>
      <c r="AC734" s="130"/>
      <c r="AD734" s="130"/>
      <c r="AE734" s="130"/>
      <c r="AF734" s="130"/>
      <c r="AG734" s="130"/>
      <c r="AH734" s="130"/>
      <c r="AI734" s="130"/>
      <c r="AJ734" s="130"/>
      <c r="AK734" s="137" t="s">
        <v>2748</v>
      </c>
      <c r="AL734" s="138" t="s">
        <v>2749</v>
      </c>
      <c r="AM734" s="139" t="s">
        <v>74</v>
      </c>
      <c r="AN734" s="140" t="s">
        <v>2731</v>
      </c>
      <c r="AO734" s="140"/>
      <c r="AP734" s="140"/>
      <c r="AQ734" s="140"/>
      <c r="AR734" s="139"/>
      <c r="AS734" s="139" t="s">
        <v>2768</v>
      </c>
      <c r="AT734" s="139"/>
      <c r="AU734" s="141"/>
      <c r="BC734" t="s">
        <v>2055</v>
      </c>
      <c r="BD734" t="s">
        <v>2646</v>
      </c>
    </row>
    <row r="735" spans="1:56" x14ac:dyDescent="0.2">
      <c r="A735" s="129" t="s">
        <v>2668</v>
      </c>
      <c r="B735" t="s">
        <v>203</v>
      </c>
      <c r="C735" s="130">
        <v>40690510122.478912</v>
      </c>
      <c r="D735" s="130">
        <v>13</v>
      </c>
      <c r="E735" s="130" t="s">
        <v>2885</v>
      </c>
      <c r="F735" s="130" t="s">
        <v>0</v>
      </c>
      <c r="G735" s="130" t="s">
        <v>0</v>
      </c>
      <c r="H735" s="130">
        <v>4</v>
      </c>
      <c r="I735" s="130">
        <v>7</v>
      </c>
      <c r="J735" s="130" t="s">
        <v>0</v>
      </c>
      <c r="K735" s="130">
        <v>3</v>
      </c>
      <c r="L735" s="130">
        <v>9</v>
      </c>
      <c r="M735" s="130">
        <v>10</v>
      </c>
      <c r="N735" s="130">
        <v>5</v>
      </c>
      <c r="O735" s="130" t="s">
        <v>0</v>
      </c>
      <c r="P735" s="130" t="s">
        <v>0</v>
      </c>
      <c r="Q735" s="130">
        <v>2</v>
      </c>
      <c r="R735" s="130">
        <v>6</v>
      </c>
      <c r="S735" s="130" t="s">
        <v>0</v>
      </c>
      <c r="T735" s="130" t="s">
        <v>0</v>
      </c>
      <c r="U735" s="130">
        <v>8</v>
      </c>
      <c r="V735" s="130">
        <v>11</v>
      </c>
      <c r="W735" s="130" t="s">
        <v>0</v>
      </c>
      <c r="X735" s="130">
        <v>12</v>
      </c>
      <c r="Y735" s="130" t="s">
        <v>0</v>
      </c>
      <c r="Z735" s="130">
        <v>1</v>
      </c>
      <c r="AA735" s="130">
        <v>13</v>
      </c>
      <c r="AB735" s="130" t="s">
        <v>0</v>
      </c>
      <c r="AC735" s="130" t="s">
        <v>0</v>
      </c>
      <c r="AD735" s="130" t="s">
        <v>0</v>
      </c>
      <c r="AE735" s="130" t="s">
        <v>0</v>
      </c>
      <c r="AF735" s="130" t="s">
        <v>0</v>
      </c>
      <c r="AG735" s="130" t="s">
        <v>0</v>
      </c>
      <c r="AH735" s="130" t="s">
        <v>0</v>
      </c>
      <c r="AI735" s="130" t="s">
        <v>0</v>
      </c>
      <c r="AJ735" s="130" t="s">
        <v>0</v>
      </c>
      <c r="AK735" s="137" t="s">
        <v>2748</v>
      </c>
      <c r="AL735" s="138" t="s">
        <v>2749</v>
      </c>
      <c r="AM735" s="139" t="s">
        <v>74</v>
      </c>
      <c r="AN735" s="140" t="s">
        <v>386</v>
      </c>
      <c r="AO735" s="140"/>
      <c r="AP735" s="140"/>
      <c r="AQ735" s="140"/>
      <c r="AR735" s="139"/>
      <c r="AS735" s="139" t="s">
        <v>2766</v>
      </c>
      <c r="AT735" s="139"/>
      <c r="AU735" s="141"/>
      <c r="BC735" t="s">
        <v>2063</v>
      </c>
      <c r="BD735" t="s">
        <v>2648</v>
      </c>
    </row>
    <row r="736" spans="1:56" x14ac:dyDescent="0.2">
      <c r="A736" s="129" t="s">
        <v>2671</v>
      </c>
      <c r="B736" t="s">
        <v>202</v>
      </c>
      <c r="C736" s="130">
        <v>85205224899.151871</v>
      </c>
      <c r="D736" s="130">
        <v>11</v>
      </c>
      <c r="E736" s="130" t="s">
        <v>2885</v>
      </c>
      <c r="F736" s="130" t="s">
        <v>0</v>
      </c>
      <c r="G736" s="130" t="s">
        <v>0</v>
      </c>
      <c r="H736" s="130">
        <v>2</v>
      </c>
      <c r="I736" s="130">
        <v>6</v>
      </c>
      <c r="J736" s="130" t="s">
        <v>0</v>
      </c>
      <c r="K736" s="130">
        <v>1</v>
      </c>
      <c r="L736" s="130">
        <v>5</v>
      </c>
      <c r="M736" s="130">
        <v>9</v>
      </c>
      <c r="N736" s="130">
        <v>3</v>
      </c>
      <c r="O736" s="130" t="s">
        <v>0</v>
      </c>
      <c r="P736" s="130" t="s">
        <v>0</v>
      </c>
      <c r="Q736" s="130">
        <v>8</v>
      </c>
      <c r="R736" s="130">
        <v>10</v>
      </c>
      <c r="S736" s="130" t="s">
        <v>0</v>
      </c>
      <c r="T736" s="130" t="s">
        <v>0</v>
      </c>
      <c r="U736" s="130">
        <v>4</v>
      </c>
      <c r="V736" s="130">
        <v>11</v>
      </c>
      <c r="W736" s="130" t="s">
        <v>0</v>
      </c>
      <c r="X736" s="130">
        <v>7</v>
      </c>
      <c r="Y736" s="130" t="s">
        <v>0</v>
      </c>
      <c r="Z736" s="130" t="s">
        <v>0</v>
      </c>
      <c r="AA736" s="130" t="s">
        <v>0</v>
      </c>
      <c r="AB736" s="130" t="s">
        <v>0</v>
      </c>
      <c r="AC736" s="130" t="s">
        <v>0</v>
      </c>
      <c r="AD736" s="130" t="s">
        <v>0</v>
      </c>
      <c r="AE736" s="130" t="s">
        <v>0</v>
      </c>
      <c r="AF736" s="130" t="s">
        <v>0</v>
      </c>
      <c r="AG736" s="130" t="s">
        <v>0</v>
      </c>
      <c r="AH736" s="130" t="s">
        <v>0</v>
      </c>
      <c r="AI736" s="130" t="s">
        <v>0</v>
      </c>
      <c r="AJ736" s="130" t="s">
        <v>0</v>
      </c>
      <c r="AK736" s="137" t="s">
        <v>2748</v>
      </c>
      <c r="AL736" s="138" t="s">
        <v>2749</v>
      </c>
      <c r="AM736" s="139" t="s">
        <v>74</v>
      </c>
      <c r="AN736" s="140" t="s">
        <v>386</v>
      </c>
      <c r="AO736" s="140"/>
      <c r="AP736" s="140"/>
      <c r="AQ736" s="140"/>
      <c r="AR736" s="139"/>
      <c r="AS736" s="139" t="s">
        <v>2767</v>
      </c>
      <c r="AT736" s="139"/>
      <c r="AU736" s="141"/>
      <c r="BC736" t="s">
        <v>2063</v>
      </c>
      <c r="BD736" t="s">
        <v>2650</v>
      </c>
    </row>
    <row r="737" spans="1:56" x14ac:dyDescent="0.2">
      <c r="A737" s="129" t="s">
        <v>2674</v>
      </c>
      <c r="B737" t="s">
        <v>2652</v>
      </c>
      <c r="C737" s="130"/>
      <c r="D737" s="130"/>
      <c r="E737" s="130" t="s">
        <v>2886</v>
      </c>
      <c r="F737" s="130"/>
      <c r="G737" s="130"/>
      <c r="H737" s="130"/>
      <c r="I737" s="130"/>
      <c r="J737" s="130"/>
      <c r="K737" s="130"/>
      <c r="L737" s="130"/>
      <c r="M737" s="130"/>
      <c r="N737" s="130"/>
      <c r="O737" s="130"/>
      <c r="P737" s="130"/>
      <c r="Q737" s="130"/>
      <c r="R737" s="130"/>
      <c r="S737" s="130"/>
      <c r="T737" s="130"/>
      <c r="U737" s="130"/>
      <c r="V737" s="130"/>
      <c r="W737" s="130"/>
      <c r="X737" s="130"/>
      <c r="Y737" s="130"/>
      <c r="Z737" s="130"/>
      <c r="AA737" s="130"/>
      <c r="AB737" s="130"/>
      <c r="AC737" s="130"/>
      <c r="AD737" s="130"/>
      <c r="AE737" s="130"/>
      <c r="AF737" s="130"/>
      <c r="AG737" s="130"/>
      <c r="AH737" s="130"/>
      <c r="AI737" s="130"/>
      <c r="AJ737" s="130"/>
      <c r="AK737" s="137" t="s">
        <v>2748</v>
      </c>
      <c r="AL737" s="138" t="s">
        <v>2749</v>
      </c>
      <c r="AM737" s="139" t="s">
        <v>74</v>
      </c>
      <c r="AN737" s="140" t="s">
        <v>386</v>
      </c>
      <c r="AO737" s="140"/>
      <c r="AP737" s="140"/>
      <c r="AQ737" s="140"/>
      <c r="AR737" s="139"/>
      <c r="AS737" s="139" t="s">
        <v>2768</v>
      </c>
      <c r="AT737" s="139"/>
      <c r="AU737" s="141"/>
      <c r="BC737" t="s">
        <v>2055</v>
      </c>
      <c r="BD737" t="s">
        <v>2653</v>
      </c>
    </row>
    <row r="738" spans="1:56" x14ac:dyDescent="0.2">
      <c r="A738" s="129" t="s">
        <v>2677</v>
      </c>
      <c r="B738" t="s">
        <v>200</v>
      </c>
      <c r="C738" s="130"/>
      <c r="D738" s="130"/>
      <c r="E738" s="130" t="s">
        <v>2886</v>
      </c>
      <c r="F738" s="130"/>
      <c r="G738" s="130"/>
      <c r="H738" s="130"/>
      <c r="I738" s="130"/>
      <c r="J738" s="130"/>
      <c r="K738" s="130"/>
      <c r="L738" s="130"/>
      <c r="M738" s="130"/>
      <c r="N738" s="130"/>
      <c r="O738" s="130"/>
      <c r="P738" s="130"/>
      <c r="Q738" s="130"/>
      <c r="R738" s="130"/>
      <c r="S738" s="130"/>
      <c r="T738" s="130"/>
      <c r="U738" s="130"/>
      <c r="V738" s="130"/>
      <c r="W738" s="130"/>
      <c r="X738" s="130"/>
      <c r="Y738" s="130"/>
      <c r="Z738" s="130"/>
      <c r="AA738" s="130"/>
      <c r="AB738" s="130"/>
      <c r="AC738" s="130"/>
      <c r="AD738" s="130"/>
      <c r="AE738" s="130"/>
      <c r="AF738" s="130"/>
      <c r="AG738" s="130"/>
      <c r="AH738" s="130"/>
      <c r="AI738" s="130"/>
      <c r="AJ738" s="130"/>
      <c r="AK738" s="137" t="s">
        <v>2748</v>
      </c>
      <c r="AL738" s="138" t="s">
        <v>2749</v>
      </c>
      <c r="AM738" s="139" t="s">
        <v>71</v>
      </c>
      <c r="AN738" s="140" t="s">
        <v>70</v>
      </c>
      <c r="AO738" s="140"/>
      <c r="AP738" s="140"/>
      <c r="AQ738" s="140"/>
      <c r="AR738" s="139"/>
      <c r="AS738" s="139" t="s">
        <v>2766</v>
      </c>
      <c r="AT738" s="139"/>
      <c r="AU738" s="141"/>
      <c r="BC738" t="s">
        <v>2063</v>
      </c>
      <c r="BD738" t="s">
        <v>2655</v>
      </c>
    </row>
    <row r="739" spans="1:56" x14ac:dyDescent="0.2">
      <c r="A739" s="129" t="s">
        <v>2680</v>
      </c>
      <c r="B739" t="s">
        <v>199</v>
      </c>
      <c r="C739" s="130"/>
      <c r="D739" s="130"/>
      <c r="E739" s="130" t="s">
        <v>2886</v>
      </c>
      <c r="F739" s="130"/>
      <c r="G739" s="130"/>
      <c r="H739" s="130"/>
      <c r="I739" s="130"/>
      <c r="J739" s="130"/>
      <c r="K739" s="130"/>
      <c r="L739" s="130"/>
      <c r="M739" s="130"/>
      <c r="N739" s="130"/>
      <c r="O739" s="130"/>
      <c r="P739" s="130"/>
      <c r="Q739" s="130"/>
      <c r="R739" s="130"/>
      <c r="S739" s="130"/>
      <c r="T739" s="130"/>
      <c r="U739" s="130"/>
      <c r="V739" s="130"/>
      <c r="W739" s="130"/>
      <c r="X739" s="130"/>
      <c r="Y739" s="130"/>
      <c r="Z739" s="130"/>
      <c r="AA739" s="130"/>
      <c r="AB739" s="130"/>
      <c r="AC739" s="130"/>
      <c r="AD739" s="130"/>
      <c r="AE739" s="130"/>
      <c r="AF739" s="130"/>
      <c r="AG739" s="130"/>
      <c r="AH739" s="130"/>
      <c r="AI739" s="130"/>
      <c r="AJ739" s="130"/>
      <c r="AK739" s="137" t="s">
        <v>2748</v>
      </c>
      <c r="AL739" s="138" t="s">
        <v>2749</v>
      </c>
      <c r="AM739" s="139" t="s">
        <v>71</v>
      </c>
      <c r="AN739" s="140" t="s">
        <v>70</v>
      </c>
      <c r="AO739" s="140"/>
      <c r="AP739" s="140"/>
      <c r="AQ739" s="140"/>
      <c r="AR739" s="139"/>
      <c r="AS739" s="139" t="s">
        <v>2767</v>
      </c>
      <c r="AT739" s="139"/>
      <c r="AU739" s="141"/>
      <c r="BC739" t="s">
        <v>2063</v>
      </c>
      <c r="BD739" t="s">
        <v>2657</v>
      </c>
    </row>
    <row r="740" spans="1:56" x14ac:dyDescent="0.2">
      <c r="A740" s="129" t="s">
        <v>2683</v>
      </c>
      <c r="B740" t="s">
        <v>2659</v>
      </c>
      <c r="C740" s="130"/>
      <c r="D740" s="130"/>
      <c r="E740" s="130" t="s">
        <v>2886</v>
      </c>
      <c r="F740" s="130"/>
      <c r="G740" s="130"/>
      <c r="H740" s="130"/>
      <c r="I740" s="130"/>
      <c r="J740" s="130"/>
      <c r="K740" s="130"/>
      <c r="L740" s="130"/>
      <c r="M740" s="130"/>
      <c r="N740" s="130"/>
      <c r="O740" s="130"/>
      <c r="P740" s="130"/>
      <c r="Q740" s="130"/>
      <c r="R740" s="130"/>
      <c r="S740" s="130"/>
      <c r="T740" s="130"/>
      <c r="U740" s="130"/>
      <c r="V740" s="130"/>
      <c r="W740" s="130"/>
      <c r="X740" s="130"/>
      <c r="Y740" s="130"/>
      <c r="Z740" s="130"/>
      <c r="AA740" s="130"/>
      <c r="AB740" s="130"/>
      <c r="AC740" s="130"/>
      <c r="AD740" s="130"/>
      <c r="AE740" s="130"/>
      <c r="AF740" s="130"/>
      <c r="AG740" s="130"/>
      <c r="AH740" s="130"/>
      <c r="AI740" s="130"/>
      <c r="AJ740" s="130"/>
      <c r="AK740" s="137" t="s">
        <v>2748</v>
      </c>
      <c r="AL740" s="138" t="s">
        <v>2749</v>
      </c>
      <c r="AM740" s="139" t="s">
        <v>71</v>
      </c>
      <c r="AN740" s="140" t="s">
        <v>70</v>
      </c>
      <c r="AO740" s="140"/>
      <c r="AP740" s="140"/>
      <c r="AQ740" s="140"/>
      <c r="AR740" s="139"/>
      <c r="AS740" s="139" t="s">
        <v>2768</v>
      </c>
      <c r="AT740" s="139"/>
      <c r="AU740" s="141"/>
      <c r="BC740" t="s">
        <v>2055</v>
      </c>
      <c r="BD740" t="s">
        <v>2660</v>
      </c>
    </row>
    <row r="741" spans="1:56" x14ac:dyDescent="0.2">
      <c r="A741" s="129" t="s">
        <v>2686</v>
      </c>
      <c r="B741" t="s">
        <v>197</v>
      </c>
      <c r="C741" s="130"/>
      <c r="D741" s="130"/>
      <c r="E741" s="130" t="s">
        <v>2886</v>
      </c>
      <c r="F741" s="130"/>
      <c r="G741" s="130"/>
      <c r="H741" s="130"/>
      <c r="I741" s="130"/>
      <c r="J741" s="130"/>
      <c r="K741" s="130"/>
      <c r="L741" s="130"/>
      <c r="M741" s="130"/>
      <c r="N741" s="130"/>
      <c r="O741" s="130"/>
      <c r="P741" s="130"/>
      <c r="Q741" s="130"/>
      <c r="R741" s="130"/>
      <c r="S741" s="130"/>
      <c r="T741" s="130"/>
      <c r="U741" s="130"/>
      <c r="V741" s="130"/>
      <c r="W741" s="130"/>
      <c r="X741" s="130"/>
      <c r="Y741" s="130"/>
      <c r="Z741" s="130"/>
      <c r="AA741" s="130"/>
      <c r="AB741" s="130"/>
      <c r="AC741" s="130"/>
      <c r="AD741" s="130"/>
      <c r="AE741" s="130"/>
      <c r="AF741" s="130"/>
      <c r="AG741" s="130"/>
      <c r="AH741" s="130"/>
      <c r="AI741" s="130"/>
      <c r="AJ741" s="130"/>
      <c r="AK741" s="137" t="s">
        <v>2748</v>
      </c>
      <c r="AL741" s="138" t="s">
        <v>2749</v>
      </c>
      <c r="AM741" s="139" t="s">
        <v>71</v>
      </c>
      <c r="AN741" s="140" t="s">
        <v>2732</v>
      </c>
      <c r="AO741" s="140"/>
      <c r="AP741" s="140"/>
      <c r="AQ741" s="140"/>
      <c r="AR741" s="139"/>
      <c r="AS741" s="139" t="s">
        <v>2766</v>
      </c>
      <c r="AT741" s="139"/>
      <c r="AU741" s="141"/>
      <c r="BC741" t="s">
        <v>2063</v>
      </c>
      <c r="BD741" t="s">
        <v>2662</v>
      </c>
    </row>
    <row r="742" spans="1:56" x14ac:dyDescent="0.2">
      <c r="A742" s="129" t="s">
        <v>2690</v>
      </c>
      <c r="B742" t="s">
        <v>196</v>
      </c>
      <c r="C742" s="130">
        <v>9685789867.5763988</v>
      </c>
      <c r="D742" s="130">
        <v>6</v>
      </c>
      <c r="E742" s="130" t="s">
        <v>2885</v>
      </c>
      <c r="F742" s="130" t="s">
        <v>0</v>
      </c>
      <c r="G742" s="130" t="s">
        <v>0</v>
      </c>
      <c r="H742" s="130" t="s">
        <v>0</v>
      </c>
      <c r="I742" s="130">
        <v>1</v>
      </c>
      <c r="J742" s="130" t="s">
        <v>0</v>
      </c>
      <c r="K742" s="130" t="s">
        <v>0</v>
      </c>
      <c r="L742" s="130" t="s">
        <v>0</v>
      </c>
      <c r="M742" s="130" t="s">
        <v>0</v>
      </c>
      <c r="N742" s="130">
        <v>5</v>
      </c>
      <c r="O742" s="130" t="s">
        <v>0</v>
      </c>
      <c r="P742" s="130">
        <v>4</v>
      </c>
      <c r="Q742" s="130" t="s">
        <v>0</v>
      </c>
      <c r="R742" s="130" t="s">
        <v>0</v>
      </c>
      <c r="S742" s="130" t="s">
        <v>0</v>
      </c>
      <c r="T742" s="130">
        <v>2</v>
      </c>
      <c r="U742" s="130">
        <v>3</v>
      </c>
      <c r="V742" s="130" t="s">
        <v>0</v>
      </c>
      <c r="W742" s="130">
        <v>6</v>
      </c>
      <c r="X742" s="130" t="s">
        <v>0</v>
      </c>
      <c r="Y742" s="130" t="s">
        <v>0</v>
      </c>
      <c r="Z742" s="130" t="s">
        <v>0</v>
      </c>
      <c r="AA742" s="130" t="s">
        <v>0</v>
      </c>
      <c r="AB742" s="130" t="s">
        <v>0</v>
      </c>
      <c r="AC742" s="130" t="s">
        <v>0</v>
      </c>
      <c r="AD742" s="130" t="s">
        <v>0</v>
      </c>
      <c r="AE742" s="130" t="s">
        <v>0</v>
      </c>
      <c r="AF742" s="130" t="s">
        <v>0</v>
      </c>
      <c r="AG742" s="130" t="s">
        <v>0</v>
      </c>
      <c r="AH742" s="130" t="s">
        <v>0</v>
      </c>
      <c r="AI742" s="130" t="s">
        <v>0</v>
      </c>
      <c r="AJ742" s="130" t="s">
        <v>0</v>
      </c>
      <c r="AK742" s="137" t="s">
        <v>2748</v>
      </c>
      <c r="AL742" s="138" t="s">
        <v>2749</v>
      </c>
      <c r="AM742" s="139" t="s">
        <v>71</v>
      </c>
      <c r="AN742" s="140" t="s">
        <v>2732</v>
      </c>
      <c r="AO742" s="140"/>
      <c r="AP742" s="140"/>
      <c r="AQ742" s="140"/>
      <c r="AR742" s="139"/>
      <c r="AS742" s="139" t="s">
        <v>2767</v>
      </c>
      <c r="AT742" s="139"/>
      <c r="AU742" s="141"/>
      <c r="BC742" t="s">
        <v>2063</v>
      </c>
      <c r="BD742" t="s">
        <v>2664</v>
      </c>
    </row>
    <row r="743" spans="1:56" x14ac:dyDescent="0.2">
      <c r="A743" s="129" t="s">
        <v>2693</v>
      </c>
      <c r="B743" t="s">
        <v>2666</v>
      </c>
      <c r="C743" s="130"/>
      <c r="D743" s="130"/>
      <c r="E743" s="130" t="s">
        <v>2886</v>
      </c>
      <c r="F743" s="130"/>
      <c r="G743" s="130"/>
      <c r="H743" s="130"/>
      <c r="I743" s="130"/>
      <c r="J743" s="130"/>
      <c r="K743" s="130"/>
      <c r="L743" s="130"/>
      <c r="M743" s="130"/>
      <c r="N743" s="130"/>
      <c r="O743" s="130"/>
      <c r="P743" s="130"/>
      <c r="Q743" s="130"/>
      <c r="R743" s="130"/>
      <c r="S743" s="130"/>
      <c r="T743" s="130"/>
      <c r="U743" s="130"/>
      <c r="V743" s="130"/>
      <c r="W743" s="130"/>
      <c r="X743" s="130"/>
      <c r="Y743" s="130"/>
      <c r="Z743" s="130"/>
      <c r="AA743" s="130"/>
      <c r="AB743" s="130"/>
      <c r="AC743" s="130"/>
      <c r="AD743" s="130"/>
      <c r="AE743" s="130"/>
      <c r="AF743" s="130"/>
      <c r="AG743" s="130"/>
      <c r="AH743" s="130"/>
      <c r="AI743" s="130"/>
      <c r="AJ743" s="130"/>
      <c r="AK743" s="137" t="s">
        <v>2748</v>
      </c>
      <c r="AL743" s="138" t="s">
        <v>2749</v>
      </c>
      <c r="AM743" s="139" t="s">
        <v>71</v>
      </c>
      <c r="AN743" s="140" t="s">
        <v>2732</v>
      </c>
      <c r="AO743" s="140"/>
      <c r="AP743" s="140"/>
      <c r="AQ743" s="140"/>
      <c r="AR743" s="139"/>
      <c r="AS743" s="139" t="s">
        <v>2768</v>
      </c>
      <c r="AT743" s="139"/>
      <c r="AU743" s="141"/>
      <c r="BC743" t="s">
        <v>2055</v>
      </c>
      <c r="BD743" t="s">
        <v>2667</v>
      </c>
    </row>
    <row r="744" spans="1:56" x14ac:dyDescent="0.2">
      <c r="A744" s="129" t="s">
        <v>2696</v>
      </c>
      <c r="B744" t="s">
        <v>2669</v>
      </c>
      <c r="C744" s="130"/>
      <c r="D744" s="130"/>
      <c r="E744" s="130" t="s">
        <v>2886</v>
      </c>
      <c r="F744" s="130"/>
      <c r="G744" s="130"/>
      <c r="H744" s="130"/>
      <c r="I744" s="130"/>
      <c r="J744" s="130"/>
      <c r="K744" s="130"/>
      <c r="L744" s="130"/>
      <c r="M744" s="130"/>
      <c r="N744" s="130"/>
      <c r="O744" s="130"/>
      <c r="P744" s="130"/>
      <c r="Q744" s="130"/>
      <c r="R744" s="130"/>
      <c r="S744" s="130"/>
      <c r="T744" s="130"/>
      <c r="U744" s="130"/>
      <c r="V744" s="130"/>
      <c r="W744" s="130"/>
      <c r="X744" s="130"/>
      <c r="Y744" s="130"/>
      <c r="Z744" s="130"/>
      <c r="AA744" s="130"/>
      <c r="AB744" s="130"/>
      <c r="AC744" s="130"/>
      <c r="AD744" s="130"/>
      <c r="AE744" s="130"/>
      <c r="AF744" s="130"/>
      <c r="AG744" s="130"/>
      <c r="AH744" s="130"/>
      <c r="AI744" s="130"/>
      <c r="AJ744" s="130"/>
      <c r="AK744" s="137" t="s">
        <v>2748</v>
      </c>
      <c r="AL744" s="138" t="s">
        <v>2749</v>
      </c>
      <c r="AM744" s="139" t="s">
        <v>2733</v>
      </c>
      <c r="AN744" s="140" t="s">
        <v>2727</v>
      </c>
      <c r="AO744" s="140"/>
      <c r="AP744" s="140"/>
      <c r="AQ744" s="140"/>
      <c r="AR744" s="139"/>
      <c r="AS744" s="139" t="s">
        <v>2766</v>
      </c>
      <c r="AT744" s="139"/>
      <c r="AU744" s="141"/>
      <c r="BC744" t="s">
        <v>723</v>
      </c>
      <c r="BD744" t="s">
        <v>2670</v>
      </c>
    </row>
    <row r="745" spans="1:56" x14ac:dyDescent="0.2">
      <c r="A745" s="129" t="s">
        <v>2699</v>
      </c>
      <c r="B745" t="s">
        <v>2672</v>
      </c>
      <c r="C745" s="130"/>
      <c r="D745" s="130"/>
      <c r="E745" s="130" t="s">
        <v>2886</v>
      </c>
      <c r="F745" s="130"/>
      <c r="G745" s="130"/>
      <c r="H745" s="130"/>
      <c r="I745" s="130"/>
      <c r="J745" s="130"/>
      <c r="K745" s="130"/>
      <c r="L745" s="130"/>
      <c r="M745" s="130"/>
      <c r="N745" s="130"/>
      <c r="O745" s="130"/>
      <c r="P745" s="130"/>
      <c r="Q745" s="130"/>
      <c r="R745" s="130"/>
      <c r="S745" s="130"/>
      <c r="T745" s="130"/>
      <c r="U745" s="130"/>
      <c r="V745" s="130"/>
      <c r="W745" s="130"/>
      <c r="X745" s="130"/>
      <c r="Y745" s="130"/>
      <c r="Z745" s="130"/>
      <c r="AA745" s="130"/>
      <c r="AB745" s="130"/>
      <c r="AC745" s="130"/>
      <c r="AD745" s="130"/>
      <c r="AE745" s="130"/>
      <c r="AF745" s="130"/>
      <c r="AG745" s="130"/>
      <c r="AH745" s="130"/>
      <c r="AI745" s="130"/>
      <c r="AJ745" s="130"/>
      <c r="AK745" s="137" t="s">
        <v>2748</v>
      </c>
      <c r="AL745" s="138" t="s">
        <v>2749</v>
      </c>
      <c r="AM745" s="139" t="s">
        <v>2733</v>
      </c>
      <c r="AN745" s="140" t="s">
        <v>2727</v>
      </c>
      <c r="AO745" s="140"/>
      <c r="AP745" s="140"/>
      <c r="AQ745" s="140"/>
      <c r="AR745" s="139"/>
      <c r="AS745" s="139" t="s">
        <v>2767</v>
      </c>
      <c r="AT745" s="139"/>
      <c r="AU745" s="141"/>
      <c r="BC745" t="s">
        <v>723</v>
      </c>
      <c r="BD745" t="s">
        <v>2673</v>
      </c>
    </row>
    <row r="746" spans="1:56" x14ac:dyDescent="0.2">
      <c r="A746" s="129" t="s">
        <v>2702</v>
      </c>
      <c r="B746" t="s">
        <v>2675</v>
      </c>
      <c r="C746" s="130"/>
      <c r="D746" s="130"/>
      <c r="E746" s="130" t="s">
        <v>2886</v>
      </c>
      <c r="F746" s="130"/>
      <c r="G746" s="130"/>
      <c r="H746" s="130"/>
      <c r="I746" s="130"/>
      <c r="J746" s="130"/>
      <c r="K746" s="130"/>
      <c r="L746" s="130"/>
      <c r="M746" s="130"/>
      <c r="N746" s="130"/>
      <c r="O746" s="130"/>
      <c r="P746" s="130"/>
      <c r="Q746" s="130"/>
      <c r="R746" s="130"/>
      <c r="S746" s="130"/>
      <c r="T746" s="130"/>
      <c r="U746" s="130"/>
      <c r="V746" s="130"/>
      <c r="W746" s="130"/>
      <c r="X746" s="130"/>
      <c r="Y746" s="130"/>
      <c r="Z746" s="130"/>
      <c r="AA746" s="130"/>
      <c r="AB746" s="130"/>
      <c r="AC746" s="130"/>
      <c r="AD746" s="130"/>
      <c r="AE746" s="130"/>
      <c r="AF746" s="130"/>
      <c r="AG746" s="130"/>
      <c r="AH746" s="130"/>
      <c r="AI746" s="130"/>
      <c r="AJ746" s="130"/>
      <c r="AK746" s="137" t="s">
        <v>2748</v>
      </c>
      <c r="AL746" s="138" t="s">
        <v>2749</v>
      </c>
      <c r="AM746" s="139" t="s">
        <v>2733</v>
      </c>
      <c r="AN746" s="140" t="s">
        <v>2727</v>
      </c>
      <c r="AO746" s="140"/>
      <c r="AP746" s="140"/>
      <c r="AQ746" s="140"/>
      <c r="AR746" s="139"/>
      <c r="AS746" s="139" t="s">
        <v>2768</v>
      </c>
      <c r="AT746" s="139"/>
      <c r="AU746" s="141"/>
      <c r="BC746" t="s">
        <v>723</v>
      </c>
      <c r="BD746" t="s">
        <v>2676</v>
      </c>
    </row>
    <row r="747" spans="1:56" x14ac:dyDescent="0.2">
      <c r="A747" t="s">
        <v>2705</v>
      </c>
      <c r="B747" t="s">
        <v>0</v>
      </c>
      <c r="C747" s="130"/>
      <c r="D747" s="130"/>
      <c r="E747" s="130" t="s">
        <v>2886</v>
      </c>
      <c r="F747" s="130"/>
      <c r="G747" s="130"/>
      <c r="H747" s="130"/>
      <c r="I747" s="130"/>
      <c r="J747" s="130"/>
      <c r="K747" s="130"/>
      <c r="L747" s="130"/>
      <c r="M747" s="130"/>
      <c r="N747" s="130"/>
      <c r="O747" s="130"/>
      <c r="P747" s="130"/>
      <c r="Q747" s="130"/>
      <c r="R747" s="130"/>
      <c r="S747" s="130"/>
      <c r="T747" s="130"/>
      <c r="U747" s="130"/>
      <c r="V747" s="130"/>
      <c r="W747" s="130"/>
      <c r="X747" s="130"/>
      <c r="Y747" s="130"/>
      <c r="Z747" s="130"/>
      <c r="AA747" s="130"/>
      <c r="AB747" s="130"/>
      <c r="AC747" s="130"/>
      <c r="AD747" s="130"/>
      <c r="AE747" s="130"/>
      <c r="AF747" s="130"/>
      <c r="AG747" s="130"/>
      <c r="AH747" s="130"/>
      <c r="AI747" s="130"/>
      <c r="AJ747" s="130"/>
      <c r="AK747" s="142"/>
      <c r="AL747" s="143"/>
      <c r="AM747" s="143"/>
      <c r="AN747" s="143"/>
      <c r="AO747" s="143"/>
      <c r="AP747" s="143"/>
      <c r="AQ747" s="143"/>
      <c r="AR747" s="143"/>
      <c r="AS747" s="143"/>
      <c r="AT747" s="143"/>
      <c r="AU747" s="144"/>
      <c r="BC747" t="s">
        <v>2678</v>
      </c>
      <c r="BD747" t="s">
        <v>2679</v>
      </c>
    </row>
    <row r="748" spans="1:56" x14ac:dyDescent="0.2">
      <c r="A748" t="s">
        <v>2708</v>
      </c>
      <c r="B748" t="s">
        <v>2681</v>
      </c>
      <c r="C748" s="130"/>
      <c r="D748" s="130"/>
      <c r="E748" s="130" t="s">
        <v>2886</v>
      </c>
      <c r="F748" s="130"/>
      <c r="G748" s="130"/>
      <c r="H748" s="130"/>
      <c r="I748" s="130"/>
      <c r="J748" s="130"/>
      <c r="K748" s="130"/>
      <c r="L748" s="130"/>
      <c r="M748" s="130"/>
      <c r="N748" s="130"/>
      <c r="O748" s="130"/>
      <c r="P748" s="130"/>
      <c r="Q748" s="130"/>
      <c r="R748" s="130"/>
      <c r="S748" s="130"/>
      <c r="T748" s="130"/>
      <c r="U748" s="130"/>
      <c r="V748" s="130"/>
      <c r="W748" s="130"/>
      <c r="X748" s="130"/>
      <c r="Y748" s="130"/>
      <c r="Z748" s="130"/>
      <c r="AA748" s="130"/>
      <c r="AB748" s="130"/>
      <c r="AC748" s="130"/>
      <c r="AD748" s="130"/>
      <c r="AE748" s="130"/>
      <c r="AF748" s="130"/>
      <c r="AG748" s="130"/>
      <c r="AH748" s="130"/>
      <c r="AI748" s="130"/>
      <c r="AJ748" s="130"/>
      <c r="AK748" s="137" t="s">
        <v>2769</v>
      </c>
      <c r="AL748" s="139" t="s">
        <v>2769</v>
      </c>
      <c r="AM748" s="138"/>
      <c r="AN748" s="150"/>
      <c r="AO748" s="150"/>
      <c r="AP748" s="150"/>
      <c r="AQ748" s="150"/>
      <c r="AR748" s="138"/>
      <c r="AS748" s="138"/>
      <c r="AT748" s="138"/>
      <c r="AU748" s="149"/>
      <c r="BC748" t="s">
        <v>0</v>
      </c>
      <c r="BD748" t="s">
        <v>2682</v>
      </c>
    </row>
    <row r="749" spans="1:56" x14ac:dyDescent="0.2">
      <c r="A749" t="s">
        <v>2852</v>
      </c>
      <c r="B749" t="s">
        <v>2684</v>
      </c>
      <c r="C749" s="130"/>
      <c r="D749" s="130"/>
      <c r="E749" s="130" t="s">
        <v>2886</v>
      </c>
      <c r="F749" s="130"/>
      <c r="G749" s="130"/>
      <c r="H749" s="130"/>
      <c r="I749" s="130"/>
      <c r="J749" s="130"/>
      <c r="K749" s="130"/>
      <c r="L749" s="130"/>
      <c r="M749" s="130"/>
      <c r="N749" s="130"/>
      <c r="O749" s="130"/>
      <c r="P749" s="130"/>
      <c r="Q749" s="130"/>
      <c r="R749" s="130"/>
      <c r="S749" s="130"/>
      <c r="T749" s="130"/>
      <c r="U749" s="130"/>
      <c r="V749" s="130"/>
      <c r="W749" s="130"/>
      <c r="X749" s="130"/>
      <c r="Y749" s="130"/>
      <c r="Z749" s="130"/>
      <c r="AA749" s="130"/>
      <c r="AB749" s="130"/>
      <c r="AC749" s="130"/>
      <c r="AD749" s="130"/>
      <c r="AE749" s="130"/>
      <c r="AF749" s="130"/>
      <c r="AG749" s="130"/>
      <c r="AH749" s="130"/>
      <c r="AI749" s="130"/>
      <c r="AJ749" s="130"/>
      <c r="AK749" s="137" t="s">
        <v>2769</v>
      </c>
      <c r="AL749" s="139" t="s">
        <v>2769</v>
      </c>
      <c r="AM749" s="138"/>
      <c r="AN749" s="150"/>
      <c r="AO749" s="150"/>
      <c r="AP749" s="150"/>
      <c r="AQ749" s="150"/>
      <c r="AR749" s="138"/>
      <c r="AS749" s="138"/>
      <c r="AT749" s="138"/>
      <c r="AU749" s="149"/>
      <c r="BC749" t="s">
        <v>0</v>
      </c>
      <c r="BD749" t="s">
        <v>2685</v>
      </c>
    </row>
    <row r="750" spans="1:56" x14ac:dyDescent="0.2">
      <c r="A750" t="s">
        <v>2853</v>
      </c>
      <c r="B750" t="s">
        <v>2687</v>
      </c>
      <c r="C750" s="130"/>
      <c r="D750" s="130"/>
      <c r="E750" s="130" t="s">
        <v>2886</v>
      </c>
      <c r="F750" s="130"/>
      <c r="G750" s="130"/>
      <c r="H750" s="130"/>
      <c r="I750" s="130"/>
      <c r="J750" s="130"/>
      <c r="K750" s="130"/>
      <c r="L750" s="130"/>
      <c r="M750" s="130"/>
      <c r="N750" s="130"/>
      <c r="O750" s="130"/>
      <c r="P750" s="130"/>
      <c r="Q750" s="130"/>
      <c r="R750" s="130"/>
      <c r="S750" s="130"/>
      <c r="T750" s="130"/>
      <c r="U750" s="130"/>
      <c r="V750" s="130"/>
      <c r="W750" s="130"/>
      <c r="X750" s="130"/>
      <c r="Y750" s="130"/>
      <c r="Z750" s="130"/>
      <c r="AA750" s="130"/>
      <c r="AB750" s="130"/>
      <c r="AC750" s="130"/>
      <c r="AD750" s="130"/>
      <c r="AE750" s="130"/>
      <c r="AF750" s="130"/>
      <c r="AG750" s="130"/>
      <c r="AH750" s="130"/>
      <c r="AI750" s="130"/>
      <c r="AJ750" s="130"/>
      <c r="AK750" s="137" t="s">
        <v>2769</v>
      </c>
      <c r="AL750" s="139" t="s">
        <v>2769</v>
      </c>
      <c r="AM750" s="138"/>
      <c r="AN750" s="150"/>
      <c r="AO750" s="150"/>
      <c r="AP750" s="150"/>
      <c r="AQ750" s="150"/>
      <c r="AR750" s="138"/>
      <c r="AS750" s="138"/>
      <c r="AT750" s="138"/>
      <c r="AU750" s="149"/>
      <c r="BC750" t="s">
        <v>2688</v>
      </c>
      <c r="BD750" t="s">
        <v>2689</v>
      </c>
    </row>
    <row r="751" spans="1:56" x14ac:dyDescent="0.2">
      <c r="A751" t="s">
        <v>2854</v>
      </c>
      <c r="B751" t="s">
        <v>2691</v>
      </c>
      <c r="C751" s="130"/>
      <c r="D751" s="130"/>
      <c r="E751" s="130" t="s">
        <v>2886</v>
      </c>
      <c r="F751" s="130"/>
      <c r="G751" s="130"/>
      <c r="H751" s="130"/>
      <c r="I751" s="130"/>
      <c r="J751" s="130"/>
      <c r="K751" s="130"/>
      <c r="L751" s="130"/>
      <c r="M751" s="130"/>
      <c r="N751" s="130"/>
      <c r="O751" s="130"/>
      <c r="P751" s="130"/>
      <c r="Q751" s="130"/>
      <c r="R751" s="130"/>
      <c r="S751" s="130"/>
      <c r="T751" s="130"/>
      <c r="U751" s="130"/>
      <c r="V751" s="130"/>
      <c r="W751" s="130"/>
      <c r="X751" s="130"/>
      <c r="Y751" s="130"/>
      <c r="Z751" s="130"/>
      <c r="AA751" s="130"/>
      <c r="AB751" s="130"/>
      <c r="AC751" s="130"/>
      <c r="AD751" s="130"/>
      <c r="AE751" s="130"/>
      <c r="AF751" s="130"/>
      <c r="AG751" s="130"/>
      <c r="AH751" s="130"/>
      <c r="AI751" s="130"/>
      <c r="AJ751" s="130"/>
      <c r="AK751" s="137" t="s">
        <v>2769</v>
      </c>
      <c r="AL751" s="139" t="s">
        <v>2769</v>
      </c>
      <c r="AM751" s="138"/>
      <c r="AN751" s="150"/>
      <c r="AO751" s="150"/>
      <c r="AP751" s="150"/>
      <c r="AQ751" s="150"/>
      <c r="AR751" s="150"/>
      <c r="AS751" s="150"/>
      <c r="AT751" s="150"/>
      <c r="AU751" s="151"/>
      <c r="BC751" t="s">
        <v>0</v>
      </c>
      <c r="BD751" t="s">
        <v>2692</v>
      </c>
    </row>
    <row r="752" spans="1:56" x14ac:dyDescent="0.2">
      <c r="A752" t="s">
        <v>2855</v>
      </c>
      <c r="B752" t="s">
        <v>2694</v>
      </c>
      <c r="C752" s="130"/>
      <c r="D752" s="130"/>
      <c r="E752" s="130" t="s">
        <v>2886</v>
      </c>
      <c r="F752" s="130"/>
      <c r="G752" s="130"/>
      <c r="H752" s="130"/>
      <c r="I752" s="130"/>
      <c r="J752" s="130"/>
      <c r="K752" s="130"/>
      <c r="L752" s="130"/>
      <c r="M752" s="130"/>
      <c r="N752" s="130"/>
      <c r="O752" s="130"/>
      <c r="P752" s="130"/>
      <c r="Q752" s="130"/>
      <c r="R752" s="130"/>
      <c r="S752" s="130"/>
      <c r="T752" s="130"/>
      <c r="U752" s="130"/>
      <c r="V752" s="130"/>
      <c r="W752" s="130"/>
      <c r="X752" s="130"/>
      <c r="Y752" s="130"/>
      <c r="Z752" s="130"/>
      <c r="AA752" s="130"/>
      <c r="AB752" s="130"/>
      <c r="AC752" s="130"/>
      <c r="AD752" s="130"/>
      <c r="AE752" s="130"/>
      <c r="AF752" s="130"/>
      <c r="AG752" s="130"/>
      <c r="AH752" s="130"/>
      <c r="AI752" s="130"/>
      <c r="AJ752" s="130"/>
      <c r="AK752" s="137" t="s">
        <v>2769</v>
      </c>
      <c r="AL752" s="139" t="s">
        <v>2769</v>
      </c>
      <c r="AM752" s="138"/>
      <c r="AN752" s="150"/>
      <c r="AO752" s="150"/>
      <c r="AP752" s="150"/>
      <c r="AQ752" s="150"/>
      <c r="AR752" s="150"/>
      <c r="AS752" s="150"/>
      <c r="AT752" s="150"/>
      <c r="AU752" s="151"/>
      <c r="BC752" t="s">
        <v>0</v>
      </c>
      <c r="BD752" t="s">
        <v>2695</v>
      </c>
    </row>
    <row r="753" spans="1:56" x14ac:dyDescent="0.2">
      <c r="A753" t="s">
        <v>2856</v>
      </c>
      <c r="B753" t="s">
        <v>2697</v>
      </c>
      <c r="C753" s="130"/>
      <c r="D753" s="130"/>
      <c r="E753" s="130" t="s">
        <v>2886</v>
      </c>
      <c r="F753" s="130"/>
      <c r="G753" s="130"/>
      <c r="H753" s="130"/>
      <c r="I753" s="130"/>
      <c r="J753" s="130"/>
      <c r="K753" s="130"/>
      <c r="L753" s="130"/>
      <c r="M753" s="130"/>
      <c r="N753" s="130"/>
      <c r="O753" s="130"/>
      <c r="P753" s="130"/>
      <c r="Q753" s="130"/>
      <c r="R753" s="130"/>
      <c r="S753" s="130"/>
      <c r="T753" s="130"/>
      <c r="U753" s="130"/>
      <c r="V753" s="130"/>
      <c r="W753" s="130"/>
      <c r="X753" s="130"/>
      <c r="Y753" s="130"/>
      <c r="Z753" s="130"/>
      <c r="AA753" s="130"/>
      <c r="AB753" s="130"/>
      <c r="AC753" s="130"/>
      <c r="AD753" s="130"/>
      <c r="AE753" s="130"/>
      <c r="AF753" s="130"/>
      <c r="AG753" s="130"/>
      <c r="AH753" s="130"/>
      <c r="AI753" s="130"/>
      <c r="AJ753" s="130"/>
      <c r="AK753" s="137" t="s">
        <v>2769</v>
      </c>
      <c r="AL753" s="139" t="s">
        <v>2769</v>
      </c>
      <c r="AM753" s="138"/>
      <c r="AN753" s="150"/>
      <c r="AO753" s="150"/>
      <c r="AP753" s="150"/>
      <c r="AQ753" s="150"/>
      <c r="AR753" s="150"/>
      <c r="AS753" s="150"/>
      <c r="AT753" s="150"/>
      <c r="AU753" s="151"/>
      <c r="BC753" t="s">
        <v>0</v>
      </c>
      <c r="BD753" t="s">
        <v>2698</v>
      </c>
    </row>
    <row r="754" spans="1:56" x14ac:dyDescent="0.2">
      <c r="A754" t="s">
        <v>2857</v>
      </c>
      <c r="B754" t="s">
        <v>2700</v>
      </c>
      <c r="C754" s="130"/>
      <c r="D754" s="130"/>
      <c r="E754" s="130" t="s">
        <v>2886</v>
      </c>
      <c r="F754" s="130"/>
      <c r="G754" s="130"/>
      <c r="H754" s="130"/>
      <c r="I754" s="130"/>
      <c r="J754" s="130"/>
      <c r="K754" s="130"/>
      <c r="L754" s="130"/>
      <c r="M754" s="130"/>
      <c r="N754" s="130"/>
      <c r="O754" s="130"/>
      <c r="P754" s="130"/>
      <c r="Q754" s="130"/>
      <c r="R754" s="130"/>
      <c r="S754" s="130"/>
      <c r="T754" s="130"/>
      <c r="U754" s="130"/>
      <c r="V754" s="130"/>
      <c r="W754" s="130"/>
      <c r="X754" s="130"/>
      <c r="Y754" s="130"/>
      <c r="Z754" s="130"/>
      <c r="AA754" s="130"/>
      <c r="AB754" s="130"/>
      <c r="AC754" s="130"/>
      <c r="AD754" s="130"/>
      <c r="AE754" s="130"/>
      <c r="AF754" s="130"/>
      <c r="AG754" s="130"/>
      <c r="AH754" s="130"/>
      <c r="AI754" s="130"/>
      <c r="AJ754" s="130"/>
      <c r="AK754" s="137" t="s">
        <v>2769</v>
      </c>
      <c r="AL754" s="139" t="s">
        <v>2769</v>
      </c>
      <c r="AM754" s="138"/>
      <c r="AN754" s="150"/>
      <c r="AO754" s="150"/>
      <c r="AP754" s="150"/>
      <c r="AQ754" s="150"/>
      <c r="AR754" s="150"/>
      <c r="AS754" s="150"/>
      <c r="AT754" s="150"/>
      <c r="AU754" s="151"/>
      <c r="BC754" t="s">
        <v>0</v>
      </c>
      <c r="BD754" t="s">
        <v>2701</v>
      </c>
    </row>
    <row r="755" spans="1:56" x14ac:dyDescent="0.2">
      <c r="A755" t="s">
        <v>2858</v>
      </c>
      <c r="B755" t="s">
        <v>2703</v>
      </c>
      <c r="C755" s="130"/>
      <c r="D755" s="130"/>
      <c r="E755" s="130" t="s">
        <v>2886</v>
      </c>
      <c r="F755" s="130"/>
      <c r="G755" s="130"/>
      <c r="H755" s="130"/>
      <c r="I755" s="130"/>
      <c r="J755" s="130"/>
      <c r="K755" s="130"/>
      <c r="L755" s="130"/>
      <c r="M755" s="130"/>
      <c r="N755" s="130"/>
      <c r="O755" s="130"/>
      <c r="P755" s="130"/>
      <c r="Q755" s="130"/>
      <c r="R755" s="130"/>
      <c r="S755" s="130"/>
      <c r="T755" s="130"/>
      <c r="U755" s="130"/>
      <c r="V755" s="130"/>
      <c r="W755" s="130"/>
      <c r="X755" s="130"/>
      <c r="Y755" s="130"/>
      <c r="Z755" s="130"/>
      <c r="AA755" s="130"/>
      <c r="AB755" s="130"/>
      <c r="AC755" s="130"/>
      <c r="AD755" s="130"/>
      <c r="AE755" s="130"/>
      <c r="AF755" s="130"/>
      <c r="AG755" s="130"/>
      <c r="AH755" s="130"/>
      <c r="AI755" s="130"/>
      <c r="AJ755" s="130"/>
      <c r="AK755" s="137" t="s">
        <v>2769</v>
      </c>
      <c r="AL755" s="139" t="s">
        <v>2769</v>
      </c>
      <c r="AM755" s="138"/>
      <c r="AN755" s="150"/>
      <c r="AO755" s="150"/>
      <c r="AP755" s="150"/>
      <c r="AQ755" s="150"/>
      <c r="AR755" s="150"/>
      <c r="AS755" s="150"/>
      <c r="AT755" s="150"/>
      <c r="AU755" s="151"/>
      <c r="BC755" t="s">
        <v>0</v>
      </c>
      <c r="BD755" t="s">
        <v>2704</v>
      </c>
    </row>
    <row r="756" spans="1:56" x14ac:dyDescent="0.2">
      <c r="A756" t="s">
        <v>2859</v>
      </c>
      <c r="B756" t="s">
        <v>2706</v>
      </c>
      <c r="C756" s="130"/>
      <c r="D756" s="130"/>
      <c r="E756" s="130" t="s">
        <v>2886</v>
      </c>
      <c r="F756" s="130"/>
      <c r="G756" s="130"/>
      <c r="H756" s="130"/>
      <c r="I756" s="130"/>
      <c r="J756" s="130"/>
      <c r="K756" s="130"/>
      <c r="L756" s="130"/>
      <c r="M756" s="130"/>
      <c r="N756" s="130"/>
      <c r="O756" s="130"/>
      <c r="P756" s="130"/>
      <c r="Q756" s="130"/>
      <c r="R756" s="130"/>
      <c r="S756" s="130"/>
      <c r="T756" s="130"/>
      <c r="U756" s="130"/>
      <c r="V756" s="130"/>
      <c r="W756" s="130"/>
      <c r="X756" s="130"/>
      <c r="Y756" s="130"/>
      <c r="Z756" s="130"/>
      <c r="AA756" s="130"/>
      <c r="AB756" s="130"/>
      <c r="AC756" s="130"/>
      <c r="AD756" s="130"/>
      <c r="AE756" s="130"/>
      <c r="AF756" s="130"/>
      <c r="AG756" s="130"/>
      <c r="AH756" s="130"/>
      <c r="AI756" s="130"/>
      <c r="AJ756" s="130"/>
      <c r="AK756" s="137" t="s">
        <v>2769</v>
      </c>
      <c r="AL756" s="139" t="s">
        <v>2769</v>
      </c>
      <c r="AM756" s="138"/>
      <c r="AN756" s="150"/>
      <c r="AO756" s="150"/>
      <c r="AP756" s="150"/>
      <c r="AQ756" s="150"/>
      <c r="AR756" s="150"/>
      <c r="AS756" s="150"/>
      <c r="AT756" s="150"/>
      <c r="AU756" s="151"/>
      <c r="BC756" t="s">
        <v>0</v>
      </c>
      <c r="BD756" t="s">
        <v>2707</v>
      </c>
    </row>
    <row r="757" spans="1:56" x14ac:dyDescent="0.2">
      <c r="A757" t="s">
        <v>2860</v>
      </c>
      <c r="B757" t="s">
        <v>2709</v>
      </c>
      <c r="C757" s="130"/>
      <c r="D757" s="130"/>
      <c r="E757" s="130" t="s">
        <v>2886</v>
      </c>
      <c r="F757" s="130"/>
      <c r="G757" s="130"/>
      <c r="H757" s="130"/>
      <c r="I757" s="130"/>
      <c r="J757" s="130"/>
      <c r="K757" s="130"/>
      <c r="L757" s="130"/>
      <c r="M757" s="130"/>
      <c r="N757" s="130"/>
      <c r="O757" s="130"/>
      <c r="P757" s="130"/>
      <c r="Q757" s="130"/>
      <c r="R757" s="130"/>
      <c r="S757" s="130"/>
      <c r="T757" s="130"/>
      <c r="U757" s="130"/>
      <c r="V757" s="130"/>
      <c r="W757" s="130"/>
      <c r="X757" s="130"/>
      <c r="Y757" s="130"/>
      <c r="Z757" s="130"/>
      <c r="AA757" s="130"/>
      <c r="AB757" s="130"/>
      <c r="AC757" s="130"/>
      <c r="AD757" s="130"/>
      <c r="AE757" s="130"/>
      <c r="AF757" s="130"/>
      <c r="AG757" s="130"/>
      <c r="AH757" s="130"/>
      <c r="AI757" s="130"/>
      <c r="AJ757" s="130"/>
      <c r="AK757" s="137" t="s">
        <v>2769</v>
      </c>
      <c r="AL757" s="139" t="s">
        <v>2769</v>
      </c>
      <c r="AM757" s="138"/>
      <c r="AN757" s="150"/>
      <c r="AO757" s="150"/>
      <c r="AP757" s="150"/>
      <c r="AQ757" s="150"/>
      <c r="AR757" s="150"/>
      <c r="AS757" s="150"/>
      <c r="AT757" s="150"/>
      <c r="AU757" s="151"/>
      <c r="BC757" t="s">
        <v>0</v>
      </c>
      <c r="BD757" t="s">
        <v>2710</v>
      </c>
    </row>
    <row r="758" spans="1:56" x14ac:dyDescent="0.2">
      <c r="C758" s="130"/>
      <c r="D758" s="130"/>
      <c r="E758" s="130" t="s">
        <v>2886</v>
      </c>
      <c r="F758" s="130"/>
      <c r="G758" s="130"/>
      <c r="H758" s="130"/>
      <c r="I758" s="130"/>
      <c r="J758" s="130"/>
      <c r="K758" s="130"/>
      <c r="L758" s="130"/>
      <c r="M758" s="130"/>
      <c r="N758" s="130"/>
      <c r="O758" s="130"/>
      <c r="P758" s="130"/>
      <c r="Q758" s="130"/>
      <c r="R758" s="130"/>
      <c r="S758" s="130"/>
      <c r="T758" s="130"/>
      <c r="U758" s="130"/>
      <c r="V758" s="130"/>
      <c r="W758" s="130"/>
      <c r="X758" s="130"/>
      <c r="Y758" s="130"/>
      <c r="Z758" s="130"/>
      <c r="AA758" s="130"/>
      <c r="AB758" s="130"/>
      <c r="AC758" s="130"/>
      <c r="AD758" s="130"/>
      <c r="AE758" s="130"/>
      <c r="AF758" s="130"/>
      <c r="AG758" s="130"/>
      <c r="AH758" s="130"/>
      <c r="AI758" s="130"/>
      <c r="AJ758" s="130"/>
    </row>
    <row r="759" spans="1:56" x14ac:dyDescent="0.2">
      <c r="C759" s="130"/>
      <c r="D759" s="130"/>
      <c r="E759" s="130" t="s">
        <v>2886</v>
      </c>
      <c r="F759" s="130"/>
      <c r="G759" s="130"/>
      <c r="H759" s="130"/>
      <c r="I759" s="130"/>
      <c r="J759" s="130"/>
      <c r="K759" s="130"/>
      <c r="L759" s="130"/>
      <c r="M759" s="130"/>
      <c r="N759" s="130"/>
      <c r="O759" s="130"/>
      <c r="P759" s="130"/>
      <c r="Q759" s="130"/>
      <c r="R759" s="130"/>
      <c r="S759" s="130"/>
      <c r="T759" s="130"/>
      <c r="U759" s="130"/>
      <c r="V759" s="130"/>
      <c r="W759" s="130"/>
      <c r="X759" s="130"/>
      <c r="Y759" s="130"/>
      <c r="Z759" s="130"/>
      <c r="AA759" s="130"/>
      <c r="AB759" s="130"/>
      <c r="AC759" s="130"/>
      <c r="AD759" s="130"/>
      <c r="AE759" s="130"/>
      <c r="AF759" s="130"/>
      <c r="AG759" s="130"/>
      <c r="AH759" s="130"/>
      <c r="AI759" s="130"/>
      <c r="AJ759" s="130"/>
    </row>
    <row r="760" spans="1:56" x14ac:dyDescent="0.2">
      <c r="A760" s="55" t="s">
        <v>2835</v>
      </c>
      <c r="B760" s="152" t="s">
        <v>2770</v>
      </c>
      <c r="C760" s="130">
        <v>196200680800.4361</v>
      </c>
      <c r="D760" s="130">
        <v>14</v>
      </c>
      <c r="E760" s="130" t="s">
        <v>2885</v>
      </c>
      <c r="F760" s="130" t="s">
        <v>0</v>
      </c>
      <c r="G760" s="130" t="s">
        <v>0</v>
      </c>
      <c r="H760" s="130">
        <v>2</v>
      </c>
      <c r="I760" s="130">
        <v>5</v>
      </c>
      <c r="J760" s="130">
        <v>8</v>
      </c>
      <c r="K760" s="130">
        <v>10</v>
      </c>
      <c r="L760" s="130">
        <v>6</v>
      </c>
      <c r="M760" s="130">
        <v>9</v>
      </c>
      <c r="N760" s="130">
        <v>14</v>
      </c>
      <c r="O760" s="130" t="s">
        <v>0</v>
      </c>
      <c r="P760" s="130" t="s">
        <v>0</v>
      </c>
      <c r="Q760" s="130">
        <v>1</v>
      </c>
      <c r="R760" s="130">
        <v>3</v>
      </c>
      <c r="S760" s="130" t="s">
        <v>0</v>
      </c>
      <c r="T760" s="130" t="s">
        <v>0</v>
      </c>
      <c r="U760" s="130">
        <v>7</v>
      </c>
      <c r="V760" s="130">
        <v>13</v>
      </c>
      <c r="W760" s="130" t="s">
        <v>0</v>
      </c>
      <c r="X760" s="130">
        <v>11</v>
      </c>
      <c r="Y760" s="130" t="s">
        <v>0</v>
      </c>
      <c r="Z760" s="130">
        <v>4</v>
      </c>
      <c r="AA760" s="130">
        <v>12</v>
      </c>
      <c r="AB760" s="130" t="s">
        <v>0</v>
      </c>
      <c r="AC760" s="130" t="s">
        <v>0</v>
      </c>
      <c r="AD760" s="130" t="s">
        <v>0</v>
      </c>
      <c r="AE760" s="130" t="s">
        <v>0</v>
      </c>
      <c r="AF760" s="130" t="s">
        <v>0</v>
      </c>
      <c r="AG760" s="130" t="s">
        <v>0</v>
      </c>
      <c r="AH760" s="130" t="s">
        <v>0</v>
      </c>
      <c r="AI760" s="130" t="s">
        <v>0</v>
      </c>
      <c r="AJ760" s="130" t="s">
        <v>0</v>
      </c>
      <c r="AK760" s="137" t="s">
        <v>2724</v>
      </c>
      <c r="AL760" s="138" t="s">
        <v>2725</v>
      </c>
    </row>
    <row r="761" spans="1:56" x14ac:dyDescent="0.2">
      <c r="A761" s="55" t="s">
        <v>2835</v>
      </c>
      <c r="B761" s="152" t="s">
        <v>2771</v>
      </c>
      <c r="C761" s="130">
        <v>1569116022</v>
      </c>
      <c r="D761" s="130">
        <v>5</v>
      </c>
      <c r="E761" s="130" t="s">
        <v>2885</v>
      </c>
      <c r="F761" s="130" t="s">
        <v>0</v>
      </c>
      <c r="G761" s="130" t="s">
        <v>0</v>
      </c>
      <c r="H761" s="130" t="s">
        <v>0</v>
      </c>
      <c r="I761" s="130">
        <v>4</v>
      </c>
      <c r="J761" s="130">
        <v>3</v>
      </c>
      <c r="K761" s="130" t="s">
        <v>0</v>
      </c>
      <c r="L761" s="130" t="s">
        <v>0</v>
      </c>
      <c r="M761" s="130" t="s">
        <v>0</v>
      </c>
      <c r="N761" s="130" t="s">
        <v>0</v>
      </c>
      <c r="O761" s="130" t="s">
        <v>0</v>
      </c>
      <c r="P761" s="130" t="s">
        <v>0</v>
      </c>
      <c r="Q761" s="130">
        <v>1</v>
      </c>
      <c r="R761" s="130">
        <v>2</v>
      </c>
      <c r="S761" s="130" t="s">
        <v>0</v>
      </c>
      <c r="T761" s="130" t="s">
        <v>0</v>
      </c>
      <c r="U761" s="130" t="s">
        <v>0</v>
      </c>
      <c r="V761" s="130" t="s">
        <v>0</v>
      </c>
      <c r="W761" s="130" t="s">
        <v>0</v>
      </c>
      <c r="X761" s="130" t="s">
        <v>0</v>
      </c>
      <c r="Y761" s="130" t="s">
        <v>0</v>
      </c>
      <c r="Z761" s="130">
        <v>5</v>
      </c>
      <c r="AA761" s="130" t="s">
        <v>0</v>
      </c>
      <c r="AB761" s="130" t="s">
        <v>0</v>
      </c>
      <c r="AC761" s="130" t="s">
        <v>0</v>
      </c>
      <c r="AD761" s="130" t="s">
        <v>0</v>
      </c>
      <c r="AE761" s="130" t="s">
        <v>0</v>
      </c>
      <c r="AF761" s="130" t="s">
        <v>0</v>
      </c>
      <c r="AG761" s="130" t="s">
        <v>0</v>
      </c>
      <c r="AH761" s="130" t="s">
        <v>0</v>
      </c>
      <c r="AI761" s="130" t="s">
        <v>0</v>
      </c>
      <c r="AJ761" s="130" t="s">
        <v>0</v>
      </c>
      <c r="AK761" s="137" t="s">
        <v>2724</v>
      </c>
      <c r="AL761" s="138" t="s">
        <v>2725</v>
      </c>
    </row>
    <row r="762" spans="1:56" x14ac:dyDescent="0.2">
      <c r="A762" s="55" t="s">
        <v>2835</v>
      </c>
      <c r="B762" s="152" t="s">
        <v>2772</v>
      </c>
      <c r="C762" s="130">
        <v>53109917720.125259</v>
      </c>
      <c r="D762" s="130">
        <v>6</v>
      </c>
      <c r="E762" s="130" t="s">
        <v>2885</v>
      </c>
      <c r="F762" s="130">
        <v>3</v>
      </c>
      <c r="G762" s="130">
        <v>5</v>
      </c>
      <c r="H762" s="130" t="s">
        <v>0</v>
      </c>
      <c r="I762" s="130">
        <v>6</v>
      </c>
      <c r="J762" s="130" t="s">
        <v>0</v>
      </c>
      <c r="K762" s="130" t="s">
        <v>0</v>
      </c>
      <c r="L762" s="130" t="s">
        <v>0</v>
      </c>
      <c r="M762" s="130" t="s">
        <v>0</v>
      </c>
      <c r="N762" s="130">
        <v>4</v>
      </c>
      <c r="O762" s="130">
        <v>2</v>
      </c>
      <c r="P762" s="130" t="s">
        <v>0</v>
      </c>
      <c r="Q762" s="130">
        <v>1</v>
      </c>
      <c r="R762" s="130" t="s">
        <v>0</v>
      </c>
      <c r="S762" s="130" t="s">
        <v>0</v>
      </c>
      <c r="T762" s="130" t="s">
        <v>0</v>
      </c>
      <c r="U762" s="130" t="s">
        <v>0</v>
      </c>
      <c r="V762" s="130" t="s">
        <v>0</v>
      </c>
      <c r="W762" s="130" t="s">
        <v>0</v>
      </c>
      <c r="X762" s="130" t="s">
        <v>0</v>
      </c>
      <c r="Y762" s="130" t="s">
        <v>0</v>
      </c>
      <c r="Z762" s="130" t="s">
        <v>0</v>
      </c>
      <c r="AA762" s="130" t="s">
        <v>0</v>
      </c>
      <c r="AB762" s="130" t="s">
        <v>0</v>
      </c>
      <c r="AC762" s="130" t="s">
        <v>0</v>
      </c>
      <c r="AD762" s="130" t="s">
        <v>0</v>
      </c>
      <c r="AE762" s="130" t="s">
        <v>0</v>
      </c>
      <c r="AF762" s="130" t="s">
        <v>0</v>
      </c>
      <c r="AG762" s="130" t="s">
        <v>0</v>
      </c>
      <c r="AH762" s="130" t="s">
        <v>0</v>
      </c>
      <c r="AI762" s="130" t="s">
        <v>0</v>
      </c>
      <c r="AJ762" s="130" t="s">
        <v>0</v>
      </c>
      <c r="AK762" s="137" t="s">
        <v>2724</v>
      </c>
      <c r="AL762" s="138" t="s">
        <v>2725</v>
      </c>
    </row>
    <row r="763" spans="1:56" x14ac:dyDescent="0.2">
      <c r="A763" s="55" t="s">
        <v>2835</v>
      </c>
      <c r="B763" s="152" t="s">
        <v>2773</v>
      </c>
      <c r="C763" s="130">
        <v>12789967494</v>
      </c>
      <c r="D763" s="130">
        <v>5</v>
      </c>
      <c r="E763" s="130" t="s">
        <v>2885</v>
      </c>
      <c r="F763" s="130" t="s">
        <v>0</v>
      </c>
      <c r="G763" s="130" t="s">
        <v>0</v>
      </c>
      <c r="H763" s="130">
        <v>2</v>
      </c>
      <c r="I763" s="130" t="s">
        <v>0</v>
      </c>
      <c r="J763" s="130" t="s">
        <v>0</v>
      </c>
      <c r="K763" s="130" t="s">
        <v>0</v>
      </c>
      <c r="L763" s="130" t="s">
        <v>0</v>
      </c>
      <c r="M763" s="130">
        <v>3</v>
      </c>
      <c r="N763" s="130">
        <v>4</v>
      </c>
      <c r="O763" s="130" t="s">
        <v>0</v>
      </c>
      <c r="P763" s="130" t="s">
        <v>0</v>
      </c>
      <c r="Q763" s="130" t="s">
        <v>0</v>
      </c>
      <c r="R763" s="130" t="s">
        <v>0</v>
      </c>
      <c r="S763" s="130">
        <v>1</v>
      </c>
      <c r="T763" s="130" t="s">
        <v>0</v>
      </c>
      <c r="U763" s="130" t="s">
        <v>0</v>
      </c>
      <c r="V763" s="130" t="s">
        <v>0</v>
      </c>
      <c r="W763" s="130" t="s">
        <v>0</v>
      </c>
      <c r="X763" s="130" t="s">
        <v>0</v>
      </c>
      <c r="Y763" s="130" t="s">
        <v>0</v>
      </c>
      <c r="Z763" s="130">
        <v>5</v>
      </c>
      <c r="AA763" s="130" t="s">
        <v>0</v>
      </c>
      <c r="AB763" s="130" t="s">
        <v>0</v>
      </c>
      <c r="AC763" s="130" t="s">
        <v>0</v>
      </c>
      <c r="AD763" s="130" t="s">
        <v>0</v>
      </c>
      <c r="AE763" s="130" t="s">
        <v>0</v>
      </c>
      <c r="AF763" s="130" t="s">
        <v>0</v>
      </c>
      <c r="AG763" s="130" t="s">
        <v>0</v>
      </c>
      <c r="AH763" s="130" t="s">
        <v>0</v>
      </c>
      <c r="AI763" s="130" t="s">
        <v>0</v>
      </c>
      <c r="AJ763" s="130" t="s">
        <v>0</v>
      </c>
      <c r="AK763" s="137" t="s">
        <v>2724</v>
      </c>
      <c r="AL763" s="138" t="s">
        <v>2725</v>
      </c>
    </row>
    <row r="764" spans="1:56" x14ac:dyDescent="0.2">
      <c r="A764" s="55" t="s">
        <v>2835</v>
      </c>
      <c r="B764" s="152" t="s">
        <v>2774</v>
      </c>
      <c r="C764" s="130">
        <v>19509407245.389999</v>
      </c>
      <c r="D764" s="130">
        <v>13</v>
      </c>
      <c r="E764" s="130" t="s">
        <v>2885</v>
      </c>
      <c r="F764" s="130" t="s">
        <v>0</v>
      </c>
      <c r="G764" s="130" t="s">
        <v>0</v>
      </c>
      <c r="H764" s="130">
        <v>1</v>
      </c>
      <c r="I764" s="130">
        <v>9</v>
      </c>
      <c r="J764" s="130" t="s">
        <v>0</v>
      </c>
      <c r="K764" s="130">
        <v>8</v>
      </c>
      <c r="L764" s="130">
        <v>7</v>
      </c>
      <c r="M764" s="130" t="s">
        <v>0</v>
      </c>
      <c r="N764" s="130">
        <v>3</v>
      </c>
      <c r="O764" s="130" t="s">
        <v>0</v>
      </c>
      <c r="P764" s="130" t="s">
        <v>0</v>
      </c>
      <c r="Q764" s="130">
        <v>2</v>
      </c>
      <c r="R764" s="130">
        <v>13</v>
      </c>
      <c r="S764" s="130">
        <v>4</v>
      </c>
      <c r="T764" s="130" t="s">
        <v>0</v>
      </c>
      <c r="U764" s="130">
        <v>12</v>
      </c>
      <c r="V764" s="130" t="s">
        <v>0</v>
      </c>
      <c r="W764" s="130" t="s">
        <v>0</v>
      </c>
      <c r="X764" s="130">
        <v>5</v>
      </c>
      <c r="Y764" s="130">
        <v>6</v>
      </c>
      <c r="Z764" s="130">
        <v>10</v>
      </c>
      <c r="AA764" s="130">
        <v>11</v>
      </c>
      <c r="AB764" s="130" t="s">
        <v>0</v>
      </c>
      <c r="AC764" s="130" t="s">
        <v>0</v>
      </c>
      <c r="AD764" s="130" t="s">
        <v>0</v>
      </c>
      <c r="AE764" s="130" t="s">
        <v>0</v>
      </c>
      <c r="AF764" s="130" t="s">
        <v>0</v>
      </c>
      <c r="AG764" s="130" t="s">
        <v>0</v>
      </c>
      <c r="AH764" s="130" t="s">
        <v>0</v>
      </c>
      <c r="AI764" s="130" t="s">
        <v>0</v>
      </c>
      <c r="AJ764" s="130" t="s">
        <v>0</v>
      </c>
      <c r="AK764" s="137" t="s">
        <v>2724</v>
      </c>
      <c r="AL764" s="138" t="s">
        <v>2725</v>
      </c>
    </row>
    <row r="765" spans="1:56" x14ac:dyDescent="0.2">
      <c r="A765" s="55" t="s">
        <v>2835</v>
      </c>
      <c r="B765" s="152" t="s">
        <v>2775</v>
      </c>
      <c r="C765" s="130">
        <v>106713095672.43546</v>
      </c>
      <c r="D765" s="130">
        <v>17</v>
      </c>
      <c r="E765" s="130" t="s">
        <v>2885</v>
      </c>
      <c r="F765" s="130" t="s">
        <v>0</v>
      </c>
      <c r="G765" s="130" t="s">
        <v>0</v>
      </c>
      <c r="H765" s="130">
        <v>1</v>
      </c>
      <c r="I765" s="130">
        <v>8</v>
      </c>
      <c r="J765" s="130" t="s">
        <v>0</v>
      </c>
      <c r="K765" s="130">
        <v>15</v>
      </c>
      <c r="L765" s="130">
        <v>6</v>
      </c>
      <c r="M765" s="130">
        <v>9</v>
      </c>
      <c r="N765" s="130">
        <v>5</v>
      </c>
      <c r="O765" s="130" t="s">
        <v>0</v>
      </c>
      <c r="P765" s="130" t="s">
        <v>0</v>
      </c>
      <c r="Q765" s="130">
        <v>4</v>
      </c>
      <c r="R765" s="130">
        <v>14</v>
      </c>
      <c r="S765" s="130">
        <v>2</v>
      </c>
      <c r="T765" s="130" t="s">
        <v>0</v>
      </c>
      <c r="U765" s="130">
        <v>11</v>
      </c>
      <c r="V765" s="130">
        <v>16</v>
      </c>
      <c r="W765" s="130" t="s">
        <v>0</v>
      </c>
      <c r="X765" s="130">
        <v>12</v>
      </c>
      <c r="Y765" s="130">
        <v>13</v>
      </c>
      <c r="Z765" s="130">
        <v>10</v>
      </c>
      <c r="AA765" s="130">
        <v>17</v>
      </c>
      <c r="AB765" s="130">
        <v>3</v>
      </c>
      <c r="AC765" s="130">
        <v>7</v>
      </c>
      <c r="AD765" s="130" t="s">
        <v>0</v>
      </c>
      <c r="AE765" s="130" t="s">
        <v>0</v>
      </c>
      <c r="AF765" s="130" t="s">
        <v>0</v>
      </c>
      <c r="AG765" s="130" t="s">
        <v>0</v>
      </c>
      <c r="AH765" s="130" t="s">
        <v>0</v>
      </c>
      <c r="AI765" s="130" t="s">
        <v>0</v>
      </c>
      <c r="AJ765" s="130" t="s">
        <v>0</v>
      </c>
      <c r="AK765" s="137" t="s">
        <v>2724</v>
      </c>
      <c r="AL765" s="138" t="s">
        <v>2725</v>
      </c>
    </row>
    <row r="766" spans="1:56" x14ac:dyDescent="0.2">
      <c r="A766" s="55" t="s">
        <v>2835</v>
      </c>
      <c r="B766" s="152" t="s">
        <v>2776</v>
      </c>
      <c r="C766" s="130">
        <v>74250773840.921478</v>
      </c>
      <c r="D766" s="130">
        <v>15</v>
      </c>
      <c r="E766" s="130" t="s">
        <v>2885</v>
      </c>
      <c r="F766" s="130" t="s">
        <v>0</v>
      </c>
      <c r="G766" s="130" t="s">
        <v>0</v>
      </c>
      <c r="H766" s="130">
        <v>5</v>
      </c>
      <c r="I766" s="130">
        <v>4</v>
      </c>
      <c r="J766" s="130" t="s">
        <v>0</v>
      </c>
      <c r="K766" s="130">
        <v>7</v>
      </c>
      <c r="L766" s="130">
        <v>11</v>
      </c>
      <c r="M766" s="130">
        <v>9</v>
      </c>
      <c r="N766" s="130">
        <v>8</v>
      </c>
      <c r="O766" s="130" t="s">
        <v>0</v>
      </c>
      <c r="P766" s="130" t="s">
        <v>0</v>
      </c>
      <c r="Q766" s="130">
        <v>1</v>
      </c>
      <c r="R766" s="130">
        <v>2</v>
      </c>
      <c r="S766" s="130">
        <v>10</v>
      </c>
      <c r="T766" s="130" t="s">
        <v>0</v>
      </c>
      <c r="U766" s="130">
        <v>12</v>
      </c>
      <c r="V766" s="130">
        <v>14</v>
      </c>
      <c r="W766" s="130" t="s">
        <v>0</v>
      </c>
      <c r="X766" s="130">
        <v>13</v>
      </c>
      <c r="Y766" s="130">
        <v>6</v>
      </c>
      <c r="Z766" s="130">
        <v>3</v>
      </c>
      <c r="AA766" s="130">
        <v>15</v>
      </c>
      <c r="AB766" s="130" t="s">
        <v>0</v>
      </c>
      <c r="AC766" s="130" t="s">
        <v>0</v>
      </c>
      <c r="AD766" s="130" t="s">
        <v>0</v>
      </c>
      <c r="AE766" s="130" t="s">
        <v>0</v>
      </c>
      <c r="AF766" s="130" t="s">
        <v>0</v>
      </c>
      <c r="AG766" s="130" t="s">
        <v>0</v>
      </c>
      <c r="AH766" s="130" t="s">
        <v>0</v>
      </c>
      <c r="AI766" s="130" t="s">
        <v>0</v>
      </c>
      <c r="AJ766" s="130" t="s">
        <v>0</v>
      </c>
      <c r="AK766" s="137" t="s">
        <v>2724</v>
      </c>
      <c r="AL766" s="138" t="s">
        <v>2725</v>
      </c>
    </row>
    <row r="767" spans="1:56" x14ac:dyDescent="0.2">
      <c r="A767" s="55" t="s">
        <v>2835</v>
      </c>
      <c r="B767" s="152" t="s">
        <v>2777</v>
      </c>
      <c r="C767" s="130">
        <v>20136976676.619999</v>
      </c>
      <c r="D767" s="130">
        <v>14</v>
      </c>
      <c r="E767" s="130" t="s">
        <v>2885</v>
      </c>
      <c r="F767" s="130" t="s">
        <v>0</v>
      </c>
      <c r="G767" s="130" t="s">
        <v>0</v>
      </c>
      <c r="H767" s="130">
        <v>5</v>
      </c>
      <c r="I767" s="130">
        <v>13</v>
      </c>
      <c r="J767" s="130" t="s">
        <v>0</v>
      </c>
      <c r="K767" s="130">
        <v>6</v>
      </c>
      <c r="L767" s="130">
        <v>1</v>
      </c>
      <c r="M767" s="130" t="s">
        <v>0</v>
      </c>
      <c r="N767" s="130">
        <v>9</v>
      </c>
      <c r="O767" s="130" t="s">
        <v>0</v>
      </c>
      <c r="P767" s="130" t="s">
        <v>0</v>
      </c>
      <c r="Q767" s="130">
        <v>2</v>
      </c>
      <c r="R767" s="130">
        <v>10</v>
      </c>
      <c r="S767" s="130">
        <v>7</v>
      </c>
      <c r="T767" s="130" t="s">
        <v>0</v>
      </c>
      <c r="U767" s="130">
        <v>8</v>
      </c>
      <c r="V767" s="130">
        <v>12</v>
      </c>
      <c r="W767" s="130" t="s">
        <v>0</v>
      </c>
      <c r="X767" s="130">
        <v>4</v>
      </c>
      <c r="Y767" s="130">
        <v>11</v>
      </c>
      <c r="Z767" s="130">
        <v>3</v>
      </c>
      <c r="AA767" s="130">
        <v>14</v>
      </c>
      <c r="AB767" s="130" t="s">
        <v>0</v>
      </c>
      <c r="AC767" s="130" t="s">
        <v>0</v>
      </c>
      <c r="AD767" s="130" t="s">
        <v>0</v>
      </c>
      <c r="AE767" s="130" t="s">
        <v>0</v>
      </c>
      <c r="AF767" s="130" t="s">
        <v>0</v>
      </c>
      <c r="AG767" s="130" t="s">
        <v>0</v>
      </c>
      <c r="AH767" s="130" t="s">
        <v>0</v>
      </c>
      <c r="AI767" s="130" t="s">
        <v>0</v>
      </c>
      <c r="AJ767" s="130" t="s">
        <v>0</v>
      </c>
      <c r="AK767" s="137" t="s">
        <v>2724</v>
      </c>
      <c r="AL767" s="138" t="s">
        <v>2725</v>
      </c>
    </row>
    <row r="768" spans="1:56" x14ac:dyDescent="0.2">
      <c r="A768" s="55" t="s">
        <v>2835</v>
      </c>
      <c r="B768" s="152" t="s">
        <v>2778</v>
      </c>
      <c r="C768" s="130">
        <v>1528665559.3699999</v>
      </c>
      <c r="D768" s="130">
        <v>8</v>
      </c>
      <c r="E768" s="130" t="s">
        <v>2885</v>
      </c>
      <c r="F768" s="130" t="s">
        <v>0</v>
      </c>
      <c r="G768" s="130" t="s">
        <v>0</v>
      </c>
      <c r="H768" s="130">
        <v>3</v>
      </c>
      <c r="I768" s="130">
        <v>5</v>
      </c>
      <c r="J768" s="130" t="s">
        <v>0</v>
      </c>
      <c r="K768" s="130" t="s">
        <v>0</v>
      </c>
      <c r="L768" s="130">
        <v>1</v>
      </c>
      <c r="M768" s="130" t="s">
        <v>0</v>
      </c>
      <c r="N768" s="130">
        <v>6</v>
      </c>
      <c r="O768" s="130" t="s">
        <v>0</v>
      </c>
      <c r="P768" s="130" t="s">
        <v>0</v>
      </c>
      <c r="Q768" s="130">
        <v>2</v>
      </c>
      <c r="R768" s="130" t="s">
        <v>0</v>
      </c>
      <c r="S768" s="130">
        <v>7</v>
      </c>
      <c r="T768" s="130" t="s">
        <v>0</v>
      </c>
      <c r="U768" s="130" t="s">
        <v>0</v>
      </c>
      <c r="V768" s="130" t="s">
        <v>0</v>
      </c>
      <c r="W768" s="130" t="s">
        <v>0</v>
      </c>
      <c r="X768" s="130">
        <v>4</v>
      </c>
      <c r="Y768" s="130" t="s">
        <v>0</v>
      </c>
      <c r="Z768" s="130">
        <v>8</v>
      </c>
      <c r="AA768" s="130" t="s">
        <v>0</v>
      </c>
      <c r="AB768" s="130" t="s">
        <v>0</v>
      </c>
      <c r="AC768" s="130" t="s">
        <v>0</v>
      </c>
      <c r="AD768" s="130" t="s">
        <v>0</v>
      </c>
      <c r="AE768" s="130" t="s">
        <v>0</v>
      </c>
      <c r="AF768" s="130" t="s">
        <v>0</v>
      </c>
      <c r="AG768" s="130" t="s">
        <v>0</v>
      </c>
      <c r="AH768" s="130" t="s">
        <v>0</v>
      </c>
      <c r="AI768" s="130" t="s">
        <v>0</v>
      </c>
      <c r="AJ768" s="130" t="s">
        <v>0</v>
      </c>
      <c r="AK768" s="137" t="s">
        <v>2724</v>
      </c>
      <c r="AL768" s="138" t="s">
        <v>2725</v>
      </c>
    </row>
    <row r="769" spans="1:38" x14ac:dyDescent="0.2">
      <c r="A769" s="55" t="s">
        <v>2835</v>
      </c>
      <c r="B769" s="152" t="s">
        <v>2830</v>
      </c>
      <c r="C769" s="130">
        <v>53951153364.97464</v>
      </c>
      <c r="D769" s="130">
        <v>15</v>
      </c>
      <c r="E769" s="130" t="s">
        <v>2885</v>
      </c>
      <c r="F769" s="130" t="s">
        <v>0</v>
      </c>
      <c r="G769" s="130" t="s">
        <v>0</v>
      </c>
      <c r="H769" s="130">
        <v>4</v>
      </c>
      <c r="I769" s="130">
        <v>8</v>
      </c>
      <c r="J769" s="130" t="s">
        <v>0</v>
      </c>
      <c r="K769" s="130">
        <v>1</v>
      </c>
      <c r="L769" s="130">
        <v>10</v>
      </c>
      <c r="M769" s="130">
        <v>12</v>
      </c>
      <c r="N769" s="130">
        <v>5</v>
      </c>
      <c r="O769" s="130" t="s">
        <v>0</v>
      </c>
      <c r="P769" s="130" t="s">
        <v>0</v>
      </c>
      <c r="Q769" s="130">
        <v>3</v>
      </c>
      <c r="R769" s="130">
        <v>7</v>
      </c>
      <c r="S769" s="130">
        <v>2</v>
      </c>
      <c r="T769" s="130" t="s">
        <v>0</v>
      </c>
      <c r="U769" s="130">
        <v>9</v>
      </c>
      <c r="V769" s="130">
        <v>14</v>
      </c>
      <c r="W769" s="130" t="s">
        <v>0</v>
      </c>
      <c r="X769" s="130">
        <v>13</v>
      </c>
      <c r="Y769" s="130">
        <v>11</v>
      </c>
      <c r="Z769" s="130">
        <v>6</v>
      </c>
      <c r="AA769" s="130">
        <v>15</v>
      </c>
      <c r="AB769" s="130" t="s">
        <v>0</v>
      </c>
      <c r="AC769" s="130" t="s">
        <v>0</v>
      </c>
      <c r="AD769" s="130" t="s">
        <v>0</v>
      </c>
      <c r="AE769" s="130" t="s">
        <v>0</v>
      </c>
      <c r="AF769" s="130" t="s">
        <v>0</v>
      </c>
      <c r="AG769" s="130" t="s">
        <v>0</v>
      </c>
      <c r="AH769" s="130" t="s">
        <v>0</v>
      </c>
      <c r="AI769" s="130" t="s">
        <v>0</v>
      </c>
      <c r="AJ769" s="130" t="s">
        <v>0</v>
      </c>
      <c r="AK769" s="137" t="s">
        <v>2724</v>
      </c>
      <c r="AL769" s="138" t="s">
        <v>2725</v>
      </c>
    </row>
    <row r="770" spans="1:38" x14ac:dyDescent="0.2">
      <c r="A770" s="55" t="s">
        <v>2835</v>
      </c>
      <c r="B770" s="152" t="s">
        <v>2779</v>
      </c>
      <c r="C770" s="130">
        <v>4767642481</v>
      </c>
      <c r="D770" s="130"/>
      <c r="E770" s="130" t="s">
        <v>2886</v>
      </c>
      <c r="F770" s="130"/>
      <c r="G770" s="130"/>
      <c r="H770" s="130"/>
      <c r="I770" s="130"/>
      <c r="J770" s="130"/>
      <c r="K770" s="130"/>
      <c r="L770" s="130"/>
      <c r="M770" s="130"/>
      <c r="N770" s="130"/>
      <c r="O770" s="130"/>
      <c r="P770" s="130"/>
      <c r="Q770" s="130"/>
      <c r="R770" s="130"/>
      <c r="S770" s="130"/>
      <c r="T770" s="130"/>
      <c r="U770" s="130"/>
      <c r="V770" s="130"/>
      <c r="W770" s="130"/>
      <c r="X770" s="130"/>
      <c r="Y770" s="130"/>
      <c r="Z770" s="130"/>
      <c r="AA770" s="130"/>
      <c r="AB770" s="130"/>
      <c r="AC770" s="130"/>
      <c r="AD770" s="130"/>
      <c r="AE770" s="130"/>
      <c r="AF770" s="130"/>
      <c r="AG770" s="130"/>
      <c r="AH770" s="130"/>
      <c r="AI770" s="130"/>
      <c r="AJ770" s="130"/>
      <c r="AK770" s="137" t="s">
        <v>2724</v>
      </c>
      <c r="AL770" s="138" t="s">
        <v>2725</v>
      </c>
    </row>
    <row r="771" spans="1:38" x14ac:dyDescent="0.2">
      <c r="A771" s="55" t="s">
        <v>2835</v>
      </c>
      <c r="B771" s="152" t="s">
        <v>2780</v>
      </c>
      <c r="C771" s="130">
        <v>1770218680</v>
      </c>
      <c r="D771" s="130"/>
      <c r="E771" s="130" t="s">
        <v>2886</v>
      </c>
      <c r="F771" s="130"/>
      <c r="G771" s="130"/>
      <c r="H771" s="130"/>
      <c r="I771" s="130"/>
      <c r="J771" s="130"/>
      <c r="K771" s="130"/>
      <c r="L771" s="130"/>
      <c r="M771" s="130"/>
      <c r="N771" s="130"/>
      <c r="O771" s="130"/>
      <c r="P771" s="130"/>
      <c r="Q771" s="130"/>
      <c r="R771" s="130"/>
      <c r="S771" s="130"/>
      <c r="T771" s="130"/>
      <c r="U771" s="130"/>
      <c r="V771" s="130"/>
      <c r="W771" s="130"/>
      <c r="X771" s="130"/>
      <c r="Y771" s="130"/>
      <c r="Z771" s="130"/>
      <c r="AA771" s="130"/>
      <c r="AB771" s="130"/>
      <c r="AC771" s="130"/>
      <c r="AD771" s="130"/>
      <c r="AE771" s="130"/>
      <c r="AF771" s="130"/>
      <c r="AG771" s="130"/>
      <c r="AH771" s="130"/>
      <c r="AI771" s="130"/>
      <c r="AJ771" s="130"/>
      <c r="AK771" s="137" t="s">
        <v>2724</v>
      </c>
      <c r="AL771" s="138" t="s">
        <v>2725</v>
      </c>
    </row>
    <row r="772" spans="1:38" x14ac:dyDescent="0.2">
      <c r="A772" s="55" t="s">
        <v>2835</v>
      </c>
      <c r="B772" s="152" t="s">
        <v>2781</v>
      </c>
      <c r="C772" s="130">
        <v>1075829171.5</v>
      </c>
      <c r="D772" s="130"/>
      <c r="E772" s="130" t="s">
        <v>2886</v>
      </c>
      <c r="F772" s="130"/>
      <c r="G772" s="130"/>
      <c r="H772" s="130"/>
      <c r="I772" s="130"/>
      <c r="J772" s="130"/>
      <c r="K772" s="130"/>
      <c r="L772" s="130"/>
      <c r="M772" s="130"/>
      <c r="N772" s="130"/>
      <c r="O772" s="130"/>
      <c r="P772" s="130"/>
      <c r="Q772" s="130"/>
      <c r="R772" s="130"/>
      <c r="S772" s="130"/>
      <c r="T772" s="130"/>
      <c r="U772" s="130"/>
      <c r="V772" s="130"/>
      <c r="W772" s="130"/>
      <c r="X772" s="130"/>
      <c r="Y772" s="130"/>
      <c r="Z772" s="130"/>
      <c r="AA772" s="130"/>
      <c r="AB772" s="130"/>
      <c r="AC772" s="130"/>
      <c r="AD772" s="130"/>
      <c r="AE772" s="130"/>
      <c r="AF772" s="130"/>
      <c r="AG772" s="130"/>
      <c r="AH772" s="130"/>
      <c r="AI772" s="130"/>
      <c r="AJ772" s="130"/>
      <c r="AK772" s="137" t="s">
        <v>2724</v>
      </c>
      <c r="AL772" s="138" t="s">
        <v>2725</v>
      </c>
    </row>
    <row r="773" spans="1:38" x14ac:dyDescent="0.2">
      <c r="A773" s="55" t="s">
        <v>2835</v>
      </c>
      <c r="B773" s="55" t="s">
        <v>2838</v>
      </c>
      <c r="C773" s="130">
        <v>547373444728.77295</v>
      </c>
      <c r="D773" s="130">
        <v>22</v>
      </c>
      <c r="E773" s="130" t="s">
        <v>2885</v>
      </c>
      <c r="F773" s="130">
        <v>15</v>
      </c>
      <c r="G773" s="130">
        <v>20</v>
      </c>
      <c r="H773" s="130">
        <v>2</v>
      </c>
      <c r="I773" s="130">
        <v>8</v>
      </c>
      <c r="J773" s="130">
        <v>19</v>
      </c>
      <c r="K773" s="130">
        <v>6</v>
      </c>
      <c r="L773" s="130">
        <v>9</v>
      </c>
      <c r="M773" s="130">
        <v>11</v>
      </c>
      <c r="N773" s="130">
        <v>7</v>
      </c>
      <c r="O773" s="130">
        <v>10</v>
      </c>
      <c r="P773" s="130" t="s">
        <v>0</v>
      </c>
      <c r="Q773" s="130">
        <v>1</v>
      </c>
      <c r="R773" s="130">
        <v>3</v>
      </c>
      <c r="S773" s="130">
        <v>5</v>
      </c>
      <c r="T773" s="130">
        <v>18</v>
      </c>
      <c r="U773" s="130">
        <v>13</v>
      </c>
      <c r="V773" s="130">
        <v>21</v>
      </c>
      <c r="W773" s="130" t="s">
        <v>0</v>
      </c>
      <c r="X773" s="130">
        <v>17</v>
      </c>
      <c r="Y773" s="130">
        <v>14</v>
      </c>
      <c r="Z773" s="130">
        <v>4</v>
      </c>
      <c r="AA773" s="130">
        <v>22</v>
      </c>
      <c r="AB773" s="130">
        <v>12</v>
      </c>
      <c r="AC773" s="130">
        <v>16</v>
      </c>
      <c r="AD773" s="130" t="s">
        <v>0</v>
      </c>
      <c r="AE773" s="130" t="s">
        <v>0</v>
      </c>
      <c r="AF773" s="130" t="s">
        <v>0</v>
      </c>
      <c r="AG773" s="130" t="s">
        <v>0</v>
      </c>
      <c r="AH773" s="130" t="s">
        <v>0</v>
      </c>
      <c r="AI773" s="130" t="s">
        <v>0</v>
      </c>
      <c r="AJ773" s="130" t="s">
        <v>0</v>
      </c>
    </row>
    <row r="774" spans="1:38" x14ac:dyDescent="0.2">
      <c r="A774" s="55"/>
      <c r="B774" s="55"/>
      <c r="C774" s="130"/>
      <c r="D774" s="130"/>
      <c r="E774" s="130"/>
      <c r="F774" s="130" t="s">
        <v>0</v>
      </c>
      <c r="G774" s="130" t="s">
        <v>0</v>
      </c>
      <c r="H774" s="130" t="s">
        <v>0</v>
      </c>
      <c r="I774" s="130" t="s">
        <v>0</v>
      </c>
      <c r="J774" s="130" t="s">
        <v>0</v>
      </c>
      <c r="K774" s="130" t="s">
        <v>0</v>
      </c>
      <c r="L774" s="130" t="s">
        <v>0</v>
      </c>
      <c r="M774" s="130" t="s">
        <v>0</v>
      </c>
      <c r="N774" s="130" t="s">
        <v>0</v>
      </c>
      <c r="O774" s="130" t="s">
        <v>0</v>
      </c>
      <c r="P774" s="130" t="s">
        <v>0</v>
      </c>
      <c r="Q774" s="130" t="s">
        <v>0</v>
      </c>
      <c r="R774" s="130" t="s">
        <v>0</v>
      </c>
      <c r="S774" s="130" t="s">
        <v>0</v>
      </c>
      <c r="T774" s="130" t="s">
        <v>0</v>
      </c>
      <c r="U774" s="130" t="s">
        <v>0</v>
      </c>
      <c r="V774" s="130" t="s">
        <v>0</v>
      </c>
      <c r="W774" s="130" t="s">
        <v>0</v>
      </c>
      <c r="X774" s="130" t="s">
        <v>0</v>
      </c>
      <c r="Y774" s="130" t="s">
        <v>0</v>
      </c>
      <c r="Z774" s="130" t="s">
        <v>0</v>
      </c>
      <c r="AA774" s="130" t="s">
        <v>0</v>
      </c>
      <c r="AB774" s="130" t="s">
        <v>0</v>
      </c>
      <c r="AC774" s="130" t="s">
        <v>0</v>
      </c>
      <c r="AD774" s="130" t="s">
        <v>0</v>
      </c>
      <c r="AE774" s="130" t="s">
        <v>0</v>
      </c>
      <c r="AF774" s="130" t="s">
        <v>0</v>
      </c>
      <c r="AG774" s="130" t="s">
        <v>0</v>
      </c>
      <c r="AH774" s="130" t="s">
        <v>0</v>
      </c>
      <c r="AI774" s="130" t="s">
        <v>0</v>
      </c>
      <c r="AJ774" s="130" t="s">
        <v>0</v>
      </c>
    </row>
    <row r="775" spans="1:38" x14ac:dyDescent="0.2">
      <c r="A775" s="55" t="s">
        <v>2835</v>
      </c>
      <c r="B775" s="152" t="s">
        <v>2782</v>
      </c>
      <c r="C775" s="130">
        <v>49018</v>
      </c>
      <c r="D775" s="130">
        <v>13</v>
      </c>
      <c r="E775" s="130" t="s">
        <v>2885</v>
      </c>
      <c r="F775" s="130" t="s">
        <v>0</v>
      </c>
      <c r="G775" s="130" t="s">
        <v>0</v>
      </c>
      <c r="H775" s="130">
        <v>2</v>
      </c>
      <c r="I775" s="130">
        <v>6</v>
      </c>
      <c r="J775" s="130">
        <v>5</v>
      </c>
      <c r="K775" s="130">
        <v>9</v>
      </c>
      <c r="L775" s="130" t="s">
        <v>0</v>
      </c>
      <c r="M775" s="130">
        <v>8</v>
      </c>
      <c r="N775" s="130">
        <v>13</v>
      </c>
      <c r="O775" s="130" t="s">
        <v>0</v>
      </c>
      <c r="P775" s="130" t="s">
        <v>0</v>
      </c>
      <c r="Q775" s="130">
        <v>1</v>
      </c>
      <c r="R775" s="130">
        <v>3</v>
      </c>
      <c r="S775" s="130" t="s">
        <v>0</v>
      </c>
      <c r="T775" s="130" t="s">
        <v>0</v>
      </c>
      <c r="U775" s="130">
        <v>7</v>
      </c>
      <c r="V775" s="130">
        <v>12</v>
      </c>
      <c r="W775" s="130" t="s">
        <v>0</v>
      </c>
      <c r="X775" s="130">
        <v>11</v>
      </c>
      <c r="Y775" s="130" t="s">
        <v>0</v>
      </c>
      <c r="Z775" s="130">
        <v>4</v>
      </c>
      <c r="AA775" s="130">
        <v>10</v>
      </c>
      <c r="AB775" s="130" t="s">
        <v>0</v>
      </c>
      <c r="AC775" s="130" t="s">
        <v>0</v>
      </c>
      <c r="AD775" s="130" t="s">
        <v>0</v>
      </c>
      <c r="AE775" s="130" t="s">
        <v>0</v>
      </c>
      <c r="AF775" s="130" t="s">
        <v>0</v>
      </c>
      <c r="AG775" s="130" t="s">
        <v>0</v>
      </c>
      <c r="AH775" s="130" t="s">
        <v>0</v>
      </c>
      <c r="AI775" s="130" t="s">
        <v>0</v>
      </c>
      <c r="AJ775" s="130" t="s">
        <v>0</v>
      </c>
      <c r="AK775" s="137" t="s">
        <v>2724</v>
      </c>
      <c r="AL775" s="139" t="s">
        <v>2746</v>
      </c>
    </row>
    <row r="776" spans="1:38" x14ac:dyDescent="0.2">
      <c r="A776" s="55" t="s">
        <v>2835</v>
      </c>
      <c r="B776" s="152" t="s">
        <v>2783</v>
      </c>
      <c r="C776" s="130">
        <v>864</v>
      </c>
      <c r="D776" s="130">
        <v>5</v>
      </c>
      <c r="E776" s="130" t="s">
        <v>2885</v>
      </c>
      <c r="F776" s="130" t="s">
        <v>0</v>
      </c>
      <c r="G776" s="130" t="s">
        <v>0</v>
      </c>
      <c r="H776" s="130" t="s">
        <v>0</v>
      </c>
      <c r="I776" s="130">
        <v>4</v>
      </c>
      <c r="J776" s="130">
        <v>3</v>
      </c>
      <c r="K776" s="130" t="s">
        <v>0</v>
      </c>
      <c r="L776" s="130" t="s">
        <v>0</v>
      </c>
      <c r="M776" s="130" t="s">
        <v>0</v>
      </c>
      <c r="N776" s="130" t="s">
        <v>0</v>
      </c>
      <c r="O776" s="130" t="s">
        <v>0</v>
      </c>
      <c r="P776" s="130" t="s">
        <v>0</v>
      </c>
      <c r="Q776" s="130">
        <v>2</v>
      </c>
      <c r="R776" s="130">
        <v>1</v>
      </c>
      <c r="S776" s="130" t="s">
        <v>0</v>
      </c>
      <c r="T776" s="130" t="s">
        <v>0</v>
      </c>
      <c r="U776" s="130" t="s">
        <v>0</v>
      </c>
      <c r="V776" s="130" t="s">
        <v>0</v>
      </c>
      <c r="W776" s="130" t="s">
        <v>0</v>
      </c>
      <c r="X776" s="130" t="s">
        <v>0</v>
      </c>
      <c r="Y776" s="130" t="s">
        <v>0</v>
      </c>
      <c r="Z776" s="130">
        <v>5</v>
      </c>
      <c r="AA776" s="130" t="s">
        <v>0</v>
      </c>
      <c r="AB776" s="130" t="s">
        <v>0</v>
      </c>
      <c r="AC776" s="130" t="s">
        <v>0</v>
      </c>
      <c r="AD776" s="130" t="s">
        <v>0</v>
      </c>
      <c r="AE776" s="130" t="s">
        <v>0</v>
      </c>
      <c r="AF776" s="130" t="s">
        <v>0</v>
      </c>
      <c r="AG776" s="130" t="s">
        <v>0</v>
      </c>
      <c r="AH776" s="130" t="s">
        <v>0</v>
      </c>
      <c r="AI776" s="130" t="s">
        <v>0</v>
      </c>
      <c r="AJ776" s="130" t="s">
        <v>0</v>
      </c>
      <c r="AK776" s="137" t="s">
        <v>2724</v>
      </c>
      <c r="AL776" s="139" t="s">
        <v>2746</v>
      </c>
    </row>
    <row r="777" spans="1:38" x14ac:dyDescent="0.2">
      <c r="A777" s="55" t="s">
        <v>2835</v>
      </c>
      <c r="B777" s="152" t="s">
        <v>2784</v>
      </c>
      <c r="C777" s="130">
        <v>10481</v>
      </c>
      <c r="D777" s="130">
        <v>7</v>
      </c>
      <c r="E777" s="130" t="s">
        <v>2885</v>
      </c>
      <c r="F777" s="130">
        <v>3</v>
      </c>
      <c r="G777" s="130">
        <v>5</v>
      </c>
      <c r="H777" s="130" t="s">
        <v>0</v>
      </c>
      <c r="I777" s="130">
        <v>6</v>
      </c>
      <c r="J777" s="130" t="s">
        <v>0</v>
      </c>
      <c r="K777" s="130" t="s">
        <v>0</v>
      </c>
      <c r="L777" s="130" t="s">
        <v>0</v>
      </c>
      <c r="M777" s="130" t="s">
        <v>0</v>
      </c>
      <c r="N777" s="130">
        <v>4</v>
      </c>
      <c r="O777" s="130">
        <v>1</v>
      </c>
      <c r="P777" s="130" t="s">
        <v>0</v>
      </c>
      <c r="Q777" s="130">
        <v>2</v>
      </c>
      <c r="R777" s="130" t="s">
        <v>0</v>
      </c>
      <c r="S777" s="130" t="s">
        <v>0</v>
      </c>
      <c r="T777" s="130" t="s">
        <v>0</v>
      </c>
      <c r="U777" s="130" t="s">
        <v>0</v>
      </c>
      <c r="V777" s="130">
        <v>6</v>
      </c>
      <c r="W777" s="130" t="s">
        <v>0</v>
      </c>
      <c r="X777" s="130" t="s">
        <v>0</v>
      </c>
      <c r="Y777" s="130" t="s">
        <v>0</v>
      </c>
      <c r="Z777" s="130" t="s">
        <v>0</v>
      </c>
      <c r="AA777" s="130" t="s">
        <v>0</v>
      </c>
      <c r="AB777" s="130" t="s">
        <v>0</v>
      </c>
      <c r="AC777" s="130" t="s">
        <v>0</v>
      </c>
      <c r="AD777" s="130" t="s">
        <v>0</v>
      </c>
      <c r="AE777" s="130" t="s">
        <v>0</v>
      </c>
      <c r="AF777" s="130" t="s">
        <v>0</v>
      </c>
      <c r="AG777" s="130" t="s">
        <v>0</v>
      </c>
      <c r="AH777" s="130" t="s">
        <v>0</v>
      </c>
      <c r="AI777" s="130" t="s">
        <v>0</v>
      </c>
      <c r="AJ777" s="130" t="s">
        <v>0</v>
      </c>
      <c r="AK777" s="137" t="s">
        <v>2724</v>
      </c>
      <c r="AL777" s="139" t="s">
        <v>2746</v>
      </c>
    </row>
    <row r="778" spans="1:38" x14ac:dyDescent="0.2">
      <c r="A778" s="55" t="s">
        <v>2835</v>
      </c>
      <c r="B778" s="152" t="s">
        <v>2785</v>
      </c>
      <c r="C778" s="130">
        <v>676</v>
      </c>
      <c r="D778" s="130">
        <v>5</v>
      </c>
      <c r="E778" s="130" t="s">
        <v>2885</v>
      </c>
      <c r="F778" s="130" t="s">
        <v>0</v>
      </c>
      <c r="G778" s="130" t="s">
        <v>0</v>
      </c>
      <c r="H778" s="130">
        <v>2</v>
      </c>
      <c r="I778" s="130" t="s">
        <v>0</v>
      </c>
      <c r="J778" s="130" t="s">
        <v>0</v>
      </c>
      <c r="K778" s="130" t="s">
        <v>0</v>
      </c>
      <c r="L778" s="130" t="s">
        <v>0</v>
      </c>
      <c r="M778" s="130">
        <v>1</v>
      </c>
      <c r="N778" s="130">
        <v>3</v>
      </c>
      <c r="O778" s="130">
        <v>3</v>
      </c>
      <c r="P778" s="130" t="s">
        <v>0</v>
      </c>
      <c r="Q778" s="130" t="s">
        <v>0</v>
      </c>
      <c r="R778" s="130" t="s">
        <v>0</v>
      </c>
      <c r="S778" s="130" t="s">
        <v>0</v>
      </c>
      <c r="T778" s="130" t="s">
        <v>0</v>
      </c>
      <c r="U778" s="130" t="s">
        <v>0</v>
      </c>
      <c r="V778" s="130" t="s">
        <v>0</v>
      </c>
      <c r="W778" s="130" t="s">
        <v>0</v>
      </c>
      <c r="X778" s="130" t="s">
        <v>0</v>
      </c>
      <c r="Y778" s="130" t="s">
        <v>0</v>
      </c>
      <c r="Z778" s="130">
        <v>3</v>
      </c>
      <c r="AA778" s="130" t="s">
        <v>0</v>
      </c>
      <c r="AB778" s="130" t="s">
        <v>0</v>
      </c>
      <c r="AC778" s="130" t="s">
        <v>0</v>
      </c>
      <c r="AD778" s="130" t="s">
        <v>0</v>
      </c>
      <c r="AE778" s="130" t="s">
        <v>0</v>
      </c>
      <c r="AF778" s="130" t="s">
        <v>0</v>
      </c>
      <c r="AG778" s="130" t="s">
        <v>0</v>
      </c>
      <c r="AH778" s="130" t="s">
        <v>0</v>
      </c>
      <c r="AI778" s="130" t="s">
        <v>0</v>
      </c>
      <c r="AJ778" s="130" t="s">
        <v>0</v>
      </c>
      <c r="AK778" s="137" t="s">
        <v>2724</v>
      </c>
      <c r="AL778" s="139" t="s">
        <v>2746</v>
      </c>
    </row>
    <row r="779" spans="1:38" x14ac:dyDescent="0.2">
      <c r="A779" s="55" t="s">
        <v>2835</v>
      </c>
      <c r="B779" s="152" t="s">
        <v>2786</v>
      </c>
      <c r="C779" s="130">
        <v>379</v>
      </c>
      <c r="D779" s="130">
        <v>13</v>
      </c>
      <c r="E779" s="130" t="s">
        <v>2885</v>
      </c>
      <c r="F779" s="130" t="s">
        <v>0</v>
      </c>
      <c r="G779" s="130" t="s">
        <v>0</v>
      </c>
      <c r="H779" s="130">
        <v>5</v>
      </c>
      <c r="I779" s="130">
        <v>8</v>
      </c>
      <c r="J779" s="130" t="s">
        <v>0</v>
      </c>
      <c r="K779" s="130">
        <v>10</v>
      </c>
      <c r="L779" s="130">
        <v>6</v>
      </c>
      <c r="M779" s="130" t="s">
        <v>0</v>
      </c>
      <c r="N779" s="130">
        <v>4</v>
      </c>
      <c r="O779" s="130" t="s">
        <v>0</v>
      </c>
      <c r="P779" s="130" t="s">
        <v>0</v>
      </c>
      <c r="Q779" s="130">
        <v>1</v>
      </c>
      <c r="R779" s="130">
        <v>10</v>
      </c>
      <c r="S779" s="130">
        <v>3</v>
      </c>
      <c r="T779" s="130" t="s">
        <v>0</v>
      </c>
      <c r="U779" s="130">
        <v>10</v>
      </c>
      <c r="V779" s="130" t="s">
        <v>0</v>
      </c>
      <c r="W779" s="130" t="s">
        <v>0</v>
      </c>
      <c r="X779" s="130">
        <v>2</v>
      </c>
      <c r="Y779" s="130">
        <v>7</v>
      </c>
      <c r="Z779" s="130">
        <v>13</v>
      </c>
      <c r="AA779" s="130">
        <v>9</v>
      </c>
      <c r="AB779" s="130" t="s">
        <v>0</v>
      </c>
      <c r="AC779" s="130" t="s">
        <v>0</v>
      </c>
      <c r="AD779" s="130" t="s">
        <v>0</v>
      </c>
      <c r="AE779" s="130" t="s">
        <v>0</v>
      </c>
      <c r="AF779" s="130" t="s">
        <v>0</v>
      </c>
      <c r="AG779" s="130" t="s">
        <v>0</v>
      </c>
      <c r="AH779" s="130" t="s">
        <v>0</v>
      </c>
      <c r="AI779" s="130" t="s">
        <v>0</v>
      </c>
      <c r="AJ779" s="130" t="s">
        <v>0</v>
      </c>
      <c r="AK779" s="137" t="s">
        <v>2724</v>
      </c>
      <c r="AL779" s="139" t="s">
        <v>2746</v>
      </c>
    </row>
    <row r="780" spans="1:38" x14ac:dyDescent="0.2">
      <c r="A780" s="55" t="s">
        <v>2835</v>
      </c>
      <c r="B780" s="152" t="s">
        <v>2787</v>
      </c>
      <c r="C780" s="130">
        <v>5973</v>
      </c>
      <c r="D780" s="130">
        <v>16</v>
      </c>
      <c r="E780" s="130" t="s">
        <v>2885</v>
      </c>
      <c r="F780" s="130" t="s">
        <v>0</v>
      </c>
      <c r="G780" s="130" t="s">
        <v>0</v>
      </c>
      <c r="H780" s="130">
        <v>3</v>
      </c>
      <c r="I780" s="130">
        <v>5</v>
      </c>
      <c r="J780" s="130" t="s">
        <v>0</v>
      </c>
      <c r="K780" s="130">
        <v>13</v>
      </c>
      <c r="L780" s="130">
        <v>7</v>
      </c>
      <c r="M780" s="130">
        <v>8</v>
      </c>
      <c r="N780" s="130">
        <v>6</v>
      </c>
      <c r="O780" s="130" t="s">
        <v>0</v>
      </c>
      <c r="P780" s="130" t="s">
        <v>0</v>
      </c>
      <c r="Q780" s="130">
        <v>1</v>
      </c>
      <c r="R780" s="130">
        <v>12</v>
      </c>
      <c r="S780" s="130">
        <v>2</v>
      </c>
      <c r="T780" s="130" t="s">
        <v>0</v>
      </c>
      <c r="U780" s="130">
        <v>11</v>
      </c>
      <c r="V780" s="130">
        <v>15</v>
      </c>
      <c r="W780" s="130" t="s">
        <v>0</v>
      </c>
      <c r="X780" s="130">
        <v>10</v>
      </c>
      <c r="Y780" s="130">
        <v>14</v>
      </c>
      <c r="Z780" s="130">
        <v>9</v>
      </c>
      <c r="AA780" s="130">
        <v>16</v>
      </c>
      <c r="AB780" s="130">
        <v>4</v>
      </c>
      <c r="AC780" s="130" t="s">
        <v>0</v>
      </c>
      <c r="AD780" s="130" t="s">
        <v>0</v>
      </c>
      <c r="AE780" s="130" t="s">
        <v>0</v>
      </c>
      <c r="AF780" s="130" t="s">
        <v>0</v>
      </c>
      <c r="AG780" s="130" t="s">
        <v>0</v>
      </c>
      <c r="AH780" s="130" t="s">
        <v>0</v>
      </c>
      <c r="AI780" s="130" t="s">
        <v>0</v>
      </c>
      <c r="AJ780" s="130" t="s">
        <v>0</v>
      </c>
      <c r="AK780" s="137" t="s">
        <v>2724</v>
      </c>
      <c r="AL780" s="139" t="s">
        <v>2746</v>
      </c>
    </row>
    <row r="781" spans="1:38" x14ac:dyDescent="0.2">
      <c r="A781" s="55" t="s">
        <v>2835</v>
      </c>
      <c r="B781" s="152" t="s">
        <v>2788</v>
      </c>
      <c r="C781" s="130">
        <v>3733</v>
      </c>
      <c r="D781" s="130">
        <v>15</v>
      </c>
      <c r="E781" s="130" t="s">
        <v>2885</v>
      </c>
      <c r="F781" s="130" t="s">
        <v>0</v>
      </c>
      <c r="G781" s="130" t="s">
        <v>0</v>
      </c>
      <c r="H781" s="130">
        <v>6</v>
      </c>
      <c r="I781" s="130">
        <v>3</v>
      </c>
      <c r="J781" s="130" t="s">
        <v>0</v>
      </c>
      <c r="K781" s="130">
        <v>5</v>
      </c>
      <c r="L781" s="130">
        <v>10</v>
      </c>
      <c r="M781" s="130">
        <v>11</v>
      </c>
      <c r="N781" s="130">
        <v>8</v>
      </c>
      <c r="O781" s="130" t="s">
        <v>0</v>
      </c>
      <c r="P781" s="130" t="s">
        <v>0</v>
      </c>
      <c r="Q781" s="130">
        <v>1</v>
      </c>
      <c r="R781" s="130">
        <v>2</v>
      </c>
      <c r="S781" s="130">
        <v>9</v>
      </c>
      <c r="T781" s="130" t="s">
        <v>0</v>
      </c>
      <c r="U781" s="130">
        <v>13</v>
      </c>
      <c r="V781" s="130">
        <v>14</v>
      </c>
      <c r="W781" s="130" t="s">
        <v>0</v>
      </c>
      <c r="X781" s="130">
        <v>12</v>
      </c>
      <c r="Y781" s="130">
        <v>7</v>
      </c>
      <c r="Z781" s="130">
        <v>4</v>
      </c>
      <c r="AA781" s="130">
        <v>15</v>
      </c>
      <c r="AB781" s="130" t="s">
        <v>0</v>
      </c>
      <c r="AC781" s="130" t="s">
        <v>0</v>
      </c>
      <c r="AD781" s="130" t="s">
        <v>0</v>
      </c>
      <c r="AE781" s="130" t="s">
        <v>0</v>
      </c>
      <c r="AF781" s="130" t="s">
        <v>0</v>
      </c>
      <c r="AG781" s="130" t="s">
        <v>0</v>
      </c>
      <c r="AH781" s="130" t="s">
        <v>0</v>
      </c>
      <c r="AI781" s="130" t="s">
        <v>0</v>
      </c>
      <c r="AJ781" s="130" t="s">
        <v>0</v>
      </c>
      <c r="AK781" s="137" t="s">
        <v>2724</v>
      </c>
      <c r="AL781" s="139" t="s">
        <v>2746</v>
      </c>
    </row>
    <row r="782" spans="1:38" x14ac:dyDescent="0.2">
      <c r="A782" s="55" t="s">
        <v>2835</v>
      </c>
      <c r="B782" s="152" t="s">
        <v>2789</v>
      </c>
      <c r="C782" s="130">
        <v>967</v>
      </c>
      <c r="D782" s="130">
        <v>14</v>
      </c>
      <c r="E782" s="130" t="s">
        <v>2885</v>
      </c>
      <c r="F782" s="130" t="s">
        <v>0</v>
      </c>
      <c r="G782" s="130" t="s">
        <v>0</v>
      </c>
      <c r="H782" s="130">
        <v>5</v>
      </c>
      <c r="I782" s="130">
        <v>14</v>
      </c>
      <c r="J782" s="130" t="s">
        <v>0</v>
      </c>
      <c r="K782" s="130">
        <v>10</v>
      </c>
      <c r="L782" s="130">
        <v>1</v>
      </c>
      <c r="M782" s="130" t="s">
        <v>0</v>
      </c>
      <c r="N782" s="130">
        <v>8</v>
      </c>
      <c r="O782" s="130" t="s">
        <v>0</v>
      </c>
      <c r="P782" s="130" t="s">
        <v>0</v>
      </c>
      <c r="Q782" s="130">
        <v>2</v>
      </c>
      <c r="R782" s="130">
        <v>11</v>
      </c>
      <c r="S782" s="130">
        <v>7</v>
      </c>
      <c r="T782" s="130" t="s">
        <v>0</v>
      </c>
      <c r="U782" s="130">
        <v>6</v>
      </c>
      <c r="V782" s="130">
        <v>9</v>
      </c>
      <c r="W782" s="130" t="s">
        <v>0</v>
      </c>
      <c r="X782" s="130">
        <v>4</v>
      </c>
      <c r="Y782" s="130">
        <v>12</v>
      </c>
      <c r="Z782" s="130">
        <v>3</v>
      </c>
      <c r="AA782" s="130">
        <v>13</v>
      </c>
      <c r="AB782" s="130" t="s">
        <v>0</v>
      </c>
      <c r="AC782" s="130" t="s">
        <v>0</v>
      </c>
      <c r="AD782" s="130" t="s">
        <v>0</v>
      </c>
      <c r="AE782" s="130" t="s">
        <v>0</v>
      </c>
      <c r="AF782" s="130" t="s">
        <v>0</v>
      </c>
      <c r="AG782" s="130" t="s">
        <v>0</v>
      </c>
      <c r="AH782" s="130" t="s">
        <v>0</v>
      </c>
      <c r="AI782" s="130" t="s">
        <v>0</v>
      </c>
      <c r="AJ782" s="130" t="s">
        <v>0</v>
      </c>
      <c r="AK782" s="137" t="s">
        <v>2724</v>
      </c>
      <c r="AL782" s="139" t="s">
        <v>2746</v>
      </c>
    </row>
    <row r="783" spans="1:38" x14ac:dyDescent="0.2">
      <c r="A783" s="55" t="s">
        <v>2835</v>
      </c>
      <c r="B783" s="152" t="s">
        <v>2790</v>
      </c>
      <c r="C783" s="130">
        <v>294</v>
      </c>
      <c r="D783" s="130">
        <v>8</v>
      </c>
      <c r="E783" s="130" t="s">
        <v>2885</v>
      </c>
      <c r="F783" s="130" t="s">
        <v>0</v>
      </c>
      <c r="G783" s="130" t="s">
        <v>0</v>
      </c>
      <c r="H783" s="130">
        <v>3</v>
      </c>
      <c r="I783" s="130">
        <v>5</v>
      </c>
      <c r="J783" s="130" t="s">
        <v>0</v>
      </c>
      <c r="K783" s="130" t="s">
        <v>0</v>
      </c>
      <c r="L783" s="130">
        <v>1</v>
      </c>
      <c r="M783" s="130" t="s">
        <v>0</v>
      </c>
      <c r="N783" s="130">
        <v>5</v>
      </c>
      <c r="O783" s="130" t="s">
        <v>0</v>
      </c>
      <c r="P783" s="130" t="s">
        <v>0</v>
      </c>
      <c r="Q783" s="130">
        <v>2</v>
      </c>
      <c r="R783" s="130" t="s">
        <v>0</v>
      </c>
      <c r="S783" s="130">
        <v>7</v>
      </c>
      <c r="T783" s="130" t="s">
        <v>0</v>
      </c>
      <c r="U783" s="130" t="s">
        <v>0</v>
      </c>
      <c r="V783" s="130" t="s">
        <v>0</v>
      </c>
      <c r="W783" s="130" t="s">
        <v>0</v>
      </c>
      <c r="X783" s="130">
        <v>4</v>
      </c>
      <c r="Y783" s="130" t="s">
        <v>0</v>
      </c>
      <c r="Z783" s="130">
        <v>8</v>
      </c>
      <c r="AA783" s="130" t="s">
        <v>0</v>
      </c>
      <c r="AB783" s="130" t="s">
        <v>0</v>
      </c>
      <c r="AC783" s="130" t="s">
        <v>0</v>
      </c>
      <c r="AD783" s="130" t="s">
        <v>0</v>
      </c>
      <c r="AE783" s="130" t="s">
        <v>0</v>
      </c>
      <c r="AF783" s="130" t="s">
        <v>0</v>
      </c>
      <c r="AG783" s="130" t="s">
        <v>0</v>
      </c>
      <c r="AH783" s="130" t="s">
        <v>0</v>
      </c>
      <c r="AI783" s="130" t="s">
        <v>0</v>
      </c>
      <c r="AJ783" s="130" t="s">
        <v>0</v>
      </c>
      <c r="AK783" s="137" t="s">
        <v>2724</v>
      </c>
      <c r="AL783" s="139" t="s">
        <v>2746</v>
      </c>
    </row>
    <row r="784" spans="1:38" x14ac:dyDescent="0.2">
      <c r="A784" s="55" t="s">
        <v>2835</v>
      </c>
      <c r="B784" s="152" t="s">
        <v>2833</v>
      </c>
      <c r="C784" s="130">
        <v>1942</v>
      </c>
      <c r="D784" s="130">
        <v>15</v>
      </c>
      <c r="E784" s="130" t="s">
        <v>2885</v>
      </c>
      <c r="F784" s="130" t="s">
        <v>0</v>
      </c>
      <c r="G784" s="130" t="s">
        <v>0</v>
      </c>
      <c r="H784" s="130">
        <v>3</v>
      </c>
      <c r="I784" s="130">
        <v>6</v>
      </c>
      <c r="J784" s="130" t="s">
        <v>0</v>
      </c>
      <c r="K784" s="130">
        <v>1</v>
      </c>
      <c r="L784" s="130">
        <v>10</v>
      </c>
      <c r="M784" s="130">
        <v>11</v>
      </c>
      <c r="N784" s="130">
        <v>4</v>
      </c>
      <c r="O784" s="130" t="s">
        <v>0</v>
      </c>
      <c r="P784" s="130" t="s">
        <v>0</v>
      </c>
      <c r="Q784" s="130">
        <v>2</v>
      </c>
      <c r="R784" s="130">
        <v>7</v>
      </c>
      <c r="S784" s="130">
        <v>5</v>
      </c>
      <c r="T784" s="130" t="s">
        <v>0</v>
      </c>
      <c r="U784" s="130">
        <v>15</v>
      </c>
      <c r="V784" s="130">
        <v>8</v>
      </c>
      <c r="W784" s="130" t="s">
        <v>0</v>
      </c>
      <c r="X784" s="130">
        <v>13</v>
      </c>
      <c r="Y784" s="130">
        <v>12</v>
      </c>
      <c r="Z784" s="130">
        <v>9</v>
      </c>
      <c r="AA784" s="130">
        <v>14</v>
      </c>
      <c r="AB784" s="130" t="s">
        <v>0</v>
      </c>
      <c r="AC784" s="130" t="s">
        <v>0</v>
      </c>
      <c r="AD784" s="130" t="s">
        <v>0</v>
      </c>
      <c r="AE784" s="130" t="s">
        <v>0</v>
      </c>
      <c r="AF784" s="130" t="s">
        <v>0</v>
      </c>
      <c r="AG784" s="130" t="s">
        <v>0</v>
      </c>
      <c r="AH784" s="130" t="s">
        <v>0</v>
      </c>
      <c r="AI784" s="130" t="s">
        <v>0</v>
      </c>
      <c r="AJ784" s="130" t="s">
        <v>0</v>
      </c>
      <c r="AK784" s="137" t="s">
        <v>2724</v>
      </c>
      <c r="AL784" s="139" t="s">
        <v>2746</v>
      </c>
    </row>
    <row r="785" spans="1:38" x14ac:dyDescent="0.2">
      <c r="A785" s="55" t="s">
        <v>2835</v>
      </c>
      <c r="B785" s="152" t="s">
        <v>2791</v>
      </c>
      <c r="C785" s="130">
        <v>244</v>
      </c>
      <c r="D785" s="130"/>
      <c r="E785" s="130" t="s">
        <v>2886</v>
      </c>
      <c r="F785" s="130"/>
      <c r="G785" s="130"/>
      <c r="H785" s="130"/>
      <c r="I785" s="130"/>
      <c r="J785" s="130"/>
      <c r="K785" s="130"/>
      <c r="L785" s="130"/>
      <c r="M785" s="130"/>
      <c r="N785" s="130"/>
      <c r="O785" s="130"/>
      <c r="P785" s="130"/>
      <c r="Q785" s="130"/>
      <c r="R785" s="130"/>
      <c r="S785" s="130"/>
      <c r="T785" s="130"/>
      <c r="U785" s="130"/>
      <c r="V785" s="130"/>
      <c r="W785" s="130"/>
      <c r="X785" s="130"/>
      <c r="Y785" s="130"/>
      <c r="Z785" s="130"/>
      <c r="AA785" s="130"/>
      <c r="AB785" s="130"/>
      <c r="AC785" s="130"/>
      <c r="AD785" s="130"/>
      <c r="AE785" s="130"/>
      <c r="AF785" s="130"/>
      <c r="AG785" s="130"/>
      <c r="AH785" s="130"/>
      <c r="AI785" s="130"/>
      <c r="AJ785" s="130"/>
      <c r="AK785" s="137" t="s">
        <v>2724</v>
      </c>
      <c r="AL785" s="139" t="s">
        <v>2746</v>
      </c>
    </row>
    <row r="786" spans="1:38" x14ac:dyDescent="0.2">
      <c r="A786" s="55" t="s">
        <v>2835</v>
      </c>
      <c r="B786" s="152" t="s">
        <v>2792</v>
      </c>
      <c r="C786" s="130">
        <v>141</v>
      </c>
      <c r="D786" s="130"/>
      <c r="E786" s="130" t="s">
        <v>2886</v>
      </c>
      <c r="F786" s="130"/>
      <c r="G786" s="130"/>
      <c r="H786" s="130"/>
      <c r="I786" s="130"/>
      <c r="J786" s="130"/>
      <c r="K786" s="130"/>
      <c r="L786" s="130"/>
      <c r="M786" s="130"/>
      <c r="N786" s="130"/>
      <c r="O786" s="130"/>
      <c r="P786" s="130"/>
      <c r="Q786" s="130"/>
      <c r="R786" s="130"/>
      <c r="S786" s="130"/>
      <c r="T786" s="130"/>
      <c r="U786" s="130"/>
      <c r="V786" s="130"/>
      <c r="W786" s="130"/>
      <c r="X786" s="130"/>
      <c r="Y786" s="130"/>
      <c r="Z786" s="130"/>
      <c r="AA786" s="130"/>
      <c r="AB786" s="130"/>
      <c r="AC786" s="130"/>
      <c r="AD786" s="130"/>
      <c r="AE786" s="130"/>
      <c r="AF786" s="130"/>
      <c r="AG786" s="130"/>
      <c r="AH786" s="130"/>
      <c r="AI786" s="130"/>
      <c r="AJ786" s="130"/>
      <c r="AK786" s="137" t="s">
        <v>2724</v>
      </c>
      <c r="AL786" s="139" t="s">
        <v>2746</v>
      </c>
    </row>
    <row r="787" spans="1:38" x14ac:dyDescent="0.2">
      <c r="A787" s="55" t="s">
        <v>2835</v>
      </c>
      <c r="B787" s="152" t="s">
        <v>2793</v>
      </c>
      <c r="C787" s="130">
        <v>7</v>
      </c>
      <c r="D787" s="130"/>
      <c r="E787" s="130" t="s">
        <v>2886</v>
      </c>
      <c r="F787" s="130"/>
      <c r="G787" s="130"/>
      <c r="H787" s="130"/>
      <c r="I787" s="130"/>
      <c r="J787" s="130"/>
      <c r="K787" s="130"/>
      <c r="L787" s="130"/>
      <c r="M787" s="130"/>
      <c r="N787" s="130"/>
      <c r="O787" s="130"/>
      <c r="P787" s="130"/>
      <c r="Q787" s="130"/>
      <c r="R787" s="130"/>
      <c r="S787" s="130"/>
      <c r="T787" s="130"/>
      <c r="U787" s="130"/>
      <c r="V787" s="130"/>
      <c r="W787" s="130"/>
      <c r="X787" s="130"/>
      <c r="Y787" s="130"/>
      <c r="Z787" s="130"/>
      <c r="AA787" s="130"/>
      <c r="AB787" s="130"/>
      <c r="AC787" s="130"/>
      <c r="AD787" s="130"/>
      <c r="AE787" s="130"/>
      <c r="AF787" s="130"/>
      <c r="AG787" s="130"/>
      <c r="AH787" s="130"/>
      <c r="AI787" s="130"/>
      <c r="AJ787" s="130"/>
      <c r="AK787" s="137" t="s">
        <v>2724</v>
      </c>
      <c r="AL787" s="139" t="s">
        <v>2746</v>
      </c>
    </row>
    <row r="788" spans="1:38" x14ac:dyDescent="0.2">
      <c r="A788" s="55" t="s">
        <v>2835</v>
      </c>
      <c r="B788" s="55" t="s">
        <v>2839</v>
      </c>
      <c r="C788" s="130">
        <v>74719</v>
      </c>
      <c r="D788" s="130">
        <v>21</v>
      </c>
      <c r="E788" s="130" t="s">
        <v>2885</v>
      </c>
      <c r="F788" s="130">
        <v>8</v>
      </c>
      <c r="G788" s="130">
        <v>18</v>
      </c>
      <c r="H788" s="130">
        <v>2</v>
      </c>
      <c r="I788" s="130">
        <v>6</v>
      </c>
      <c r="J788" s="130">
        <v>7</v>
      </c>
      <c r="K788" s="130">
        <v>14</v>
      </c>
      <c r="L788" s="130">
        <v>12</v>
      </c>
      <c r="M788" s="130">
        <v>11</v>
      </c>
      <c r="N788" s="130">
        <v>9</v>
      </c>
      <c r="O788" s="130">
        <v>5</v>
      </c>
      <c r="P788" s="130" t="s">
        <v>0</v>
      </c>
      <c r="Q788" s="130">
        <v>1</v>
      </c>
      <c r="R788" s="130">
        <v>3</v>
      </c>
      <c r="S788" s="130">
        <v>10</v>
      </c>
      <c r="T788" s="130">
        <v>19</v>
      </c>
      <c r="U788" s="130">
        <v>13</v>
      </c>
      <c r="V788" s="130">
        <v>20</v>
      </c>
      <c r="W788" s="130" t="s">
        <v>0</v>
      </c>
      <c r="X788" s="130">
        <v>16</v>
      </c>
      <c r="Y788" s="130">
        <v>17</v>
      </c>
      <c r="Z788" s="130">
        <v>4</v>
      </c>
      <c r="AA788" s="130">
        <v>21</v>
      </c>
      <c r="AB788" s="130">
        <v>15</v>
      </c>
      <c r="AC788" s="130" t="s">
        <v>0</v>
      </c>
      <c r="AD788" s="130" t="s">
        <v>0</v>
      </c>
      <c r="AE788" s="130" t="s">
        <v>0</v>
      </c>
      <c r="AF788" s="130" t="s">
        <v>0</v>
      </c>
      <c r="AG788" s="130" t="s">
        <v>0</v>
      </c>
      <c r="AH788" s="130" t="s">
        <v>0</v>
      </c>
      <c r="AI788" s="130" t="s">
        <v>0</v>
      </c>
      <c r="AJ788" s="130" t="s">
        <v>0</v>
      </c>
    </row>
    <row r="789" spans="1:38" x14ac:dyDescent="0.2">
      <c r="A789" s="55"/>
      <c r="B789" s="55"/>
      <c r="C789" s="130"/>
      <c r="D789" s="130"/>
      <c r="E789" s="130"/>
      <c r="F789" s="130" t="s">
        <v>0</v>
      </c>
      <c r="G789" s="130" t="s">
        <v>0</v>
      </c>
      <c r="H789" s="130" t="s">
        <v>0</v>
      </c>
      <c r="I789" s="130" t="s">
        <v>0</v>
      </c>
      <c r="J789" s="130" t="s">
        <v>0</v>
      </c>
      <c r="K789" s="130" t="s">
        <v>0</v>
      </c>
      <c r="L789" s="130" t="s">
        <v>0</v>
      </c>
      <c r="M789" s="130" t="s">
        <v>0</v>
      </c>
      <c r="N789" s="130" t="s">
        <v>0</v>
      </c>
      <c r="O789" s="130" t="s">
        <v>0</v>
      </c>
      <c r="P789" s="130" t="s">
        <v>0</v>
      </c>
      <c r="Q789" s="130" t="s">
        <v>0</v>
      </c>
      <c r="R789" s="130" t="s">
        <v>0</v>
      </c>
      <c r="S789" s="130" t="s">
        <v>0</v>
      </c>
      <c r="T789" s="130" t="s">
        <v>0</v>
      </c>
      <c r="U789" s="130" t="s">
        <v>0</v>
      </c>
      <c r="V789" s="130" t="s">
        <v>0</v>
      </c>
      <c r="W789" s="130" t="s">
        <v>0</v>
      </c>
      <c r="X789" s="130" t="s">
        <v>0</v>
      </c>
      <c r="Y789" s="130" t="s">
        <v>0</v>
      </c>
      <c r="Z789" s="130" t="s">
        <v>0</v>
      </c>
      <c r="AA789" s="130" t="s">
        <v>0</v>
      </c>
      <c r="AB789" s="130" t="s">
        <v>0</v>
      </c>
      <c r="AC789" s="130" t="s">
        <v>0</v>
      </c>
      <c r="AD789" s="130" t="s">
        <v>0</v>
      </c>
      <c r="AE789" s="130" t="s">
        <v>0</v>
      </c>
      <c r="AF789" s="130" t="s">
        <v>0</v>
      </c>
      <c r="AG789" s="130" t="s">
        <v>0</v>
      </c>
      <c r="AH789" s="130" t="s">
        <v>0</v>
      </c>
      <c r="AI789" s="130" t="s">
        <v>0</v>
      </c>
      <c r="AJ789" s="130" t="s">
        <v>0</v>
      </c>
    </row>
    <row r="790" spans="1:38" x14ac:dyDescent="0.2">
      <c r="A790" s="55" t="s">
        <v>2835</v>
      </c>
      <c r="B790" s="152" t="s">
        <v>2818</v>
      </c>
      <c r="C790" s="130">
        <v>328069950464.38794</v>
      </c>
      <c r="D790" s="130">
        <v>13</v>
      </c>
      <c r="E790" s="130" t="s">
        <v>2885</v>
      </c>
      <c r="F790" s="130" t="s">
        <v>0</v>
      </c>
      <c r="G790" s="130" t="s">
        <v>0</v>
      </c>
      <c r="H790" s="130">
        <v>2</v>
      </c>
      <c r="I790" s="130">
        <v>5</v>
      </c>
      <c r="J790" s="130">
        <v>6</v>
      </c>
      <c r="K790" s="130">
        <v>9</v>
      </c>
      <c r="L790" s="130" t="s">
        <v>0</v>
      </c>
      <c r="M790" s="130">
        <v>8</v>
      </c>
      <c r="N790" s="130">
        <v>13</v>
      </c>
      <c r="O790" s="130" t="s">
        <v>0</v>
      </c>
      <c r="P790" s="130" t="s">
        <v>0</v>
      </c>
      <c r="Q790" s="130">
        <v>1</v>
      </c>
      <c r="R790" s="130">
        <v>3</v>
      </c>
      <c r="S790" s="130" t="s">
        <v>0</v>
      </c>
      <c r="T790" s="130" t="s">
        <v>0</v>
      </c>
      <c r="U790" s="130">
        <v>7</v>
      </c>
      <c r="V790" s="130">
        <v>12</v>
      </c>
      <c r="W790" s="130" t="s">
        <v>0</v>
      </c>
      <c r="X790" s="130">
        <v>10</v>
      </c>
      <c r="Y790" s="130" t="s">
        <v>0</v>
      </c>
      <c r="Z790" s="130">
        <v>4</v>
      </c>
      <c r="AA790" s="130">
        <v>11</v>
      </c>
      <c r="AB790" s="130" t="s">
        <v>0</v>
      </c>
      <c r="AC790" s="130" t="s">
        <v>0</v>
      </c>
      <c r="AD790" s="130" t="s">
        <v>0</v>
      </c>
      <c r="AE790" s="130" t="s">
        <v>0</v>
      </c>
      <c r="AF790" s="130" t="s">
        <v>0</v>
      </c>
      <c r="AG790" s="130" t="s">
        <v>0</v>
      </c>
      <c r="AH790" s="130" t="s">
        <v>0</v>
      </c>
      <c r="AI790" s="130" t="s">
        <v>0</v>
      </c>
      <c r="AJ790" s="130" t="s">
        <v>0</v>
      </c>
      <c r="AK790" s="137" t="s">
        <v>2724</v>
      </c>
      <c r="AL790" s="138" t="s">
        <v>2735</v>
      </c>
    </row>
    <row r="791" spans="1:38" x14ac:dyDescent="0.2">
      <c r="A791" s="55" t="s">
        <v>2835</v>
      </c>
      <c r="B791" s="152" t="s">
        <v>2819</v>
      </c>
      <c r="C791" s="130">
        <v>2819960880</v>
      </c>
      <c r="D791" s="130">
        <v>5</v>
      </c>
      <c r="E791" s="130" t="s">
        <v>2885</v>
      </c>
      <c r="F791" s="130" t="s">
        <v>0</v>
      </c>
      <c r="G791" s="130" t="s">
        <v>0</v>
      </c>
      <c r="H791" s="130" t="s">
        <v>0</v>
      </c>
      <c r="I791" s="130">
        <v>4</v>
      </c>
      <c r="J791" s="130">
        <v>3</v>
      </c>
      <c r="K791" s="130" t="s">
        <v>0</v>
      </c>
      <c r="L791" s="130" t="s">
        <v>0</v>
      </c>
      <c r="M791" s="130" t="s">
        <v>0</v>
      </c>
      <c r="N791" s="130" t="s">
        <v>0</v>
      </c>
      <c r="O791" s="130" t="s">
        <v>0</v>
      </c>
      <c r="P791" s="130" t="s">
        <v>0</v>
      </c>
      <c r="Q791" s="130">
        <v>1</v>
      </c>
      <c r="R791" s="130">
        <v>2</v>
      </c>
      <c r="S791" s="130" t="s">
        <v>0</v>
      </c>
      <c r="T791" s="130" t="s">
        <v>0</v>
      </c>
      <c r="U791" s="130" t="s">
        <v>0</v>
      </c>
      <c r="V791" s="130" t="s">
        <v>0</v>
      </c>
      <c r="W791" s="130" t="s">
        <v>0</v>
      </c>
      <c r="X791" s="130" t="s">
        <v>0</v>
      </c>
      <c r="Y791" s="130" t="s">
        <v>0</v>
      </c>
      <c r="Z791" s="130">
        <v>5</v>
      </c>
      <c r="AA791" s="130" t="s">
        <v>0</v>
      </c>
      <c r="AB791" s="130" t="s">
        <v>0</v>
      </c>
      <c r="AC791" s="130" t="s">
        <v>0</v>
      </c>
      <c r="AD791" s="130" t="s">
        <v>0</v>
      </c>
      <c r="AE791" s="130" t="s">
        <v>0</v>
      </c>
      <c r="AF791" s="130" t="s">
        <v>0</v>
      </c>
      <c r="AG791" s="130" t="s">
        <v>0</v>
      </c>
      <c r="AH791" s="130" t="s">
        <v>0</v>
      </c>
      <c r="AI791" s="130" t="s">
        <v>0</v>
      </c>
      <c r="AJ791" s="130" t="s">
        <v>0</v>
      </c>
      <c r="AK791" s="137" t="s">
        <v>2724</v>
      </c>
      <c r="AL791" s="138" t="s">
        <v>2735</v>
      </c>
    </row>
    <row r="792" spans="1:38" x14ac:dyDescent="0.2">
      <c r="A792" s="55" t="s">
        <v>2835</v>
      </c>
      <c r="B792" s="152" t="s">
        <v>2820</v>
      </c>
      <c r="C792" s="130">
        <v>60869949558.00515</v>
      </c>
      <c r="D792" s="130">
        <v>5</v>
      </c>
      <c r="E792" s="130" t="s">
        <v>2885</v>
      </c>
      <c r="F792" s="130">
        <v>3</v>
      </c>
      <c r="G792" s="130" t="s">
        <v>0</v>
      </c>
      <c r="H792" s="130" t="s">
        <v>0</v>
      </c>
      <c r="I792" s="130">
        <v>5</v>
      </c>
      <c r="J792" s="130" t="s">
        <v>0</v>
      </c>
      <c r="K792" s="130" t="s">
        <v>0</v>
      </c>
      <c r="L792" s="130" t="s">
        <v>0</v>
      </c>
      <c r="M792" s="130" t="s">
        <v>0</v>
      </c>
      <c r="N792" s="130">
        <v>4</v>
      </c>
      <c r="O792" s="130">
        <v>2</v>
      </c>
      <c r="P792" s="130" t="s">
        <v>0</v>
      </c>
      <c r="Q792" s="130">
        <v>1</v>
      </c>
      <c r="R792" s="130" t="s">
        <v>0</v>
      </c>
      <c r="S792" s="130" t="s">
        <v>0</v>
      </c>
      <c r="T792" s="130" t="s">
        <v>0</v>
      </c>
      <c r="U792" s="130" t="s">
        <v>0</v>
      </c>
      <c r="V792" s="130" t="s">
        <v>0</v>
      </c>
      <c r="W792" s="130" t="s">
        <v>0</v>
      </c>
      <c r="X792" s="130" t="s">
        <v>0</v>
      </c>
      <c r="Y792" s="130" t="s">
        <v>0</v>
      </c>
      <c r="Z792" s="130" t="s">
        <v>0</v>
      </c>
      <c r="AA792" s="130" t="s">
        <v>0</v>
      </c>
      <c r="AB792" s="130" t="s">
        <v>0</v>
      </c>
      <c r="AC792" s="130" t="s">
        <v>0</v>
      </c>
      <c r="AD792" s="130" t="s">
        <v>0</v>
      </c>
      <c r="AE792" s="130" t="s">
        <v>0</v>
      </c>
      <c r="AF792" s="130" t="s">
        <v>0</v>
      </c>
      <c r="AG792" s="130" t="s">
        <v>0</v>
      </c>
      <c r="AH792" s="130" t="s">
        <v>0</v>
      </c>
      <c r="AI792" s="130" t="s">
        <v>0</v>
      </c>
      <c r="AJ792" s="130" t="s">
        <v>0</v>
      </c>
      <c r="AK792" s="137" t="s">
        <v>2724</v>
      </c>
      <c r="AL792" s="138" t="s">
        <v>2735</v>
      </c>
    </row>
    <row r="793" spans="1:38" x14ac:dyDescent="0.2">
      <c r="A793" s="55" t="s">
        <v>2835</v>
      </c>
      <c r="B793" s="152" t="s">
        <v>2821</v>
      </c>
      <c r="C793" s="130">
        <v>7019802251.0299997</v>
      </c>
      <c r="D793" s="130">
        <v>5</v>
      </c>
      <c r="E793" s="130" t="s">
        <v>2885</v>
      </c>
      <c r="F793" s="130" t="s">
        <v>0</v>
      </c>
      <c r="G793" s="130" t="s">
        <v>0</v>
      </c>
      <c r="H793" s="130">
        <v>1</v>
      </c>
      <c r="I793" s="130" t="s">
        <v>0</v>
      </c>
      <c r="J793" s="130" t="s">
        <v>0</v>
      </c>
      <c r="K793" s="130" t="s">
        <v>0</v>
      </c>
      <c r="L793" s="130" t="s">
        <v>0</v>
      </c>
      <c r="M793" s="130">
        <v>2</v>
      </c>
      <c r="N793" s="130">
        <v>4</v>
      </c>
      <c r="O793" s="130">
        <v>3</v>
      </c>
      <c r="P793" s="130" t="s">
        <v>0</v>
      </c>
      <c r="Q793" s="130" t="s">
        <v>0</v>
      </c>
      <c r="R793" s="130" t="s">
        <v>0</v>
      </c>
      <c r="S793" s="130" t="s">
        <v>0</v>
      </c>
      <c r="T793" s="130" t="s">
        <v>0</v>
      </c>
      <c r="U793" s="130" t="s">
        <v>0</v>
      </c>
      <c r="V793" s="130" t="s">
        <v>0</v>
      </c>
      <c r="W793" s="130" t="s">
        <v>0</v>
      </c>
      <c r="X793" s="130" t="s">
        <v>0</v>
      </c>
      <c r="Y793" s="130" t="s">
        <v>0</v>
      </c>
      <c r="Z793" s="130">
        <v>5</v>
      </c>
      <c r="AA793" s="130" t="s">
        <v>0</v>
      </c>
      <c r="AB793" s="130" t="s">
        <v>0</v>
      </c>
      <c r="AC793" s="130" t="s">
        <v>0</v>
      </c>
      <c r="AD793" s="130" t="s">
        <v>0</v>
      </c>
      <c r="AE793" s="130" t="s">
        <v>0</v>
      </c>
      <c r="AF793" s="130" t="s">
        <v>0</v>
      </c>
      <c r="AG793" s="130" t="s">
        <v>0</v>
      </c>
      <c r="AH793" s="130" t="s">
        <v>0</v>
      </c>
      <c r="AI793" s="130" t="s">
        <v>0</v>
      </c>
      <c r="AJ793" s="130" t="s">
        <v>0</v>
      </c>
      <c r="AK793" s="137" t="s">
        <v>2724</v>
      </c>
      <c r="AL793" s="138" t="s">
        <v>2735</v>
      </c>
    </row>
    <row r="794" spans="1:38" x14ac:dyDescent="0.2">
      <c r="A794" s="55" t="s">
        <v>2835</v>
      </c>
      <c r="B794" s="152" t="s">
        <v>2822</v>
      </c>
      <c r="C794" s="130">
        <v>26439223273.7752</v>
      </c>
      <c r="D794" s="130">
        <v>12</v>
      </c>
      <c r="E794" s="130" t="s">
        <v>2885</v>
      </c>
      <c r="F794" s="130" t="s">
        <v>0</v>
      </c>
      <c r="G794" s="130" t="s">
        <v>0</v>
      </c>
      <c r="H794" s="130">
        <v>1</v>
      </c>
      <c r="I794" s="130">
        <v>8</v>
      </c>
      <c r="J794" s="130" t="s">
        <v>0</v>
      </c>
      <c r="K794" s="130">
        <v>7</v>
      </c>
      <c r="L794" s="130">
        <v>6</v>
      </c>
      <c r="M794" s="130" t="s">
        <v>0</v>
      </c>
      <c r="N794" s="130">
        <v>3</v>
      </c>
      <c r="O794" s="130" t="s">
        <v>0</v>
      </c>
      <c r="P794" s="130" t="s">
        <v>0</v>
      </c>
      <c r="Q794" s="130">
        <v>2</v>
      </c>
      <c r="R794" s="130">
        <v>11</v>
      </c>
      <c r="S794" s="130">
        <v>4</v>
      </c>
      <c r="T794" s="130" t="s">
        <v>0</v>
      </c>
      <c r="U794" s="130">
        <v>12</v>
      </c>
      <c r="V794" s="130" t="s">
        <v>0</v>
      </c>
      <c r="W794" s="130" t="s">
        <v>0</v>
      </c>
      <c r="X794" s="130">
        <v>5</v>
      </c>
      <c r="Y794" s="130" t="s">
        <v>0</v>
      </c>
      <c r="Z794" s="130">
        <v>9</v>
      </c>
      <c r="AA794" s="130">
        <v>10</v>
      </c>
      <c r="AB794" s="130" t="s">
        <v>0</v>
      </c>
      <c r="AC794" s="130" t="s">
        <v>0</v>
      </c>
      <c r="AD794" s="130" t="s">
        <v>0</v>
      </c>
      <c r="AE794" s="130" t="s">
        <v>0</v>
      </c>
      <c r="AF794" s="130" t="s">
        <v>0</v>
      </c>
      <c r="AG794" s="130" t="s">
        <v>0</v>
      </c>
      <c r="AH794" s="130" t="s">
        <v>0</v>
      </c>
      <c r="AI794" s="130" t="s">
        <v>0</v>
      </c>
      <c r="AJ794" s="130" t="s">
        <v>0</v>
      </c>
      <c r="AK794" s="137" t="s">
        <v>2724</v>
      </c>
      <c r="AL794" s="138" t="s">
        <v>2735</v>
      </c>
    </row>
    <row r="795" spans="1:38" x14ac:dyDescent="0.2">
      <c r="A795" s="55" t="s">
        <v>2835</v>
      </c>
      <c r="B795" s="152" t="s">
        <v>2823</v>
      </c>
      <c r="C795" s="130">
        <v>116368343728.36238</v>
      </c>
      <c r="D795" s="130">
        <v>14</v>
      </c>
      <c r="E795" s="130" t="s">
        <v>2885</v>
      </c>
      <c r="F795" s="130" t="s">
        <v>0</v>
      </c>
      <c r="G795" s="130" t="s">
        <v>0</v>
      </c>
      <c r="H795" s="130">
        <v>1</v>
      </c>
      <c r="I795" s="130">
        <v>7</v>
      </c>
      <c r="J795" s="130" t="s">
        <v>0</v>
      </c>
      <c r="K795" s="130">
        <v>12</v>
      </c>
      <c r="L795" s="130">
        <v>5</v>
      </c>
      <c r="M795" s="130" t="s">
        <v>0</v>
      </c>
      <c r="N795" s="130">
        <v>4</v>
      </c>
      <c r="O795" s="130" t="s">
        <v>0</v>
      </c>
      <c r="P795" s="130" t="s">
        <v>0</v>
      </c>
      <c r="Q795" s="130">
        <v>3</v>
      </c>
      <c r="R795" s="130">
        <v>11</v>
      </c>
      <c r="S795" s="130" t="s">
        <v>0</v>
      </c>
      <c r="T795" s="130" t="s">
        <v>0</v>
      </c>
      <c r="U795" s="130">
        <v>9</v>
      </c>
      <c r="V795" s="130">
        <v>13</v>
      </c>
      <c r="W795" s="130" t="s">
        <v>0</v>
      </c>
      <c r="X795" s="130">
        <v>10</v>
      </c>
      <c r="Y795" s="130" t="s">
        <v>0</v>
      </c>
      <c r="Z795" s="130">
        <v>8</v>
      </c>
      <c r="AA795" s="130">
        <v>14</v>
      </c>
      <c r="AB795" s="130">
        <v>2</v>
      </c>
      <c r="AC795" s="130">
        <v>6</v>
      </c>
      <c r="AD795" s="130" t="s">
        <v>0</v>
      </c>
      <c r="AE795" s="130" t="s">
        <v>0</v>
      </c>
      <c r="AF795" s="130" t="s">
        <v>0</v>
      </c>
      <c r="AG795" s="130" t="s">
        <v>0</v>
      </c>
      <c r="AH795" s="130" t="s">
        <v>0</v>
      </c>
      <c r="AI795" s="130" t="s">
        <v>0</v>
      </c>
      <c r="AJ795" s="130" t="s">
        <v>0</v>
      </c>
      <c r="AK795" s="137" t="s">
        <v>2724</v>
      </c>
      <c r="AL795" s="138" t="s">
        <v>2735</v>
      </c>
    </row>
    <row r="796" spans="1:38" x14ac:dyDescent="0.2">
      <c r="A796" s="55" t="s">
        <v>2835</v>
      </c>
      <c r="B796" s="152" t="s">
        <v>2824</v>
      </c>
      <c r="C796" s="130">
        <v>99845396822.50798</v>
      </c>
      <c r="D796" s="130">
        <v>14</v>
      </c>
      <c r="E796" s="130" t="s">
        <v>2885</v>
      </c>
      <c r="F796" s="130" t="s">
        <v>0</v>
      </c>
      <c r="G796" s="130" t="s">
        <v>0</v>
      </c>
      <c r="H796" s="130">
        <v>4</v>
      </c>
      <c r="I796" s="130">
        <v>5</v>
      </c>
      <c r="J796" s="130" t="s">
        <v>0</v>
      </c>
      <c r="K796" s="130">
        <v>6</v>
      </c>
      <c r="L796" s="130">
        <v>10</v>
      </c>
      <c r="M796" s="130">
        <v>8</v>
      </c>
      <c r="N796" s="130">
        <v>7</v>
      </c>
      <c r="O796" s="130" t="s">
        <v>0</v>
      </c>
      <c r="P796" s="130" t="s">
        <v>0</v>
      </c>
      <c r="Q796" s="130">
        <v>1</v>
      </c>
      <c r="R796" s="130">
        <v>2</v>
      </c>
      <c r="S796" s="130">
        <v>9</v>
      </c>
      <c r="T796" s="130" t="s">
        <v>0</v>
      </c>
      <c r="U796" s="130">
        <v>11</v>
      </c>
      <c r="V796" s="130">
        <v>13</v>
      </c>
      <c r="W796" s="130" t="s">
        <v>0</v>
      </c>
      <c r="X796" s="130">
        <v>12</v>
      </c>
      <c r="Y796" s="130" t="s">
        <v>0</v>
      </c>
      <c r="Z796" s="130">
        <v>3</v>
      </c>
      <c r="AA796" s="130">
        <v>14</v>
      </c>
      <c r="AB796" s="130" t="s">
        <v>0</v>
      </c>
      <c r="AC796" s="130" t="s">
        <v>0</v>
      </c>
      <c r="AD796" s="130" t="s">
        <v>0</v>
      </c>
      <c r="AE796" s="130" t="s">
        <v>0</v>
      </c>
      <c r="AF796" s="130" t="s">
        <v>0</v>
      </c>
      <c r="AG796" s="130" t="s">
        <v>0</v>
      </c>
      <c r="AH796" s="130" t="s">
        <v>0</v>
      </c>
      <c r="AI796" s="130" t="s">
        <v>0</v>
      </c>
      <c r="AJ796" s="130" t="s">
        <v>0</v>
      </c>
      <c r="AK796" s="137" t="s">
        <v>2724</v>
      </c>
      <c r="AL796" s="138" t="s">
        <v>2735</v>
      </c>
    </row>
    <row r="797" spans="1:38" x14ac:dyDescent="0.2">
      <c r="A797" s="55" t="s">
        <v>2835</v>
      </c>
      <c r="B797" s="152" t="s">
        <v>2825</v>
      </c>
      <c r="C797" s="130">
        <v>75794275619.319565</v>
      </c>
      <c r="D797" s="130">
        <v>14</v>
      </c>
      <c r="E797" s="130" t="s">
        <v>2885</v>
      </c>
      <c r="F797" s="130" t="s">
        <v>0</v>
      </c>
      <c r="G797" s="130" t="s">
        <v>0</v>
      </c>
      <c r="H797" s="130">
        <v>2</v>
      </c>
      <c r="I797" s="130">
        <v>8</v>
      </c>
      <c r="J797" s="130" t="s">
        <v>0</v>
      </c>
      <c r="K797" s="130">
        <v>1</v>
      </c>
      <c r="L797" s="130">
        <v>10</v>
      </c>
      <c r="M797" s="130">
        <v>9</v>
      </c>
      <c r="N797" s="130">
        <v>5</v>
      </c>
      <c r="O797" s="130" t="s">
        <v>0</v>
      </c>
      <c r="P797" s="130" t="s">
        <v>0</v>
      </c>
      <c r="Q797" s="130">
        <v>3</v>
      </c>
      <c r="R797" s="130">
        <v>7</v>
      </c>
      <c r="S797" s="130">
        <v>4</v>
      </c>
      <c r="T797" s="130" t="s">
        <v>0</v>
      </c>
      <c r="U797" s="130">
        <v>11</v>
      </c>
      <c r="V797" s="130">
        <v>13</v>
      </c>
      <c r="W797" s="130" t="s">
        <v>0</v>
      </c>
      <c r="X797" s="130">
        <v>12</v>
      </c>
      <c r="Y797" s="130" t="s">
        <v>0</v>
      </c>
      <c r="Z797" s="130">
        <v>6</v>
      </c>
      <c r="AA797" s="130">
        <v>14</v>
      </c>
      <c r="AB797" s="130" t="s">
        <v>0</v>
      </c>
      <c r="AC797" s="130" t="s">
        <v>0</v>
      </c>
      <c r="AD797" s="130" t="s">
        <v>0</v>
      </c>
      <c r="AE797" s="130" t="s">
        <v>0</v>
      </c>
      <c r="AF797" s="130" t="s">
        <v>0</v>
      </c>
      <c r="AG797" s="130" t="s">
        <v>0</v>
      </c>
      <c r="AH797" s="130" t="s">
        <v>0</v>
      </c>
      <c r="AI797" s="130" t="s">
        <v>0</v>
      </c>
      <c r="AJ797" s="130" t="s">
        <v>0</v>
      </c>
      <c r="AK797" s="137" t="s">
        <v>2724</v>
      </c>
      <c r="AL797" s="138" t="s">
        <v>2735</v>
      </c>
    </row>
    <row r="798" spans="1:38" x14ac:dyDescent="0.2">
      <c r="A798" s="55" t="s">
        <v>2835</v>
      </c>
      <c r="B798" s="152" t="s">
        <v>2826</v>
      </c>
      <c r="C798" s="130">
        <v>2067540554.8010001</v>
      </c>
      <c r="D798" s="130">
        <v>8</v>
      </c>
      <c r="E798" s="130" t="s">
        <v>2885</v>
      </c>
      <c r="F798" s="130" t="s">
        <v>0</v>
      </c>
      <c r="G798" s="130" t="s">
        <v>0</v>
      </c>
      <c r="H798" s="130">
        <v>2</v>
      </c>
      <c r="I798" s="130">
        <v>5</v>
      </c>
      <c r="J798" s="130" t="s">
        <v>0</v>
      </c>
      <c r="K798" s="130" t="s">
        <v>0</v>
      </c>
      <c r="L798" s="130">
        <v>3</v>
      </c>
      <c r="M798" s="130" t="s">
        <v>0</v>
      </c>
      <c r="N798" s="130">
        <v>6</v>
      </c>
      <c r="O798" s="130" t="s">
        <v>0</v>
      </c>
      <c r="P798" s="130" t="s">
        <v>0</v>
      </c>
      <c r="Q798" s="130">
        <v>1</v>
      </c>
      <c r="R798" s="130" t="s">
        <v>0</v>
      </c>
      <c r="S798" s="130">
        <v>8</v>
      </c>
      <c r="T798" s="130" t="s">
        <v>0</v>
      </c>
      <c r="U798" s="130" t="s">
        <v>0</v>
      </c>
      <c r="V798" s="130" t="s">
        <v>0</v>
      </c>
      <c r="W798" s="130" t="s">
        <v>0</v>
      </c>
      <c r="X798" s="130">
        <v>4</v>
      </c>
      <c r="Y798" s="130" t="s">
        <v>0</v>
      </c>
      <c r="Z798" s="130">
        <v>7</v>
      </c>
      <c r="AA798" s="130" t="s">
        <v>0</v>
      </c>
      <c r="AB798" s="130" t="s">
        <v>0</v>
      </c>
      <c r="AC798" s="130" t="s">
        <v>0</v>
      </c>
      <c r="AD798" s="130" t="s">
        <v>0</v>
      </c>
      <c r="AE798" s="130" t="s">
        <v>0</v>
      </c>
      <c r="AF798" s="130" t="s">
        <v>0</v>
      </c>
      <c r="AG798" s="130" t="s">
        <v>0</v>
      </c>
      <c r="AH798" s="130" t="s">
        <v>0</v>
      </c>
      <c r="AI798" s="130" t="s">
        <v>0</v>
      </c>
      <c r="AJ798" s="130" t="s">
        <v>0</v>
      </c>
      <c r="AK798" s="137" t="s">
        <v>2724</v>
      </c>
      <c r="AL798" s="138" t="s">
        <v>2735</v>
      </c>
    </row>
    <row r="799" spans="1:38" x14ac:dyDescent="0.2">
      <c r="A799" s="55" t="s">
        <v>2835</v>
      </c>
      <c r="B799" s="152" t="s">
        <v>2832</v>
      </c>
      <c r="C799" s="130">
        <v>75794275619.319565</v>
      </c>
      <c r="D799" s="130">
        <v>14</v>
      </c>
      <c r="E799" s="130" t="s">
        <v>2885</v>
      </c>
      <c r="F799" s="130" t="s">
        <v>0</v>
      </c>
      <c r="G799" s="130" t="s">
        <v>0</v>
      </c>
      <c r="H799" s="130">
        <v>2</v>
      </c>
      <c r="I799" s="130">
        <v>8</v>
      </c>
      <c r="J799" s="130" t="s">
        <v>0</v>
      </c>
      <c r="K799" s="130">
        <v>1</v>
      </c>
      <c r="L799" s="130">
        <v>10</v>
      </c>
      <c r="M799" s="130">
        <v>9</v>
      </c>
      <c r="N799" s="130">
        <v>5</v>
      </c>
      <c r="O799" s="130" t="s">
        <v>0</v>
      </c>
      <c r="P799" s="130" t="s">
        <v>0</v>
      </c>
      <c r="Q799" s="130">
        <v>3</v>
      </c>
      <c r="R799" s="130">
        <v>7</v>
      </c>
      <c r="S799" s="130">
        <v>4</v>
      </c>
      <c r="T799" s="130" t="s">
        <v>0</v>
      </c>
      <c r="U799" s="130">
        <v>11</v>
      </c>
      <c r="V799" s="130">
        <v>13</v>
      </c>
      <c r="W799" s="130" t="s">
        <v>0</v>
      </c>
      <c r="X799" s="130">
        <v>12</v>
      </c>
      <c r="Y799" s="130" t="s">
        <v>0</v>
      </c>
      <c r="Z799" s="130">
        <v>6</v>
      </c>
      <c r="AA799" s="130">
        <v>14</v>
      </c>
      <c r="AB799" s="130" t="s">
        <v>0</v>
      </c>
      <c r="AC799" s="130" t="s">
        <v>0</v>
      </c>
      <c r="AD799" s="130" t="s">
        <v>0</v>
      </c>
      <c r="AE799" s="130" t="s">
        <v>0</v>
      </c>
      <c r="AF799" s="130" t="s">
        <v>0</v>
      </c>
      <c r="AG799" s="130" t="s">
        <v>0</v>
      </c>
      <c r="AH799" s="130" t="s">
        <v>0</v>
      </c>
      <c r="AI799" s="130" t="s">
        <v>0</v>
      </c>
      <c r="AJ799" s="130" t="s">
        <v>0</v>
      </c>
      <c r="AK799" s="137" t="s">
        <v>2724</v>
      </c>
      <c r="AL799" s="138" t="s">
        <v>2735</v>
      </c>
    </row>
    <row r="800" spans="1:38" x14ac:dyDescent="0.2">
      <c r="A800" s="55" t="s">
        <v>2835</v>
      </c>
      <c r="B800" s="152" t="s">
        <v>2827</v>
      </c>
      <c r="C800" s="130">
        <v>5248341951</v>
      </c>
      <c r="D800" s="130"/>
      <c r="E800" s="130" t="s">
        <v>2886</v>
      </c>
      <c r="F800" s="130"/>
      <c r="G800" s="130"/>
      <c r="H800" s="130"/>
      <c r="I800" s="130"/>
      <c r="J800" s="130"/>
      <c r="K800" s="130"/>
      <c r="L800" s="130"/>
      <c r="M800" s="130"/>
      <c r="N800" s="130"/>
      <c r="O800" s="130"/>
      <c r="P800" s="130"/>
      <c r="Q800" s="130"/>
      <c r="R800" s="130"/>
      <c r="S800" s="130"/>
      <c r="T800" s="130"/>
      <c r="U800" s="130"/>
      <c r="V800" s="130"/>
      <c r="W800" s="130"/>
      <c r="X800" s="130"/>
      <c r="Y800" s="130"/>
      <c r="Z800" s="130"/>
      <c r="AA800" s="130"/>
      <c r="AB800" s="130"/>
      <c r="AC800" s="130"/>
      <c r="AD800" s="130"/>
      <c r="AE800" s="130"/>
      <c r="AF800" s="130"/>
      <c r="AG800" s="130"/>
      <c r="AH800" s="130"/>
      <c r="AI800" s="130"/>
      <c r="AJ800" s="130"/>
      <c r="AK800" s="137" t="s">
        <v>2724</v>
      </c>
      <c r="AL800" s="138" t="s">
        <v>2735</v>
      </c>
    </row>
    <row r="801" spans="1:38" x14ac:dyDescent="0.2">
      <c r="A801" s="55" t="s">
        <v>2835</v>
      </c>
      <c r="B801" s="152" t="s">
        <v>2828</v>
      </c>
      <c r="C801" s="130">
        <v>2534682475</v>
      </c>
      <c r="D801" s="130"/>
      <c r="E801" s="130" t="s">
        <v>2886</v>
      </c>
      <c r="F801" s="130"/>
      <c r="G801" s="130"/>
      <c r="H801" s="130"/>
      <c r="I801" s="130"/>
      <c r="J801" s="130"/>
      <c r="K801" s="130"/>
      <c r="L801" s="130"/>
      <c r="M801" s="130"/>
      <c r="N801" s="130"/>
      <c r="O801" s="130"/>
      <c r="P801" s="130"/>
      <c r="Q801" s="130"/>
      <c r="R801" s="130"/>
      <c r="S801" s="130"/>
      <c r="T801" s="130"/>
      <c r="U801" s="130"/>
      <c r="V801" s="130"/>
      <c r="W801" s="130"/>
      <c r="X801" s="130"/>
      <c r="Y801" s="130"/>
      <c r="Z801" s="130"/>
      <c r="AA801" s="130"/>
      <c r="AB801" s="130"/>
      <c r="AC801" s="130"/>
      <c r="AD801" s="130"/>
      <c r="AE801" s="130"/>
      <c r="AF801" s="130"/>
      <c r="AG801" s="130"/>
      <c r="AH801" s="130"/>
      <c r="AI801" s="130"/>
      <c r="AJ801" s="130"/>
      <c r="AK801" s="137" t="s">
        <v>2724</v>
      </c>
      <c r="AL801" s="138" t="s">
        <v>2735</v>
      </c>
    </row>
    <row r="802" spans="1:38" x14ac:dyDescent="0.2">
      <c r="A802" s="55" t="s">
        <v>2835</v>
      </c>
      <c r="B802" s="152" t="s">
        <v>2829</v>
      </c>
      <c r="C802" s="130">
        <v>1075829171.5</v>
      </c>
      <c r="D802" s="130"/>
      <c r="E802" s="130" t="s">
        <v>2886</v>
      </c>
      <c r="F802" s="130"/>
      <c r="G802" s="130"/>
      <c r="H802" s="130"/>
      <c r="I802" s="130"/>
      <c r="J802" s="130"/>
      <c r="K802" s="130"/>
      <c r="L802" s="130"/>
      <c r="M802" s="130"/>
      <c r="N802" s="130"/>
      <c r="O802" s="130"/>
      <c r="P802" s="130"/>
      <c r="Q802" s="130"/>
      <c r="R802" s="130"/>
      <c r="S802" s="130"/>
      <c r="T802" s="130"/>
      <c r="U802" s="130"/>
      <c r="V802" s="130"/>
      <c r="W802" s="130"/>
      <c r="X802" s="130"/>
      <c r="Y802" s="130"/>
      <c r="Z802" s="130"/>
      <c r="AA802" s="130"/>
      <c r="AB802" s="130"/>
      <c r="AC802" s="130"/>
      <c r="AD802" s="130"/>
      <c r="AE802" s="130"/>
      <c r="AF802" s="130"/>
      <c r="AG802" s="130"/>
      <c r="AH802" s="130"/>
      <c r="AI802" s="130"/>
      <c r="AJ802" s="130"/>
      <c r="AK802" s="137" t="s">
        <v>2724</v>
      </c>
      <c r="AL802" s="138" t="s">
        <v>2735</v>
      </c>
    </row>
    <row r="803" spans="1:38" x14ac:dyDescent="0.2">
      <c r="A803" s="55" t="s">
        <v>2835</v>
      </c>
      <c r="B803" s="55" t="s">
        <v>2837</v>
      </c>
      <c r="C803" s="130">
        <v>803947572369.00891</v>
      </c>
      <c r="D803" s="130">
        <v>20</v>
      </c>
      <c r="E803" s="130" t="s">
        <v>2885</v>
      </c>
      <c r="F803" s="130">
        <v>13</v>
      </c>
      <c r="G803" s="130" t="s">
        <v>0</v>
      </c>
      <c r="H803" s="130">
        <v>2</v>
      </c>
      <c r="I803" s="130">
        <v>7</v>
      </c>
      <c r="J803" s="130">
        <v>18</v>
      </c>
      <c r="K803" s="130">
        <v>4</v>
      </c>
      <c r="L803" s="130">
        <v>10</v>
      </c>
      <c r="M803" s="130">
        <v>12</v>
      </c>
      <c r="N803" s="130">
        <v>6</v>
      </c>
      <c r="O803" s="130">
        <v>11</v>
      </c>
      <c r="P803" s="130" t="s">
        <v>0</v>
      </c>
      <c r="Q803" s="130">
        <v>1</v>
      </c>
      <c r="R803" s="130">
        <v>3</v>
      </c>
      <c r="S803" s="130">
        <v>8</v>
      </c>
      <c r="T803" s="130">
        <v>17</v>
      </c>
      <c r="U803" s="130">
        <v>14</v>
      </c>
      <c r="V803" s="130">
        <v>19</v>
      </c>
      <c r="W803" s="130" t="s">
        <v>0</v>
      </c>
      <c r="X803" s="130">
        <v>16</v>
      </c>
      <c r="Y803" s="130" t="s">
        <v>0</v>
      </c>
      <c r="Z803" s="130">
        <v>5</v>
      </c>
      <c r="AA803" s="130">
        <v>20</v>
      </c>
      <c r="AB803" s="130">
        <v>9</v>
      </c>
      <c r="AC803" s="130">
        <v>15</v>
      </c>
      <c r="AD803" s="130" t="s">
        <v>0</v>
      </c>
      <c r="AE803" s="130" t="s">
        <v>0</v>
      </c>
      <c r="AF803" s="130" t="s">
        <v>0</v>
      </c>
      <c r="AG803" s="130" t="s">
        <v>0</v>
      </c>
      <c r="AH803" s="130" t="s">
        <v>0</v>
      </c>
      <c r="AI803" s="130" t="s">
        <v>0</v>
      </c>
      <c r="AJ803" s="130" t="s">
        <v>0</v>
      </c>
    </row>
    <row r="804" spans="1:38" x14ac:dyDescent="0.2">
      <c r="A804" s="55"/>
      <c r="B804" s="55"/>
      <c r="C804" s="130"/>
      <c r="D804" s="130"/>
      <c r="E804" s="130"/>
      <c r="F804" s="130" t="s">
        <v>0</v>
      </c>
      <c r="G804" s="130" t="s">
        <v>0</v>
      </c>
      <c r="H804" s="130" t="s">
        <v>0</v>
      </c>
      <c r="I804" s="130" t="s">
        <v>0</v>
      </c>
      <c r="J804" s="130" t="s">
        <v>0</v>
      </c>
      <c r="K804" s="130" t="s">
        <v>0</v>
      </c>
      <c r="L804" s="130" t="s">
        <v>0</v>
      </c>
      <c r="M804" s="130" t="s">
        <v>0</v>
      </c>
      <c r="N804" s="130" t="s">
        <v>0</v>
      </c>
      <c r="O804" s="130" t="s">
        <v>0</v>
      </c>
      <c r="P804" s="130" t="s">
        <v>0</v>
      </c>
      <c r="Q804" s="130" t="s">
        <v>0</v>
      </c>
      <c r="R804" s="130" t="s">
        <v>0</v>
      </c>
      <c r="S804" s="130" t="s">
        <v>0</v>
      </c>
      <c r="T804" s="130" t="s">
        <v>0</v>
      </c>
      <c r="U804" s="130" t="s">
        <v>0</v>
      </c>
      <c r="V804" s="130" t="s">
        <v>0</v>
      </c>
      <c r="W804" s="130" t="s">
        <v>0</v>
      </c>
      <c r="X804" s="130" t="s">
        <v>0</v>
      </c>
      <c r="Y804" s="130" t="s">
        <v>0</v>
      </c>
      <c r="Z804" s="130" t="s">
        <v>0</v>
      </c>
      <c r="AA804" s="130" t="s">
        <v>0</v>
      </c>
      <c r="AB804" s="130" t="s">
        <v>0</v>
      </c>
      <c r="AC804" s="130" t="s">
        <v>0</v>
      </c>
      <c r="AD804" s="130" t="s">
        <v>0</v>
      </c>
      <c r="AE804" s="130" t="s">
        <v>0</v>
      </c>
      <c r="AF804" s="130" t="s">
        <v>0</v>
      </c>
      <c r="AG804" s="130" t="s">
        <v>0</v>
      </c>
      <c r="AH804" s="130" t="s">
        <v>0</v>
      </c>
      <c r="AI804" s="130" t="s">
        <v>0</v>
      </c>
      <c r="AJ804" s="130" t="s">
        <v>0</v>
      </c>
    </row>
    <row r="805" spans="1:38" x14ac:dyDescent="0.2">
      <c r="A805" s="55" t="s">
        <v>2835</v>
      </c>
      <c r="B805" s="152" t="s">
        <v>2794</v>
      </c>
      <c r="C805" s="130">
        <v>482030943300.58502</v>
      </c>
      <c r="D805" s="130">
        <v>14</v>
      </c>
      <c r="E805" s="130" t="s">
        <v>2885</v>
      </c>
      <c r="F805" s="130" t="s">
        <v>0</v>
      </c>
      <c r="G805" s="130" t="s">
        <v>0</v>
      </c>
      <c r="H805" s="130">
        <v>2</v>
      </c>
      <c r="I805" s="130">
        <v>5</v>
      </c>
      <c r="J805" s="130">
        <v>7</v>
      </c>
      <c r="K805" s="130">
        <v>8</v>
      </c>
      <c r="L805" s="130" t="s">
        <v>0</v>
      </c>
      <c r="M805" s="130">
        <v>12</v>
      </c>
      <c r="N805" s="130">
        <v>14</v>
      </c>
      <c r="O805" s="130" t="s">
        <v>0</v>
      </c>
      <c r="P805" s="130" t="s">
        <v>0</v>
      </c>
      <c r="Q805" s="130">
        <v>1</v>
      </c>
      <c r="R805" s="130">
        <v>3</v>
      </c>
      <c r="S805" s="130" t="s">
        <v>0</v>
      </c>
      <c r="T805" s="130" t="s">
        <v>0</v>
      </c>
      <c r="U805" s="130">
        <v>6</v>
      </c>
      <c r="V805" s="130">
        <v>11</v>
      </c>
      <c r="W805" s="130" t="s">
        <v>0</v>
      </c>
      <c r="X805" s="130">
        <v>9</v>
      </c>
      <c r="Y805" s="130">
        <v>10</v>
      </c>
      <c r="Z805" s="130">
        <v>4</v>
      </c>
      <c r="AA805" s="130">
        <v>13</v>
      </c>
      <c r="AB805" s="130" t="s">
        <v>0</v>
      </c>
      <c r="AC805" s="130" t="s">
        <v>0</v>
      </c>
      <c r="AD805" s="130" t="s">
        <v>0</v>
      </c>
      <c r="AE805" s="130" t="s">
        <v>0</v>
      </c>
      <c r="AF805" s="130" t="s">
        <v>0</v>
      </c>
      <c r="AG805" s="130" t="s">
        <v>0</v>
      </c>
      <c r="AH805" s="130" t="s">
        <v>0</v>
      </c>
      <c r="AI805" s="130" t="s">
        <v>0</v>
      </c>
      <c r="AJ805" s="130" t="s">
        <v>0</v>
      </c>
      <c r="AK805" s="137" t="s">
        <v>2748</v>
      </c>
      <c r="AL805" s="138" t="s">
        <v>2749</v>
      </c>
    </row>
    <row r="806" spans="1:38" x14ac:dyDescent="0.2">
      <c r="A806" s="55" t="s">
        <v>2835</v>
      </c>
      <c r="B806" s="152" t="s">
        <v>2795</v>
      </c>
      <c r="C806" s="130">
        <v>3336987499.4369731</v>
      </c>
      <c r="D806" s="130">
        <v>7</v>
      </c>
      <c r="E806" s="130" t="s">
        <v>2885</v>
      </c>
      <c r="F806" s="130" t="s">
        <v>0</v>
      </c>
      <c r="G806" s="130" t="s">
        <v>0</v>
      </c>
      <c r="H806" s="130" t="s">
        <v>0</v>
      </c>
      <c r="I806" s="130">
        <v>4</v>
      </c>
      <c r="J806" s="130">
        <v>3</v>
      </c>
      <c r="K806" s="130" t="s">
        <v>0</v>
      </c>
      <c r="L806" s="130" t="s">
        <v>0</v>
      </c>
      <c r="M806" s="130" t="s">
        <v>0</v>
      </c>
      <c r="N806" s="130" t="s">
        <v>0</v>
      </c>
      <c r="O806" s="130" t="s">
        <v>0</v>
      </c>
      <c r="P806" s="130">
        <v>5</v>
      </c>
      <c r="Q806" s="130">
        <v>1</v>
      </c>
      <c r="R806" s="130">
        <v>2</v>
      </c>
      <c r="S806" s="130" t="s">
        <v>0</v>
      </c>
      <c r="T806" s="130" t="s">
        <v>0</v>
      </c>
      <c r="U806" s="130">
        <v>7</v>
      </c>
      <c r="V806" s="130" t="s">
        <v>0</v>
      </c>
      <c r="W806" s="130" t="s">
        <v>0</v>
      </c>
      <c r="X806" s="130" t="s">
        <v>0</v>
      </c>
      <c r="Y806" s="130" t="s">
        <v>0</v>
      </c>
      <c r="Z806" s="130">
        <v>6</v>
      </c>
      <c r="AA806" s="130" t="s">
        <v>0</v>
      </c>
      <c r="AB806" s="130" t="s">
        <v>0</v>
      </c>
      <c r="AC806" s="130" t="s">
        <v>0</v>
      </c>
      <c r="AD806" s="130" t="s">
        <v>0</v>
      </c>
      <c r="AE806" s="130" t="s">
        <v>0</v>
      </c>
      <c r="AF806" s="130" t="s">
        <v>0</v>
      </c>
      <c r="AG806" s="130" t="s">
        <v>0</v>
      </c>
      <c r="AH806" s="130" t="s">
        <v>0</v>
      </c>
      <c r="AI806" s="130" t="s">
        <v>0</v>
      </c>
      <c r="AJ806" s="130" t="s">
        <v>0</v>
      </c>
      <c r="AK806" s="137" t="s">
        <v>2748</v>
      </c>
      <c r="AL806" s="138" t="s">
        <v>2749</v>
      </c>
    </row>
    <row r="807" spans="1:38" x14ac:dyDescent="0.2">
      <c r="A807" s="55" t="s">
        <v>2835</v>
      </c>
      <c r="B807" s="152" t="s">
        <v>2796</v>
      </c>
      <c r="C807" s="130">
        <v>155122394289.81805</v>
      </c>
      <c r="D807" s="130">
        <v>5</v>
      </c>
      <c r="E807" s="130" t="s">
        <v>2885</v>
      </c>
      <c r="F807" s="130">
        <v>2</v>
      </c>
      <c r="G807" s="130" t="s">
        <v>0</v>
      </c>
      <c r="H807" s="130" t="s">
        <v>0</v>
      </c>
      <c r="I807" s="130">
        <v>5</v>
      </c>
      <c r="J807" s="130" t="s">
        <v>0</v>
      </c>
      <c r="K807" s="130" t="s">
        <v>0</v>
      </c>
      <c r="L807" s="130" t="s">
        <v>0</v>
      </c>
      <c r="M807" s="130" t="s">
        <v>0</v>
      </c>
      <c r="N807" s="130">
        <v>4</v>
      </c>
      <c r="O807" s="130">
        <v>1</v>
      </c>
      <c r="P807" s="130" t="s">
        <v>0</v>
      </c>
      <c r="Q807" s="130">
        <v>3</v>
      </c>
      <c r="R807" s="130" t="s">
        <v>0</v>
      </c>
      <c r="S807" s="130" t="s">
        <v>0</v>
      </c>
      <c r="T807" s="130" t="s">
        <v>0</v>
      </c>
      <c r="U807" s="130" t="s">
        <v>0</v>
      </c>
      <c r="V807" s="130" t="s">
        <v>0</v>
      </c>
      <c r="W807" s="130" t="s">
        <v>0</v>
      </c>
      <c r="X807" s="130" t="s">
        <v>0</v>
      </c>
      <c r="Y807" s="130" t="s">
        <v>0</v>
      </c>
      <c r="Z807" s="130" t="s">
        <v>0</v>
      </c>
      <c r="AA807" s="130" t="s">
        <v>0</v>
      </c>
      <c r="AB807" s="130" t="s">
        <v>0</v>
      </c>
      <c r="AC807" s="130" t="s">
        <v>0</v>
      </c>
      <c r="AD807" s="130" t="s">
        <v>0</v>
      </c>
      <c r="AE807" s="130" t="s">
        <v>0</v>
      </c>
      <c r="AF807" s="130" t="s">
        <v>0</v>
      </c>
      <c r="AG807" s="130" t="s">
        <v>0</v>
      </c>
      <c r="AH807" s="130" t="s">
        <v>0</v>
      </c>
      <c r="AI807" s="130" t="s">
        <v>0</v>
      </c>
      <c r="AJ807" s="130" t="s">
        <v>0</v>
      </c>
      <c r="AK807" s="137" t="s">
        <v>2748</v>
      </c>
      <c r="AL807" s="138" t="s">
        <v>2749</v>
      </c>
    </row>
    <row r="808" spans="1:38" x14ac:dyDescent="0.2">
      <c r="A808" s="55" t="s">
        <v>2835</v>
      </c>
      <c r="B808" s="152" t="s">
        <v>2797</v>
      </c>
      <c r="C808" s="130">
        <v>13158891633.267265</v>
      </c>
      <c r="D808" s="130">
        <v>5</v>
      </c>
      <c r="E808" s="130" t="s">
        <v>2885</v>
      </c>
      <c r="F808" s="130" t="s">
        <v>0</v>
      </c>
      <c r="G808" s="130" t="s">
        <v>0</v>
      </c>
      <c r="H808" s="130">
        <v>1</v>
      </c>
      <c r="I808" s="130" t="s">
        <v>0</v>
      </c>
      <c r="J808" s="130" t="s">
        <v>0</v>
      </c>
      <c r="K808" s="130" t="s">
        <v>0</v>
      </c>
      <c r="L808" s="130" t="s">
        <v>0</v>
      </c>
      <c r="M808" s="130">
        <v>2</v>
      </c>
      <c r="N808" s="130">
        <v>5</v>
      </c>
      <c r="O808" s="130">
        <v>4</v>
      </c>
      <c r="P808" s="130" t="s">
        <v>0</v>
      </c>
      <c r="Q808" s="130" t="s">
        <v>0</v>
      </c>
      <c r="R808" s="130" t="s">
        <v>0</v>
      </c>
      <c r="S808" s="130" t="s">
        <v>0</v>
      </c>
      <c r="T808" s="130" t="s">
        <v>0</v>
      </c>
      <c r="U808" s="130" t="s">
        <v>0</v>
      </c>
      <c r="V808" s="130" t="s">
        <v>0</v>
      </c>
      <c r="W808" s="130" t="s">
        <v>0</v>
      </c>
      <c r="X808" s="130" t="s">
        <v>0</v>
      </c>
      <c r="Y808" s="130" t="s">
        <v>0</v>
      </c>
      <c r="Z808" s="130">
        <v>3</v>
      </c>
      <c r="AA808" s="130" t="s">
        <v>0</v>
      </c>
      <c r="AB808" s="130" t="s">
        <v>0</v>
      </c>
      <c r="AC808" s="130" t="s">
        <v>0</v>
      </c>
      <c r="AD808" s="130" t="s">
        <v>0</v>
      </c>
      <c r="AE808" s="130" t="s">
        <v>0</v>
      </c>
      <c r="AF808" s="130" t="s">
        <v>0</v>
      </c>
      <c r="AG808" s="130" t="s">
        <v>0</v>
      </c>
      <c r="AH808" s="130" t="s">
        <v>0</v>
      </c>
      <c r="AI808" s="130" t="s">
        <v>0</v>
      </c>
      <c r="AJ808" s="130" t="s">
        <v>0</v>
      </c>
      <c r="AK808" s="137" t="s">
        <v>2748</v>
      </c>
      <c r="AL808" s="138" t="s">
        <v>2749</v>
      </c>
    </row>
    <row r="809" spans="1:38" x14ac:dyDescent="0.2">
      <c r="A809" s="55" t="s">
        <v>2835</v>
      </c>
      <c r="B809" s="152" t="s">
        <v>2798</v>
      </c>
      <c r="C809" s="130">
        <v>84129599190.690063</v>
      </c>
      <c r="D809" s="130">
        <v>13</v>
      </c>
      <c r="E809" s="130" t="s">
        <v>2885</v>
      </c>
      <c r="F809" s="130" t="s">
        <v>0</v>
      </c>
      <c r="G809" s="130" t="s">
        <v>0</v>
      </c>
      <c r="H809" s="130">
        <v>1</v>
      </c>
      <c r="I809" s="130">
        <v>6</v>
      </c>
      <c r="J809" s="130" t="s">
        <v>0</v>
      </c>
      <c r="K809" s="130">
        <v>9</v>
      </c>
      <c r="L809" s="130">
        <v>10</v>
      </c>
      <c r="M809" s="130" t="s">
        <v>0</v>
      </c>
      <c r="N809" s="130">
        <v>2</v>
      </c>
      <c r="O809" s="130" t="s">
        <v>0</v>
      </c>
      <c r="P809" s="130" t="s">
        <v>0</v>
      </c>
      <c r="Q809" s="130">
        <v>4</v>
      </c>
      <c r="R809" s="130">
        <v>7</v>
      </c>
      <c r="S809" s="130" t="s">
        <v>0</v>
      </c>
      <c r="T809" s="130" t="s">
        <v>0</v>
      </c>
      <c r="U809" s="130">
        <v>3</v>
      </c>
      <c r="V809" s="130">
        <v>12</v>
      </c>
      <c r="W809" s="130" t="s">
        <v>0</v>
      </c>
      <c r="X809" s="130">
        <v>5</v>
      </c>
      <c r="Y809" s="130">
        <v>8</v>
      </c>
      <c r="Z809" s="130">
        <v>11</v>
      </c>
      <c r="AA809" s="130">
        <v>13</v>
      </c>
      <c r="AB809" s="130" t="s">
        <v>0</v>
      </c>
      <c r="AC809" s="130" t="s">
        <v>0</v>
      </c>
      <c r="AD809" s="130" t="s">
        <v>0</v>
      </c>
      <c r="AE809" s="130" t="s">
        <v>0</v>
      </c>
      <c r="AF809" s="130" t="s">
        <v>0</v>
      </c>
      <c r="AG809" s="130" t="s">
        <v>0</v>
      </c>
      <c r="AH809" s="130" t="s">
        <v>0</v>
      </c>
      <c r="AI809" s="130" t="s">
        <v>0</v>
      </c>
      <c r="AJ809" s="130" t="s">
        <v>0</v>
      </c>
      <c r="AK809" s="137" t="s">
        <v>2748</v>
      </c>
      <c r="AL809" s="138" t="s">
        <v>2749</v>
      </c>
    </row>
    <row r="810" spans="1:38" x14ac:dyDescent="0.2">
      <c r="A810" s="55" t="s">
        <v>2835</v>
      </c>
      <c r="B810" s="152" t="s">
        <v>2799</v>
      </c>
      <c r="C810" s="130">
        <v>291602804514.6333</v>
      </c>
      <c r="D810" s="130">
        <v>15</v>
      </c>
      <c r="E810" s="130" t="s">
        <v>2885</v>
      </c>
      <c r="F810" s="130" t="s">
        <v>0</v>
      </c>
      <c r="G810" s="130" t="s">
        <v>0</v>
      </c>
      <c r="H810" s="130">
        <v>1</v>
      </c>
      <c r="I810" s="130">
        <v>9</v>
      </c>
      <c r="J810" s="130" t="s">
        <v>0</v>
      </c>
      <c r="K810" s="130">
        <v>12</v>
      </c>
      <c r="L810" s="130">
        <v>2</v>
      </c>
      <c r="M810" s="130">
        <v>8</v>
      </c>
      <c r="N810" s="130">
        <v>3</v>
      </c>
      <c r="O810" s="130" t="s">
        <v>0</v>
      </c>
      <c r="P810" s="130" t="s">
        <v>0</v>
      </c>
      <c r="Q810" s="130">
        <v>5</v>
      </c>
      <c r="R810" s="130">
        <v>10</v>
      </c>
      <c r="S810" s="130" t="s">
        <v>0</v>
      </c>
      <c r="T810" s="130" t="s">
        <v>0</v>
      </c>
      <c r="U810" s="130">
        <v>7</v>
      </c>
      <c r="V810" s="130">
        <v>14</v>
      </c>
      <c r="W810" s="130" t="s">
        <v>0</v>
      </c>
      <c r="X810" s="130">
        <v>11</v>
      </c>
      <c r="Y810" s="130">
        <v>13</v>
      </c>
      <c r="Z810" s="130">
        <v>6</v>
      </c>
      <c r="AA810" s="130">
        <v>15</v>
      </c>
      <c r="AB810" s="130">
        <v>4</v>
      </c>
      <c r="AC810" s="130" t="s">
        <v>0</v>
      </c>
      <c r="AD810" s="130" t="s">
        <v>0</v>
      </c>
      <c r="AE810" s="130" t="s">
        <v>0</v>
      </c>
      <c r="AF810" s="130" t="s">
        <v>0</v>
      </c>
      <c r="AG810" s="130" t="s">
        <v>0</v>
      </c>
      <c r="AH810" s="130" t="s">
        <v>0</v>
      </c>
      <c r="AI810" s="130" t="s">
        <v>0</v>
      </c>
      <c r="AJ810" s="130" t="s">
        <v>0</v>
      </c>
      <c r="AK810" s="137" t="s">
        <v>2748</v>
      </c>
      <c r="AL810" s="138" t="s">
        <v>2749</v>
      </c>
    </row>
    <row r="811" spans="1:38" x14ac:dyDescent="0.2">
      <c r="A811" s="55" t="s">
        <v>2835</v>
      </c>
      <c r="B811" s="152" t="s">
        <v>2800</v>
      </c>
      <c r="C811" s="130">
        <v>181094746923.38947</v>
      </c>
      <c r="D811" s="130">
        <v>15</v>
      </c>
      <c r="E811" s="130" t="s">
        <v>2885</v>
      </c>
      <c r="F811" s="130" t="s">
        <v>0</v>
      </c>
      <c r="G811" s="130" t="s">
        <v>0</v>
      </c>
      <c r="H811" s="130">
        <v>4</v>
      </c>
      <c r="I811" s="130">
        <v>5</v>
      </c>
      <c r="J811" s="130" t="s">
        <v>0</v>
      </c>
      <c r="K811" s="130">
        <v>3</v>
      </c>
      <c r="L811" s="130">
        <v>9</v>
      </c>
      <c r="M811" s="130">
        <v>10</v>
      </c>
      <c r="N811" s="130">
        <v>8</v>
      </c>
      <c r="O811" s="130" t="s">
        <v>0</v>
      </c>
      <c r="P811" s="130">
        <v>14</v>
      </c>
      <c r="Q811" s="130">
        <v>1</v>
      </c>
      <c r="R811" s="130">
        <v>2</v>
      </c>
      <c r="S811" s="130" t="s">
        <v>0</v>
      </c>
      <c r="T811" s="130" t="s">
        <v>0</v>
      </c>
      <c r="U811" s="130">
        <v>11</v>
      </c>
      <c r="V811" s="130">
        <v>13</v>
      </c>
      <c r="W811" s="130" t="s">
        <v>0</v>
      </c>
      <c r="X811" s="130">
        <v>12</v>
      </c>
      <c r="Y811" s="130">
        <v>7</v>
      </c>
      <c r="Z811" s="130">
        <v>6</v>
      </c>
      <c r="AA811" s="130">
        <v>15</v>
      </c>
      <c r="AB811" s="130" t="s">
        <v>0</v>
      </c>
      <c r="AC811" s="130" t="s">
        <v>0</v>
      </c>
      <c r="AD811" s="130" t="s">
        <v>0</v>
      </c>
      <c r="AE811" s="130" t="s">
        <v>0</v>
      </c>
      <c r="AF811" s="130" t="s">
        <v>0</v>
      </c>
      <c r="AG811" s="130" t="s">
        <v>0</v>
      </c>
      <c r="AH811" s="130" t="s">
        <v>0</v>
      </c>
      <c r="AI811" s="130" t="s">
        <v>0</v>
      </c>
      <c r="AJ811" s="130" t="s">
        <v>0</v>
      </c>
      <c r="AK811" s="137" t="s">
        <v>2748</v>
      </c>
      <c r="AL811" s="138" t="s">
        <v>2749</v>
      </c>
    </row>
    <row r="812" spans="1:38" x14ac:dyDescent="0.2">
      <c r="A812" s="55" t="s">
        <v>2835</v>
      </c>
      <c r="B812" s="152" t="s">
        <v>2801</v>
      </c>
      <c r="C812" s="130">
        <v>47360979852.765686</v>
      </c>
      <c r="D812" s="130">
        <v>14</v>
      </c>
      <c r="E812" s="130" t="s">
        <v>2885</v>
      </c>
      <c r="F812" s="130" t="s">
        <v>0</v>
      </c>
      <c r="G812" s="130" t="s">
        <v>0</v>
      </c>
      <c r="H812" s="130">
        <v>5</v>
      </c>
      <c r="I812" s="130">
        <v>11</v>
      </c>
      <c r="J812" s="130" t="s">
        <v>0</v>
      </c>
      <c r="K812" s="130">
        <v>6</v>
      </c>
      <c r="L812" s="130">
        <v>1</v>
      </c>
      <c r="M812" s="130">
        <v>12</v>
      </c>
      <c r="N812" s="130">
        <v>8</v>
      </c>
      <c r="O812" s="130" t="s">
        <v>0</v>
      </c>
      <c r="P812" s="130" t="s">
        <v>0</v>
      </c>
      <c r="Q812" s="130">
        <v>2</v>
      </c>
      <c r="R812" s="130">
        <v>9</v>
      </c>
      <c r="S812" s="130" t="s">
        <v>0</v>
      </c>
      <c r="T812" s="130" t="s">
        <v>0</v>
      </c>
      <c r="U812" s="130">
        <v>7</v>
      </c>
      <c r="V812" s="130">
        <v>10</v>
      </c>
      <c r="W812" s="130" t="s">
        <v>0</v>
      </c>
      <c r="X812" s="130">
        <v>3</v>
      </c>
      <c r="Y812" s="130">
        <v>14</v>
      </c>
      <c r="Z812" s="130">
        <v>4</v>
      </c>
      <c r="AA812" s="130">
        <v>13</v>
      </c>
      <c r="AB812" s="130" t="s">
        <v>0</v>
      </c>
      <c r="AC812" s="130" t="s">
        <v>0</v>
      </c>
      <c r="AD812" s="130" t="s">
        <v>0</v>
      </c>
      <c r="AE812" s="130" t="s">
        <v>0</v>
      </c>
      <c r="AF812" s="130" t="s">
        <v>0</v>
      </c>
      <c r="AG812" s="130" t="s">
        <v>0</v>
      </c>
      <c r="AH812" s="130" t="s">
        <v>0</v>
      </c>
      <c r="AI812" s="130" t="s">
        <v>0</v>
      </c>
      <c r="AJ812" s="130" t="s">
        <v>0</v>
      </c>
      <c r="AK812" s="137" t="s">
        <v>2748</v>
      </c>
      <c r="AL812" s="138" t="s">
        <v>2749</v>
      </c>
    </row>
    <row r="813" spans="1:38" x14ac:dyDescent="0.2">
      <c r="A813" s="55" t="s">
        <v>2835</v>
      </c>
      <c r="B813" s="152" t="s">
        <v>2802</v>
      </c>
      <c r="C813" s="130">
        <v>4817415375.260253</v>
      </c>
      <c r="D813" s="130">
        <v>8</v>
      </c>
      <c r="E813" s="130" t="s">
        <v>2885</v>
      </c>
      <c r="F813" s="130" t="s">
        <v>0</v>
      </c>
      <c r="G813" s="130" t="s">
        <v>0</v>
      </c>
      <c r="H813" s="130">
        <v>3</v>
      </c>
      <c r="I813" s="130">
        <v>8</v>
      </c>
      <c r="J813" s="130" t="s">
        <v>0</v>
      </c>
      <c r="K813" s="130">
        <v>2</v>
      </c>
      <c r="L813" s="130">
        <v>1</v>
      </c>
      <c r="M813" s="130" t="s">
        <v>0</v>
      </c>
      <c r="N813" s="130">
        <v>7</v>
      </c>
      <c r="O813" s="130" t="s">
        <v>0</v>
      </c>
      <c r="P813" s="130" t="s">
        <v>0</v>
      </c>
      <c r="Q813" s="130">
        <v>4</v>
      </c>
      <c r="R813" s="130" t="s">
        <v>0</v>
      </c>
      <c r="S813" s="130" t="s">
        <v>0</v>
      </c>
      <c r="T813" s="130" t="s">
        <v>0</v>
      </c>
      <c r="U813" s="130" t="s">
        <v>0</v>
      </c>
      <c r="V813" s="130" t="s">
        <v>0</v>
      </c>
      <c r="W813" s="130" t="s">
        <v>0</v>
      </c>
      <c r="X813" s="130">
        <v>5</v>
      </c>
      <c r="Y813" s="130" t="s">
        <v>0</v>
      </c>
      <c r="Z813" s="130">
        <v>6</v>
      </c>
      <c r="AA813" s="130" t="s">
        <v>0</v>
      </c>
      <c r="AB813" s="130" t="s">
        <v>0</v>
      </c>
      <c r="AC813" s="130" t="s">
        <v>0</v>
      </c>
      <c r="AD813" s="130" t="s">
        <v>0</v>
      </c>
      <c r="AE813" s="130" t="s">
        <v>0</v>
      </c>
      <c r="AF813" s="130" t="s">
        <v>0</v>
      </c>
      <c r="AG813" s="130" t="s">
        <v>0</v>
      </c>
      <c r="AH813" s="130" t="s">
        <v>0</v>
      </c>
      <c r="AI813" s="130" t="s">
        <v>0</v>
      </c>
      <c r="AJ813" s="130" t="s">
        <v>0</v>
      </c>
      <c r="AK813" s="137" t="s">
        <v>2748</v>
      </c>
      <c r="AL813" s="138" t="s">
        <v>2749</v>
      </c>
    </row>
    <row r="814" spans="1:38" x14ac:dyDescent="0.2">
      <c r="A814" s="55" t="s">
        <v>2835</v>
      </c>
      <c r="B814" s="152" t="s">
        <v>2831</v>
      </c>
      <c r="C814" s="130">
        <v>127437538058.6308</v>
      </c>
      <c r="D814" s="130">
        <v>13</v>
      </c>
      <c r="E814" s="130" t="s">
        <v>2885</v>
      </c>
      <c r="F814" s="130" t="s">
        <v>0</v>
      </c>
      <c r="G814" s="130" t="s">
        <v>0</v>
      </c>
      <c r="H814" s="130">
        <v>2</v>
      </c>
      <c r="I814" s="130">
        <v>8</v>
      </c>
      <c r="J814" s="130" t="s">
        <v>0</v>
      </c>
      <c r="K814" s="130">
        <v>1</v>
      </c>
      <c r="L814" s="130">
        <v>7</v>
      </c>
      <c r="M814" s="130">
        <v>10</v>
      </c>
      <c r="N814" s="130">
        <v>3</v>
      </c>
      <c r="O814" s="130" t="s">
        <v>0</v>
      </c>
      <c r="P814" s="130" t="s">
        <v>0</v>
      </c>
      <c r="Q814" s="130">
        <v>5</v>
      </c>
      <c r="R814" s="130">
        <v>9</v>
      </c>
      <c r="S814" s="130" t="s">
        <v>0</v>
      </c>
      <c r="T814" s="130" t="s">
        <v>0</v>
      </c>
      <c r="U814" s="130">
        <v>6</v>
      </c>
      <c r="V814" s="130">
        <v>12</v>
      </c>
      <c r="W814" s="130" t="s">
        <v>0</v>
      </c>
      <c r="X814" s="130">
        <v>11</v>
      </c>
      <c r="Y814" s="130" t="s">
        <v>0</v>
      </c>
      <c r="Z814" s="130">
        <v>4</v>
      </c>
      <c r="AA814" s="130">
        <v>13</v>
      </c>
      <c r="AB814" s="130" t="s">
        <v>0</v>
      </c>
      <c r="AC814" s="130" t="s">
        <v>0</v>
      </c>
      <c r="AD814" s="130" t="s">
        <v>0</v>
      </c>
      <c r="AE814" s="130" t="s">
        <v>0</v>
      </c>
      <c r="AF814" s="130" t="s">
        <v>0</v>
      </c>
      <c r="AG814" s="130" t="s">
        <v>0</v>
      </c>
      <c r="AH814" s="130" t="s">
        <v>0</v>
      </c>
      <c r="AI814" s="130" t="s">
        <v>0</v>
      </c>
      <c r="AJ814" s="130" t="s">
        <v>0</v>
      </c>
      <c r="AK814" s="137" t="s">
        <v>2748</v>
      </c>
      <c r="AL814" s="138" t="s">
        <v>2749</v>
      </c>
    </row>
    <row r="815" spans="1:38" x14ac:dyDescent="0.2">
      <c r="A815" s="55" t="s">
        <v>2835</v>
      </c>
      <c r="B815" s="152" t="s">
        <v>2803</v>
      </c>
      <c r="C815" s="130">
        <v>23873758184.254383</v>
      </c>
      <c r="D815" s="130">
        <v>5</v>
      </c>
      <c r="E815" s="130" t="s">
        <v>2885</v>
      </c>
      <c r="F815" s="130" t="s">
        <v>0</v>
      </c>
      <c r="G815" s="130" t="s">
        <v>0</v>
      </c>
      <c r="H815" s="130" t="s">
        <v>0</v>
      </c>
      <c r="I815" s="130">
        <v>3</v>
      </c>
      <c r="J815" s="130" t="s">
        <v>0</v>
      </c>
      <c r="K815" s="130" t="s">
        <v>0</v>
      </c>
      <c r="L815" s="130" t="s">
        <v>0</v>
      </c>
      <c r="M815" s="130" t="s">
        <v>0</v>
      </c>
      <c r="N815" s="130" t="s">
        <v>0</v>
      </c>
      <c r="O815" s="130" t="s">
        <v>0</v>
      </c>
      <c r="P815" s="130">
        <v>5</v>
      </c>
      <c r="Q815" s="130" t="s">
        <v>0</v>
      </c>
      <c r="R815" s="130" t="s">
        <v>0</v>
      </c>
      <c r="S815" s="130" t="s">
        <v>0</v>
      </c>
      <c r="T815" s="130">
        <v>1</v>
      </c>
      <c r="U815" s="130">
        <v>4</v>
      </c>
      <c r="V815" s="130" t="s">
        <v>0</v>
      </c>
      <c r="W815" s="130" t="s">
        <v>0</v>
      </c>
      <c r="X815" s="130" t="s">
        <v>0</v>
      </c>
      <c r="Y815" s="130">
        <v>2</v>
      </c>
      <c r="Z815" s="130" t="s">
        <v>0</v>
      </c>
      <c r="AA815" s="130" t="s">
        <v>0</v>
      </c>
      <c r="AB815" s="130" t="s">
        <v>0</v>
      </c>
      <c r="AC815" s="130" t="s">
        <v>0</v>
      </c>
      <c r="AD815" s="130" t="s">
        <v>0</v>
      </c>
      <c r="AE815" s="130" t="s">
        <v>0</v>
      </c>
      <c r="AF815" s="130" t="s">
        <v>0</v>
      </c>
      <c r="AG815" s="130" t="s">
        <v>0</v>
      </c>
      <c r="AH815" s="130" t="s">
        <v>0</v>
      </c>
      <c r="AI815" s="130" t="s">
        <v>0</v>
      </c>
      <c r="AJ815" s="130" t="s">
        <v>0</v>
      </c>
      <c r="AK815" s="137" t="s">
        <v>2748</v>
      </c>
      <c r="AL815" s="138" t="s">
        <v>2749</v>
      </c>
    </row>
    <row r="816" spans="1:38" x14ac:dyDescent="0.2">
      <c r="A816" s="55" t="s">
        <v>2835</v>
      </c>
      <c r="B816" s="152" t="s">
        <v>2804</v>
      </c>
      <c r="C816" s="130">
        <v>28931115763.466629</v>
      </c>
      <c r="D816" s="130">
        <v>7</v>
      </c>
      <c r="E816" s="130" t="s">
        <v>2885</v>
      </c>
      <c r="F816" s="130" t="s">
        <v>0</v>
      </c>
      <c r="G816" s="130" t="s">
        <v>0</v>
      </c>
      <c r="H816" s="130" t="s">
        <v>0</v>
      </c>
      <c r="I816" s="130">
        <v>1</v>
      </c>
      <c r="J816" s="130" t="s">
        <v>0</v>
      </c>
      <c r="K816" s="130" t="s">
        <v>0</v>
      </c>
      <c r="L816" s="130" t="s">
        <v>0</v>
      </c>
      <c r="M816" s="130" t="s">
        <v>0</v>
      </c>
      <c r="N816" s="130">
        <v>6</v>
      </c>
      <c r="O816" s="130" t="s">
        <v>0</v>
      </c>
      <c r="P816" s="130">
        <v>5</v>
      </c>
      <c r="Q816" s="130" t="s">
        <v>0</v>
      </c>
      <c r="R816" s="130" t="s">
        <v>0</v>
      </c>
      <c r="S816" s="130" t="s">
        <v>0</v>
      </c>
      <c r="T816" s="130">
        <v>2</v>
      </c>
      <c r="U816" s="130">
        <v>3</v>
      </c>
      <c r="V816" s="130" t="s">
        <v>0</v>
      </c>
      <c r="W816" s="130">
        <v>7</v>
      </c>
      <c r="X816" s="130" t="s">
        <v>0</v>
      </c>
      <c r="Y816" s="130">
        <v>4</v>
      </c>
      <c r="Z816" s="130" t="s">
        <v>0</v>
      </c>
      <c r="AA816" s="130" t="s">
        <v>0</v>
      </c>
      <c r="AB816" s="130" t="s">
        <v>0</v>
      </c>
      <c r="AC816" s="130" t="s">
        <v>0</v>
      </c>
      <c r="AD816" s="130" t="s">
        <v>0</v>
      </c>
      <c r="AE816" s="130" t="s">
        <v>0</v>
      </c>
      <c r="AF816" s="130" t="s">
        <v>0</v>
      </c>
      <c r="AG816" s="130" t="s">
        <v>0</v>
      </c>
      <c r="AH816" s="130" t="s">
        <v>0</v>
      </c>
      <c r="AI816" s="130" t="s">
        <v>0</v>
      </c>
      <c r="AJ816" s="130" t="s">
        <v>0</v>
      </c>
      <c r="AK816" s="137" t="s">
        <v>2748</v>
      </c>
      <c r="AL816" s="138" t="s">
        <v>2749</v>
      </c>
    </row>
    <row r="817" spans="1:38" x14ac:dyDescent="0.2">
      <c r="A817" s="55" t="s">
        <v>2835</v>
      </c>
      <c r="B817" s="152" t="s">
        <v>2805</v>
      </c>
      <c r="C817" s="130">
        <v>3152940846</v>
      </c>
      <c r="D817" s="130">
        <v>5</v>
      </c>
      <c r="E817" s="130" t="s">
        <v>2885</v>
      </c>
      <c r="F817" s="130" t="s">
        <v>0</v>
      </c>
      <c r="G817" s="130" t="s">
        <v>0</v>
      </c>
      <c r="H817" s="130" t="s">
        <v>0</v>
      </c>
      <c r="I817" s="130" t="s">
        <v>0</v>
      </c>
      <c r="J817" s="130" t="s">
        <v>0</v>
      </c>
      <c r="K817" s="130">
        <v>1</v>
      </c>
      <c r="L817" s="130" t="s">
        <v>0</v>
      </c>
      <c r="M817" s="130" t="s">
        <v>0</v>
      </c>
      <c r="N817" s="130" t="s">
        <v>0</v>
      </c>
      <c r="O817" s="130" t="s">
        <v>0</v>
      </c>
      <c r="P817" s="130" t="s">
        <v>0</v>
      </c>
      <c r="Q817" s="130">
        <v>3</v>
      </c>
      <c r="R817" s="130" t="s">
        <v>0</v>
      </c>
      <c r="S817" s="130" t="s">
        <v>0</v>
      </c>
      <c r="T817" s="130" t="s">
        <v>0</v>
      </c>
      <c r="U817" s="130">
        <v>2</v>
      </c>
      <c r="V817" s="130" t="s">
        <v>0</v>
      </c>
      <c r="W817" s="130" t="s">
        <v>0</v>
      </c>
      <c r="X817" s="130">
        <v>4</v>
      </c>
      <c r="Y817" s="130" t="s">
        <v>0</v>
      </c>
      <c r="Z817" s="130" t="s">
        <v>0</v>
      </c>
      <c r="AA817" s="130">
        <v>5</v>
      </c>
      <c r="AB817" s="130" t="s">
        <v>0</v>
      </c>
      <c r="AC817" s="130" t="s">
        <v>0</v>
      </c>
      <c r="AD817" s="130" t="s">
        <v>0</v>
      </c>
      <c r="AE817" s="130" t="s">
        <v>0</v>
      </c>
      <c r="AF817" s="130" t="s">
        <v>0</v>
      </c>
      <c r="AG817" s="130" t="s">
        <v>0</v>
      </c>
      <c r="AH817" s="130" t="s">
        <v>0</v>
      </c>
      <c r="AI817" s="130" t="s">
        <v>0</v>
      </c>
      <c r="AJ817" s="130" t="s">
        <v>0</v>
      </c>
      <c r="AK817" s="137" t="s">
        <v>2748</v>
      </c>
      <c r="AL817" s="138" t="s">
        <v>2749</v>
      </c>
    </row>
    <row r="818" spans="1:38" x14ac:dyDescent="0.2">
      <c r="A818" s="55" t="s">
        <v>2835</v>
      </c>
      <c r="B818" s="55" t="s">
        <v>2836</v>
      </c>
      <c r="C818" s="130">
        <v>1446050115432.1978</v>
      </c>
      <c r="D818" s="130">
        <v>21</v>
      </c>
      <c r="E818" s="130" t="s">
        <v>2885</v>
      </c>
      <c r="F818" s="130">
        <v>11</v>
      </c>
      <c r="G818" s="130" t="s">
        <v>0</v>
      </c>
      <c r="H818" s="130">
        <v>2</v>
      </c>
      <c r="I818" s="130">
        <v>6</v>
      </c>
      <c r="J818" s="130">
        <v>17</v>
      </c>
      <c r="K818" s="130">
        <v>5</v>
      </c>
      <c r="L818" s="130">
        <v>9</v>
      </c>
      <c r="M818" s="130">
        <v>12</v>
      </c>
      <c r="N818" s="130">
        <v>7</v>
      </c>
      <c r="O818" s="130">
        <v>10</v>
      </c>
      <c r="P818" s="130">
        <v>19</v>
      </c>
      <c r="Q818" s="130">
        <v>1</v>
      </c>
      <c r="R818" s="130">
        <v>3</v>
      </c>
      <c r="S818" s="130" t="s">
        <v>0</v>
      </c>
      <c r="T818" s="130">
        <v>16</v>
      </c>
      <c r="U818" s="130">
        <v>8</v>
      </c>
      <c r="V818" s="130">
        <v>18</v>
      </c>
      <c r="W818" s="130">
        <v>21</v>
      </c>
      <c r="X818" s="130">
        <v>15</v>
      </c>
      <c r="Y818" s="130">
        <v>14</v>
      </c>
      <c r="Z818" s="130">
        <v>4</v>
      </c>
      <c r="AA818" s="130">
        <v>20</v>
      </c>
      <c r="AB818" s="130">
        <v>13</v>
      </c>
      <c r="AC818" s="130" t="s">
        <v>0</v>
      </c>
      <c r="AD818" s="130" t="s">
        <v>0</v>
      </c>
      <c r="AE818" s="130" t="s">
        <v>0</v>
      </c>
      <c r="AF818" s="130" t="s">
        <v>0</v>
      </c>
      <c r="AG818" s="130" t="s">
        <v>0</v>
      </c>
      <c r="AH818" s="130" t="s">
        <v>0</v>
      </c>
      <c r="AI818" s="130" t="s">
        <v>0</v>
      </c>
      <c r="AJ818" s="130" t="s">
        <v>0</v>
      </c>
    </row>
    <row r="819" spans="1:38" x14ac:dyDescent="0.2">
      <c r="A819" s="55"/>
      <c r="B819" s="55"/>
      <c r="C819" s="130"/>
      <c r="D819" s="130"/>
      <c r="E819" s="130"/>
      <c r="F819" s="130" t="s">
        <v>0</v>
      </c>
      <c r="G819" s="130" t="s">
        <v>0</v>
      </c>
      <c r="H819" s="130" t="s">
        <v>0</v>
      </c>
      <c r="I819" s="130" t="s">
        <v>0</v>
      </c>
      <c r="J819" s="130" t="s">
        <v>0</v>
      </c>
      <c r="K819" s="130" t="s">
        <v>0</v>
      </c>
      <c r="L819" s="130" t="s">
        <v>0</v>
      </c>
      <c r="M819" s="130" t="s">
        <v>0</v>
      </c>
      <c r="N819" s="130" t="s">
        <v>0</v>
      </c>
      <c r="O819" s="130" t="s">
        <v>0</v>
      </c>
      <c r="P819" s="130" t="s">
        <v>0</v>
      </c>
      <c r="Q819" s="130" t="s">
        <v>0</v>
      </c>
      <c r="R819" s="130" t="s">
        <v>0</v>
      </c>
      <c r="S819" s="130" t="s">
        <v>0</v>
      </c>
      <c r="T819" s="130" t="s">
        <v>0</v>
      </c>
      <c r="U819" s="130" t="s">
        <v>0</v>
      </c>
      <c r="V819" s="130" t="s">
        <v>0</v>
      </c>
      <c r="W819" s="130" t="s">
        <v>0</v>
      </c>
      <c r="X819" s="130" t="s">
        <v>0</v>
      </c>
      <c r="Y819" s="130" t="s">
        <v>0</v>
      </c>
      <c r="Z819" s="130" t="s">
        <v>0</v>
      </c>
      <c r="AA819" s="130" t="s">
        <v>0</v>
      </c>
      <c r="AB819" s="130" t="s">
        <v>0</v>
      </c>
      <c r="AC819" s="130" t="s">
        <v>0</v>
      </c>
      <c r="AD819" s="130" t="s">
        <v>0</v>
      </c>
      <c r="AE819" s="130" t="s">
        <v>0</v>
      </c>
      <c r="AF819" s="130" t="s">
        <v>0</v>
      </c>
      <c r="AG819" s="130" t="s">
        <v>0</v>
      </c>
      <c r="AH819" s="130" t="s">
        <v>0</v>
      </c>
      <c r="AI819" s="130" t="s">
        <v>0</v>
      </c>
      <c r="AJ819" s="130" t="s">
        <v>0</v>
      </c>
    </row>
    <row r="820" spans="1:38" x14ac:dyDescent="0.2">
      <c r="A820" s="55" t="s">
        <v>2835</v>
      </c>
      <c r="B820" s="152" t="s">
        <v>2806</v>
      </c>
      <c r="C820" s="130">
        <v>225013</v>
      </c>
      <c r="D820" s="130">
        <v>15</v>
      </c>
      <c r="E820" s="130" t="s">
        <v>2885</v>
      </c>
      <c r="F820" s="130" t="s">
        <v>0</v>
      </c>
      <c r="G820" s="130" t="s">
        <v>0</v>
      </c>
      <c r="H820" s="130">
        <v>3</v>
      </c>
      <c r="I820" s="130">
        <v>6</v>
      </c>
      <c r="J820" s="130">
        <v>5</v>
      </c>
      <c r="K820" s="130">
        <v>10</v>
      </c>
      <c r="L820" s="130">
        <v>8</v>
      </c>
      <c r="M820" s="130">
        <v>11</v>
      </c>
      <c r="N820" s="130">
        <v>15</v>
      </c>
      <c r="O820" s="130" t="s">
        <v>0</v>
      </c>
      <c r="P820" s="130">
        <v>9</v>
      </c>
      <c r="Q820" s="130">
        <v>1</v>
      </c>
      <c r="R820" s="130">
        <v>2</v>
      </c>
      <c r="S820" s="130" t="s">
        <v>0</v>
      </c>
      <c r="T820" s="130" t="s">
        <v>0</v>
      </c>
      <c r="U820" s="130">
        <v>7</v>
      </c>
      <c r="V820" s="130">
        <v>13</v>
      </c>
      <c r="W820" s="130" t="s">
        <v>0</v>
      </c>
      <c r="X820" s="130">
        <v>12</v>
      </c>
      <c r="Y820" s="130" t="s">
        <v>0</v>
      </c>
      <c r="Z820" s="130">
        <v>4</v>
      </c>
      <c r="AA820" s="130">
        <v>14</v>
      </c>
      <c r="AB820" s="130" t="s">
        <v>0</v>
      </c>
      <c r="AC820" s="130" t="s">
        <v>0</v>
      </c>
      <c r="AD820" s="130" t="s">
        <v>0</v>
      </c>
      <c r="AE820" s="130" t="s">
        <v>0</v>
      </c>
      <c r="AF820" s="130" t="s">
        <v>0</v>
      </c>
      <c r="AG820" s="130" t="s">
        <v>0</v>
      </c>
      <c r="AH820" s="130" t="s">
        <v>0</v>
      </c>
      <c r="AI820" s="130" t="s">
        <v>0</v>
      </c>
      <c r="AJ820" s="130" t="s">
        <v>0</v>
      </c>
      <c r="AK820" s="137" t="s">
        <v>2748</v>
      </c>
      <c r="AL820" s="139" t="s">
        <v>2746</v>
      </c>
    </row>
    <row r="821" spans="1:38" x14ac:dyDescent="0.2">
      <c r="A821" s="55" t="s">
        <v>2835</v>
      </c>
      <c r="B821" s="152" t="s">
        <v>2807</v>
      </c>
      <c r="C821" s="130">
        <v>2803</v>
      </c>
      <c r="D821" s="130">
        <v>7</v>
      </c>
      <c r="E821" s="130" t="s">
        <v>2885</v>
      </c>
      <c r="F821" s="130" t="s">
        <v>0</v>
      </c>
      <c r="G821" s="130" t="s">
        <v>0</v>
      </c>
      <c r="H821" s="130" t="s">
        <v>0</v>
      </c>
      <c r="I821" s="130">
        <v>3</v>
      </c>
      <c r="J821" s="130">
        <v>4</v>
      </c>
      <c r="K821" s="130" t="s">
        <v>0</v>
      </c>
      <c r="L821" s="130" t="s">
        <v>0</v>
      </c>
      <c r="M821" s="130" t="s">
        <v>0</v>
      </c>
      <c r="N821" s="130" t="s">
        <v>0</v>
      </c>
      <c r="O821" s="130" t="s">
        <v>0</v>
      </c>
      <c r="P821" s="130">
        <v>5</v>
      </c>
      <c r="Q821" s="130">
        <v>1</v>
      </c>
      <c r="R821" s="130">
        <v>2</v>
      </c>
      <c r="S821" s="130" t="s">
        <v>0</v>
      </c>
      <c r="T821" s="130" t="s">
        <v>0</v>
      </c>
      <c r="U821" s="130">
        <v>7</v>
      </c>
      <c r="V821" s="130" t="s">
        <v>0</v>
      </c>
      <c r="W821" s="130" t="s">
        <v>0</v>
      </c>
      <c r="X821" s="130" t="s">
        <v>0</v>
      </c>
      <c r="Y821" s="130" t="s">
        <v>0</v>
      </c>
      <c r="Z821" s="130">
        <v>6</v>
      </c>
      <c r="AA821" s="130" t="s">
        <v>0</v>
      </c>
      <c r="AB821" s="130" t="s">
        <v>0</v>
      </c>
      <c r="AC821" s="130" t="s">
        <v>0</v>
      </c>
      <c r="AD821" s="130" t="s">
        <v>0</v>
      </c>
      <c r="AE821" s="130" t="s">
        <v>0</v>
      </c>
      <c r="AF821" s="130" t="s">
        <v>0</v>
      </c>
      <c r="AG821" s="130" t="s">
        <v>0</v>
      </c>
      <c r="AH821" s="130" t="s">
        <v>0</v>
      </c>
      <c r="AI821" s="130" t="s">
        <v>0</v>
      </c>
      <c r="AJ821" s="130" t="s">
        <v>0</v>
      </c>
      <c r="AK821" s="137" t="s">
        <v>2748</v>
      </c>
      <c r="AL821" s="139" t="s">
        <v>2746</v>
      </c>
    </row>
    <row r="822" spans="1:38" x14ac:dyDescent="0.2">
      <c r="A822" s="55" t="s">
        <v>2835</v>
      </c>
      <c r="B822" s="152" t="s">
        <v>2808</v>
      </c>
      <c r="C822" s="130">
        <v>48253</v>
      </c>
      <c r="D822" s="130">
        <v>6</v>
      </c>
      <c r="E822" s="130" t="s">
        <v>2885</v>
      </c>
      <c r="F822" s="130">
        <v>2</v>
      </c>
      <c r="G822" s="130">
        <v>4</v>
      </c>
      <c r="H822" s="130" t="s">
        <v>0</v>
      </c>
      <c r="I822" s="130">
        <v>6</v>
      </c>
      <c r="J822" s="130" t="s">
        <v>0</v>
      </c>
      <c r="K822" s="130" t="s">
        <v>0</v>
      </c>
      <c r="L822" s="130" t="s">
        <v>0</v>
      </c>
      <c r="M822" s="130" t="s">
        <v>0</v>
      </c>
      <c r="N822" s="130">
        <v>5</v>
      </c>
      <c r="O822" s="130">
        <v>1</v>
      </c>
      <c r="P822" s="130" t="s">
        <v>0</v>
      </c>
      <c r="Q822" s="130">
        <v>3</v>
      </c>
      <c r="R822" s="130" t="s">
        <v>0</v>
      </c>
      <c r="S822" s="130" t="s">
        <v>0</v>
      </c>
      <c r="T822" s="130" t="s">
        <v>0</v>
      </c>
      <c r="U822" s="130" t="s">
        <v>0</v>
      </c>
      <c r="V822" s="130" t="s">
        <v>0</v>
      </c>
      <c r="W822" s="130" t="s">
        <v>0</v>
      </c>
      <c r="X822" s="130" t="s">
        <v>0</v>
      </c>
      <c r="Y822" s="130" t="s">
        <v>0</v>
      </c>
      <c r="Z822" s="130" t="s">
        <v>0</v>
      </c>
      <c r="AA822" s="130" t="s">
        <v>0</v>
      </c>
      <c r="AB822" s="130" t="s">
        <v>0</v>
      </c>
      <c r="AC822" s="130" t="s">
        <v>0</v>
      </c>
      <c r="AD822" s="130" t="s">
        <v>0</v>
      </c>
      <c r="AE822" s="130" t="s">
        <v>0</v>
      </c>
      <c r="AF822" s="130" t="s">
        <v>0</v>
      </c>
      <c r="AG822" s="130" t="s">
        <v>0</v>
      </c>
      <c r="AH822" s="130" t="s">
        <v>0</v>
      </c>
      <c r="AI822" s="130" t="s">
        <v>0</v>
      </c>
      <c r="AJ822" s="130" t="s">
        <v>0</v>
      </c>
      <c r="AK822" s="137" t="s">
        <v>2748</v>
      </c>
      <c r="AL822" s="139" t="s">
        <v>2746</v>
      </c>
    </row>
    <row r="823" spans="1:38" x14ac:dyDescent="0.2">
      <c r="A823" s="55" t="s">
        <v>2835</v>
      </c>
      <c r="B823" s="152" t="s">
        <v>2809</v>
      </c>
      <c r="C823" s="130">
        <v>2589</v>
      </c>
      <c r="D823" s="130">
        <v>5</v>
      </c>
      <c r="E823" s="130" t="s">
        <v>2885</v>
      </c>
      <c r="F823" s="130" t="s">
        <v>0</v>
      </c>
      <c r="G823" s="130" t="s">
        <v>0</v>
      </c>
      <c r="H823" s="130">
        <v>1</v>
      </c>
      <c r="I823" s="130" t="s">
        <v>0</v>
      </c>
      <c r="J823" s="130" t="s">
        <v>0</v>
      </c>
      <c r="K823" s="130" t="s">
        <v>0</v>
      </c>
      <c r="L823" s="130" t="s">
        <v>0</v>
      </c>
      <c r="M823" s="130">
        <v>2</v>
      </c>
      <c r="N823" s="130">
        <v>5</v>
      </c>
      <c r="O823" s="130">
        <v>4</v>
      </c>
      <c r="P823" s="130" t="s">
        <v>0</v>
      </c>
      <c r="Q823" s="130" t="s">
        <v>0</v>
      </c>
      <c r="R823" s="130" t="s">
        <v>0</v>
      </c>
      <c r="S823" s="130" t="s">
        <v>0</v>
      </c>
      <c r="T823" s="130" t="s">
        <v>0</v>
      </c>
      <c r="U823" s="130" t="s">
        <v>0</v>
      </c>
      <c r="V823" s="130" t="s">
        <v>0</v>
      </c>
      <c r="W823" s="130" t="s">
        <v>0</v>
      </c>
      <c r="X823" s="130" t="s">
        <v>0</v>
      </c>
      <c r="Y823" s="130" t="s">
        <v>0</v>
      </c>
      <c r="Z823" s="130">
        <v>3</v>
      </c>
      <c r="AA823" s="130" t="s">
        <v>0</v>
      </c>
      <c r="AB823" s="130" t="s">
        <v>0</v>
      </c>
      <c r="AC823" s="130" t="s">
        <v>0</v>
      </c>
      <c r="AD823" s="130" t="s">
        <v>0</v>
      </c>
      <c r="AE823" s="130" t="s">
        <v>0</v>
      </c>
      <c r="AF823" s="130" t="s">
        <v>0</v>
      </c>
      <c r="AG823" s="130" t="s">
        <v>0</v>
      </c>
      <c r="AH823" s="130" t="s">
        <v>0</v>
      </c>
      <c r="AI823" s="130" t="s">
        <v>0</v>
      </c>
      <c r="AJ823" s="130" t="s">
        <v>0</v>
      </c>
      <c r="AK823" s="137" t="s">
        <v>2748</v>
      </c>
      <c r="AL823" s="139" t="s">
        <v>2746</v>
      </c>
    </row>
    <row r="824" spans="1:38" x14ac:dyDescent="0.2">
      <c r="A824" s="55" t="s">
        <v>2835</v>
      </c>
      <c r="B824" s="152" t="s">
        <v>2810</v>
      </c>
      <c r="C824" s="130">
        <v>2159</v>
      </c>
      <c r="D824" s="130">
        <v>12</v>
      </c>
      <c r="E824" s="130" t="s">
        <v>2885</v>
      </c>
      <c r="F824" s="130" t="s">
        <v>0</v>
      </c>
      <c r="G824" s="130" t="s">
        <v>0</v>
      </c>
      <c r="H824" s="130">
        <v>7</v>
      </c>
      <c r="I824" s="130">
        <v>6</v>
      </c>
      <c r="J824" s="130" t="s">
        <v>0</v>
      </c>
      <c r="K824" s="130">
        <v>10</v>
      </c>
      <c r="L824" s="130">
        <v>8</v>
      </c>
      <c r="M824" s="130" t="s">
        <v>0</v>
      </c>
      <c r="N824" s="130">
        <v>5</v>
      </c>
      <c r="O824" s="130" t="s">
        <v>0</v>
      </c>
      <c r="P824" s="130" t="s">
        <v>0</v>
      </c>
      <c r="Q824" s="130">
        <v>3</v>
      </c>
      <c r="R824" s="130">
        <v>2</v>
      </c>
      <c r="S824" s="130" t="s">
        <v>0</v>
      </c>
      <c r="T824" s="130" t="s">
        <v>0</v>
      </c>
      <c r="U824" s="130">
        <v>4</v>
      </c>
      <c r="V824" s="130">
        <v>9</v>
      </c>
      <c r="W824" s="130" t="s">
        <v>0</v>
      </c>
      <c r="X824" s="130">
        <v>1</v>
      </c>
      <c r="Y824" s="130" t="s">
        <v>0</v>
      </c>
      <c r="Z824" s="130">
        <v>11</v>
      </c>
      <c r="AA824" s="130">
        <v>12</v>
      </c>
      <c r="AB824" s="130" t="s">
        <v>0</v>
      </c>
      <c r="AC824" s="130" t="s">
        <v>0</v>
      </c>
      <c r="AD824" s="130" t="s">
        <v>0</v>
      </c>
      <c r="AE824" s="130" t="s">
        <v>0</v>
      </c>
      <c r="AF824" s="130" t="s">
        <v>0</v>
      </c>
      <c r="AG824" s="130" t="s">
        <v>0</v>
      </c>
      <c r="AH824" s="130" t="s">
        <v>0</v>
      </c>
      <c r="AI824" s="130" t="s">
        <v>0</v>
      </c>
      <c r="AJ824" s="130" t="s">
        <v>0</v>
      </c>
      <c r="AK824" s="137" t="s">
        <v>2748</v>
      </c>
      <c r="AL824" s="139" t="s">
        <v>2746</v>
      </c>
    </row>
    <row r="825" spans="1:38" x14ac:dyDescent="0.2">
      <c r="A825" s="55" t="s">
        <v>2835</v>
      </c>
      <c r="B825" s="152" t="s">
        <v>2811</v>
      </c>
      <c r="C825" s="130">
        <v>18356</v>
      </c>
      <c r="D825" s="130">
        <v>13</v>
      </c>
      <c r="E825" s="130" t="s">
        <v>2885</v>
      </c>
      <c r="F825" s="130" t="s">
        <v>0</v>
      </c>
      <c r="G825" s="130" t="s">
        <v>0</v>
      </c>
      <c r="H825" s="130">
        <v>1</v>
      </c>
      <c r="I825" s="130">
        <v>5</v>
      </c>
      <c r="J825" s="130" t="s">
        <v>0</v>
      </c>
      <c r="K825" s="130">
        <v>10</v>
      </c>
      <c r="L825" s="130" t="s">
        <v>0</v>
      </c>
      <c r="M825" s="130" t="s">
        <v>0</v>
      </c>
      <c r="N825" s="130">
        <v>3</v>
      </c>
      <c r="O825" s="130" t="s">
        <v>0</v>
      </c>
      <c r="P825" s="130" t="s">
        <v>0</v>
      </c>
      <c r="Q825" s="130">
        <v>2</v>
      </c>
      <c r="R825" s="130">
        <v>6</v>
      </c>
      <c r="S825" s="130" t="s">
        <v>0</v>
      </c>
      <c r="T825" s="130" t="s">
        <v>0</v>
      </c>
      <c r="U825" s="130">
        <v>9</v>
      </c>
      <c r="V825" s="130">
        <v>11</v>
      </c>
      <c r="W825" s="130" t="s">
        <v>0</v>
      </c>
      <c r="X825" s="130">
        <v>8</v>
      </c>
      <c r="Y825" s="130">
        <v>12</v>
      </c>
      <c r="Z825" s="130">
        <v>7</v>
      </c>
      <c r="AA825" s="130">
        <v>13</v>
      </c>
      <c r="AB825" s="130">
        <v>4</v>
      </c>
      <c r="AC825" s="130" t="s">
        <v>0</v>
      </c>
      <c r="AD825" s="130" t="s">
        <v>0</v>
      </c>
      <c r="AE825" s="130" t="s">
        <v>0</v>
      </c>
      <c r="AF825" s="130" t="s">
        <v>0</v>
      </c>
      <c r="AG825" s="130" t="s">
        <v>0</v>
      </c>
      <c r="AH825" s="130" t="s">
        <v>0</v>
      </c>
      <c r="AI825" s="130" t="s">
        <v>0</v>
      </c>
      <c r="AJ825" s="130" t="s">
        <v>0</v>
      </c>
      <c r="AK825" s="137" t="s">
        <v>2748</v>
      </c>
      <c r="AL825" s="139" t="s">
        <v>2746</v>
      </c>
    </row>
    <row r="826" spans="1:38" x14ac:dyDescent="0.2">
      <c r="A826" s="55" t="s">
        <v>2835</v>
      </c>
      <c r="B826" s="152" t="s">
        <v>2812</v>
      </c>
      <c r="C826" s="130">
        <v>17875</v>
      </c>
      <c r="D826" s="130">
        <v>14</v>
      </c>
      <c r="E826" s="130" t="s">
        <v>2885</v>
      </c>
      <c r="F826" s="130" t="s">
        <v>0</v>
      </c>
      <c r="G826" s="130" t="s">
        <v>0</v>
      </c>
      <c r="H826" s="130">
        <v>6</v>
      </c>
      <c r="I826" s="130">
        <v>3</v>
      </c>
      <c r="J826" s="130" t="s">
        <v>0</v>
      </c>
      <c r="K826" s="130">
        <v>4</v>
      </c>
      <c r="L826" s="130">
        <v>8</v>
      </c>
      <c r="M826" s="130">
        <v>10</v>
      </c>
      <c r="N826" s="130">
        <v>7</v>
      </c>
      <c r="O826" s="130" t="s">
        <v>0</v>
      </c>
      <c r="P826" s="130">
        <v>13</v>
      </c>
      <c r="Q826" s="130">
        <v>1</v>
      </c>
      <c r="R826" s="130">
        <v>2</v>
      </c>
      <c r="S826" s="130" t="s">
        <v>0</v>
      </c>
      <c r="T826" s="130" t="s">
        <v>0</v>
      </c>
      <c r="U826" s="130">
        <v>11</v>
      </c>
      <c r="V826" s="130">
        <v>12</v>
      </c>
      <c r="W826" s="130" t="s">
        <v>0</v>
      </c>
      <c r="X826" s="130">
        <v>9</v>
      </c>
      <c r="Y826" s="130" t="s">
        <v>0</v>
      </c>
      <c r="Z826" s="130">
        <v>5</v>
      </c>
      <c r="AA826" s="130">
        <v>14</v>
      </c>
      <c r="AB826" s="130" t="s">
        <v>0</v>
      </c>
      <c r="AC826" s="130" t="s">
        <v>0</v>
      </c>
      <c r="AD826" s="130" t="s">
        <v>0</v>
      </c>
      <c r="AE826" s="130" t="s">
        <v>0</v>
      </c>
      <c r="AF826" s="130" t="s">
        <v>0</v>
      </c>
      <c r="AG826" s="130" t="s">
        <v>0</v>
      </c>
      <c r="AH826" s="130" t="s">
        <v>0</v>
      </c>
      <c r="AI826" s="130" t="s">
        <v>0</v>
      </c>
      <c r="AJ826" s="130" t="s">
        <v>0</v>
      </c>
      <c r="AK826" s="137" t="s">
        <v>2748</v>
      </c>
      <c r="AL826" s="139" t="s">
        <v>2746</v>
      </c>
    </row>
    <row r="827" spans="1:38" x14ac:dyDescent="0.2">
      <c r="A827" s="55" t="s">
        <v>2835</v>
      </c>
      <c r="B827" s="152" t="s">
        <v>2813</v>
      </c>
      <c r="C827" s="130">
        <v>3761</v>
      </c>
      <c r="D827" s="130">
        <v>13</v>
      </c>
      <c r="E827" s="130" t="s">
        <v>2885</v>
      </c>
      <c r="F827" s="130" t="s">
        <v>0</v>
      </c>
      <c r="G827" s="130" t="s">
        <v>0</v>
      </c>
      <c r="H827" s="130">
        <v>5</v>
      </c>
      <c r="I827" s="130">
        <v>11</v>
      </c>
      <c r="J827" s="130" t="s">
        <v>0</v>
      </c>
      <c r="K827" s="130">
        <v>8</v>
      </c>
      <c r="L827" s="130">
        <v>1</v>
      </c>
      <c r="M827" s="130">
        <v>12</v>
      </c>
      <c r="N827" s="130">
        <v>7</v>
      </c>
      <c r="O827" s="130" t="s">
        <v>0</v>
      </c>
      <c r="P827" s="130" t="s">
        <v>0</v>
      </c>
      <c r="Q827" s="130">
        <v>3</v>
      </c>
      <c r="R827" s="130">
        <v>9</v>
      </c>
      <c r="S827" s="130" t="s">
        <v>0</v>
      </c>
      <c r="T827" s="130" t="s">
        <v>0</v>
      </c>
      <c r="U827" s="130">
        <v>6</v>
      </c>
      <c r="V827" s="130">
        <v>10</v>
      </c>
      <c r="W827" s="130" t="s">
        <v>0</v>
      </c>
      <c r="X827" s="130">
        <v>2</v>
      </c>
      <c r="Y827" s="130" t="s">
        <v>0</v>
      </c>
      <c r="Z827" s="130">
        <v>4</v>
      </c>
      <c r="AA827" s="130">
        <v>13</v>
      </c>
      <c r="AB827" s="130" t="s">
        <v>0</v>
      </c>
      <c r="AC827" s="130" t="s">
        <v>0</v>
      </c>
      <c r="AD827" s="130" t="s">
        <v>0</v>
      </c>
      <c r="AE827" s="130" t="s">
        <v>0</v>
      </c>
      <c r="AF827" s="130" t="s">
        <v>0</v>
      </c>
      <c r="AG827" s="130" t="s">
        <v>0</v>
      </c>
      <c r="AH827" s="130" t="s">
        <v>0</v>
      </c>
      <c r="AI827" s="130" t="s">
        <v>0</v>
      </c>
      <c r="AJ827" s="130" t="s">
        <v>0</v>
      </c>
      <c r="AK827" s="137" t="s">
        <v>2748</v>
      </c>
      <c r="AL827" s="139" t="s">
        <v>2746</v>
      </c>
    </row>
    <row r="828" spans="1:38" x14ac:dyDescent="0.2">
      <c r="A828" s="55" t="s">
        <v>2835</v>
      </c>
      <c r="B828" s="152" t="s">
        <v>2814</v>
      </c>
      <c r="C828" s="130">
        <v>1208</v>
      </c>
      <c r="D828" s="130">
        <v>8</v>
      </c>
      <c r="E828" s="130" t="s">
        <v>2885</v>
      </c>
      <c r="F828" s="130" t="s">
        <v>0</v>
      </c>
      <c r="G828" s="130" t="s">
        <v>0</v>
      </c>
      <c r="H828" s="130">
        <v>4</v>
      </c>
      <c r="I828" s="130">
        <v>7</v>
      </c>
      <c r="J828" s="130" t="s">
        <v>0</v>
      </c>
      <c r="K828" s="130">
        <v>8</v>
      </c>
      <c r="L828" s="130">
        <v>1</v>
      </c>
      <c r="M828" s="130" t="s">
        <v>0</v>
      </c>
      <c r="N828" s="130">
        <v>2</v>
      </c>
      <c r="O828" s="130" t="s">
        <v>0</v>
      </c>
      <c r="P828" s="130" t="s">
        <v>0</v>
      </c>
      <c r="Q828" s="130">
        <v>3</v>
      </c>
      <c r="R828" s="130" t="s">
        <v>0</v>
      </c>
      <c r="S828" s="130" t="s">
        <v>0</v>
      </c>
      <c r="T828" s="130" t="s">
        <v>0</v>
      </c>
      <c r="U828" s="130" t="s">
        <v>0</v>
      </c>
      <c r="V828" s="130" t="s">
        <v>0</v>
      </c>
      <c r="W828" s="130" t="s">
        <v>0</v>
      </c>
      <c r="X828" s="130">
        <v>5</v>
      </c>
      <c r="Y828" s="130" t="s">
        <v>0</v>
      </c>
      <c r="Z828" s="130">
        <v>5</v>
      </c>
      <c r="AA828" s="130" t="s">
        <v>0</v>
      </c>
      <c r="AB828" s="130" t="s">
        <v>0</v>
      </c>
      <c r="AC828" s="130" t="s">
        <v>0</v>
      </c>
      <c r="AD828" s="130" t="s">
        <v>0</v>
      </c>
      <c r="AE828" s="130" t="s">
        <v>0</v>
      </c>
      <c r="AF828" s="130" t="s">
        <v>0</v>
      </c>
      <c r="AG828" s="130" t="s">
        <v>0</v>
      </c>
      <c r="AH828" s="130" t="s">
        <v>0</v>
      </c>
      <c r="AI828" s="130" t="s">
        <v>0</v>
      </c>
      <c r="AJ828" s="130" t="s">
        <v>0</v>
      </c>
      <c r="AK828" s="137" t="s">
        <v>2748</v>
      </c>
      <c r="AL828" s="139" t="s">
        <v>2746</v>
      </c>
    </row>
    <row r="829" spans="1:38" x14ac:dyDescent="0.2">
      <c r="A829" s="55" t="s">
        <v>2835</v>
      </c>
      <c r="B829" s="152" t="s">
        <v>2834</v>
      </c>
      <c r="C829" s="130">
        <v>8609</v>
      </c>
      <c r="D829" s="130">
        <v>13</v>
      </c>
      <c r="E829" s="130" t="s">
        <v>2885</v>
      </c>
      <c r="F829" s="130" t="s">
        <v>0</v>
      </c>
      <c r="G829" s="130" t="s">
        <v>0</v>
      </c>
      <c r="H829" s="130">
        <v>4</v>
      </c>
      <c r="I829" s="130">
        <v>5</v>
      </c>
      <c r="J829" s="130" t="s">
        <v>0</v>
      </c>
      <c r="K829" s="130">
        <v>1</v>
      </c>
      <c r="L829" s="130">
        <v>10</v>
      </c>
      <c r="M829" s="130">
        <v>9</v>
      </c>
      <c r="N829" s="130">
        <v>3</v>
      </c>
      <c r="O829" s="130" t="s">
        <v>0</v>
      </c>
      <c r="P829" s="130" t="s">
        <v>0</v>
      </c>
      <c r="Q829" s="130">
        <v>2</v>
      </c>
      <c r="R829" s="130">
        <v>6</v>
      </c>
      <c r="S829" s="130" t="s">
        <v>0</v>
      </c>
      <c r="T829" s="130" t="s">
        <v>0</v>
      </c>
      <c r="U829" s="130">
        <v>11</v>
      </c>
      <c r="V829" s="130">
        <v>8</v>
      </c>
      <c r="W829" s="130" t="s">
        <v>0</v>
      </c>
      <c r="X829" s="130">
        <v>12</v>
      </c>
      <c r="Y829" s="130" t="s">
        <v>0</v>
      </c>
      <c r="Z829" s="130">
        <v>7</v>
      </c>
      <c r="AA829" s="130">
        <v>13</v>
      </c>
      <c r="AB829" s="130" t="s">
        <v>0</v>
      </c>
      <c r="AC829" s="130" t="s">
        <v>0</v>
      </c>
      <c r="AD829" s="130" t="s">
        <v>0</v>
      </c>
      <c r="AE829" s="130" t="s">
        <v>0</v>
      </c>
      <c r="AF829" s="130" t="s">
        <v>0</v>
      </c>
      <c r="AG829" s="130" t="s">
        <v>0</v>
      </c>
      <c r="AH829" s="130" t="s">
        <v>0</v>
      </c>
      <c r="AI829" s="130" t="s">
        <v>0</v>
      </c>
      <c r="AJ829" s="130" t="s">
        <v>0</v>
      </c>
      <c r="AK829" s="137" t="s">
        <v>2748</v>
      </c>
      <c r="AL829" s="139" t="s">
        <v>2746</v>
      </c>
    </row>
    <row r="830" spans="1:38" x14ac:dyDescent="0.2">
      <c r="A830" s="55" t="s">
        <v>2835</v>
      </c>
      <c r="B830" s="152" t="s">
        <v>2815</v>
      </c>
      <c r="C830" s="130">
        <v>2231</v>
      </c>
      <c r="D830" s="130"/>
      <c r="E830" s="130" t="s">
        <v>2886</v>
      </c>
      <c r="F830" s="130"/>
      <c r="G830" s="130"/>
      <c r="H830" s="130"/>
      <c r="I830" s="130"/>
      <c r="J830" s="130"/>
      <c r="K830" s="130"/>
      <c r="L830" s="130"/>
      <c r="M830" s="130"/>
      <c r="N830" s="130"/>
      <c r="O830" s="130"/>
      <c r="P830" s="130"/>
      <c r="Q830" s="130"/>
      <c r="R830" s="130"/>
      <c r="S830" s="130"/>
      <c r="T830" s="130"/>
      <c r="U830" s="130"/>
      <c r="V830" s="130"/>
      <c r="W830" s="130"/>
      <c r="X830" s="130"/>
      <c r="Y830" s="130"/>
      <c r="Z830" s="130"/>
      <c r="AA830" s="130"/>
      <c r="AB830" s="130"/>
      <c r="AC830" s="130"/>
      <c r="AD830" s="130"/>
      <c r="AE830" s="130"/>
      <c r="AF830" s="130"/>
      <c r="AG830" s="130"/>
      <c r="AH830" s="130"/>
      <c r="AI830" s="130"/>
      <c r="AJ830" s="130"/>
      <c r="AK830" s="137" t="s">
        <v>2748</v>
      </c>
      <c r="AL830" s="139" t="s">
        <v>2746</v>
      </c>
    </row>
    <row r="831" spans="1:38" x14ac:dyDescent="0.2">
      <c r="A831" s="55" t="s">
        <v>2835</v>
      </c>
      <c r="B831" s="152" t="s">
        <v>2816</v>
      </c>
      <c r="C831" s="130">
        <v>647</v>
      </c>
      <c r="D831" s="130">
        <v>6</v>
      </c>
      <c r="E831" s="130" t="s">
        <v>2885</v>
      </c>
      <c r="F831" s="130" t="s">
        <v>0</v>
      </c>
      <c r="G831" s="130" t="s">
        <v>0</v>
      </c>
      <c r="H831" s="130" t="s">
        <v>0</v>
      </c>
      <c r="I831" s="130">
        <v>3</v>
      </c>
      <c r="J831" s="130" t="s">
        <v>0</v>
      </c>
      <c r="K831" s="130" t="s">
        <v>0</v>
      </c>
      <c r="L831" s="130" t="s">
        <v>0</v>
      </c>
      <c r="M831" s="130" t="s">
        <v>0</v>
      </c>
      <c r="N831" s="130">
        <v>5</v>
      </c>
      <c r="O831" s="130" t="s">
        <v>0</v>
      </c>
      <c r="P831" s="130">
        <v>2</v>
      </c>
      <c r="Q831" s="130" t="s">
        <v>0</v>
      </c>
      <c r="R831" s="130" t="s">
        <v>0</v>
      </c>
      <c r="S831" s="130" t="s">
        <v>0</v>
      </c>
      <c r="T831" s="130">
        <v>1</v>
      </c>
      <c r="U831" s="130">
        <v>4</v>
      </c>
      <c r="V831" s="130" t="s">
        <v>0</v>
      </c>
      <c r="W831" s="130">
        <v>5</v>
      </c>
      <c r="X831" s="130" t="s">
        <v>0</v>
      </c>
      <c r="Y831" s="130" t="s">
        <v>0</v>
      </c>
      <c r="Z831" s="130" t="s">
        <v>0</v>
      </c>
      <c r="AA831" s="130" t="s">
        <v>0</v>
      </c>
      <c r="AB831" s="130" t="s">
        <v>0</v>
      </c>
      <c r="AC831" s="130" t="s">
        <v>0</v>
      </c>
      <c r="AD831" s="130" t="s">
        <v>0</v>
      </c>
      <c r="AE831" s="130" t="s">
        <v>0</v>
      </c>
      <c r="AF831" s="130" t="s">
        <v>0</v>
      </c>
      <c r="AG831" s="130" t="s">
        <v>0</v>
      </c>
      <c r="AH831" s="130" t="s">
        <v>0</v>
      </c>
      <c r="AI831" s="130" t="s">
        <v>0</v>
      </c>
      <c r="AJ831" s="130" t="s">
        <v>0</v>
      </c>
      <c r="AK831" s="137" t="s">
        <v>2748</v>
      </c>
      <c r="AL831" s="139" t="s">
        <v>2746</v>
      </c>
    </row>
    <row r="832" spans="1:38" x14ac:dyDescent="0.2">
      <c r="A832" s="55" t="s">
        <v>2835</v>
      </c>
      <c r="B832" s="152" t="s">
        <v>2817</v>
      </c>
      <c r="C832" s="130">
        <v>23</v>
      </c>
      <c r="D832" s="130">
        <v>5</v>
      </c>
      <c r="E832" s="130" t="s">
        <v>2885</v>
      </c>
      <c r="F832" s="130" t="s">
        <v>0</v>
      </c>
      <c r="G832" s="130" t="s">
        <v>0</v>
      </c>
      <c r="H832" s="130" t="s">
        <v>0</v>
      </c>
      <c r="I832" s="130" t="s">
        <v>0</v>
      </c>
      <c r="J832" s="130" t="s">
        <v>0</v>
      </c>
      <c r="K832" s="130">
        <v>4</v>
      </c>
      <c r="L832" s="130" t="s">
        <v>0</v>
      </c>
      <c r="M832" s="130" t="s">
        <v>0</v>
      </c>
      <c r="N832" s="130" t="s">
        <v>0</v>
      </c>
      <c r="O832" s="130" t="s">
        <v>0</v>
      </c>
      <c r="P832" s="130" t="s">
        <v>0</v>
      </c>
      <c r="Q832" s="130">
        <v>1</v>
      </c>
      <c r="R832" s="130" t="s">
        <v>0</v>
      </c>
      <c r="S832" s="130" t="s">
        <v>0</v>
      </c>
      <c r="T832" s="130" t="s">
        <v>0</v>
      </c>
      <c r="U832" s="130">
        <v>3</v>
      </c>
      <c r="V832" s="130" t="s">
        <v>0</v>
      </c>
      <c r="W832" s="130" t="s">
        <v>0</v>
      </c>
      <c r="X832" s="130">
        <v>2</v>
      </c>
      <c r="Y832" s="130" t="s">
        <v>0</v>
      </c>
      <c r="Z832" s="130" t="s">
        <v>0</v>
      </c>
      <c r="AA832" s="130">
        <v>4</v>
      </c>
      <c r="AB832" s="130" t="s">
        <v>0</v>
      </c>
      <c r="AC832" s="130" t="s">
        <v>0</v>
      </c>
      <c r="AD832" s="130" t="s">
        <v>0</v>
      </c>
      <c r="AE832" s="130" t="s">
        <v>0</v>
      </c>
      <c r="AF832" s="130" t="s">
        <v>0</v>
      </c>
      <c r="AG832" s="130" t="s">
        <v>0</v>
      </c>
      <c r="AH832" s="130" t="s">
        <v>0</v>
      </c>
      <c r="AI832" s="130" t="s">
        <v>0</v>
      </c>
      <c r="AJ832" s="130" t="s">
        <v>0</v>
      </c>
      <c r="AK832" s="137" t="s">
        <v>2748</v>
      </c>
      <c r="AL832" s="139" t="s">
        <v>2746</v>
      </c>
    </row>
    <row r="833" spans="1:36" x14ac:dyDescent="0.2">
      <c r="A833" s="55" t="s">
        <v>2835</v>
      </c>
      <c r="B833" s="55" t="s">
        <v>2840</v>
      </c>
      <c r="C833" s="130">
        <v>333527</v>
      </c>
      <c r="D833" s="130">
        <v>22</v>
      </c>
      <c r="E833" s="130" t="s">
        <v>2885</v>
      </c>
      <c r="F833" s="130">
        <v>7</v>
      </c>
      <c r="G833" s="130">
        <v>10</v>
      </c>
      <c r="H833" s="130">
        <v>3</v>
      </c>
      <c r="I833" s="130">
        <v>6</v>
      </c>
      <c r="J833" s="130">
        <v>8</v>
      </c>
      <c r="K833" s="130">
        <v>11</v>
      </c>
      <c r="L833" s="130">
        <v>12</v>
      </c>
      <c r="M833" s="130">
        <v>18</v>
      </c>
      <c r="N833" s="130">
        <v>9</v>
      </c>
      <c r="O833" s="130">
        <v>5</v>
      </c>
      <c r="P833" s="130">
        <v>17</v>
      </c>
      <c r="Q833" s="130">
        <v>1</v>
      </c>
      <c r="R833" s="130">
        <v>2</v>
      </c>
      <c r="S833" s="130" t="s">
        <v>0</v>
      </c>
      <c r="T833" s="130">
        <v>15</v>
      </c>
      <c r="U833" s="130">
        <v>13</v>
      </c>
      <c r="V833" s="130">
        <v>19</v>
      </c>
      <c r="W833" s="130">
        <v>22</v>
      </c>
      <c r="X833" s="130">
        <v>14</v>
      </c>
      <c r="Y833" s="130">
        <v>20</v>
      </c>
      <c r="Z833" s="130">
        <v>4</v>
      </c>
      <c r="AA833" s="130">
        <v>21</v>
      </c>
      <c r="AB833" s="130">
        <v>16</v>
      </c>
      <c r="AC833" s="130" t="s">
        <v>0</v>
      </c>
      <c r="AD833" s="130" t="s">
        <v>0</v>
      </c>
      <c r="AE833" s="130" t="s">
        <v>0</v>
      </c>
      <c r="AF833" s="130" t="s">
        <v>0</v>
      </c>
      <c r="AG833" s="130" t="s">
        <v>0</v>
      </c>
      <c r="AH833" s="130" t="s">
        <v>0</v>
      </c>
      <c r="AI833" s="130" t="s">
        <v>0</v>
      </c>
      <c r="AJ833" s="130" t="s">
        <v>0</v>
      </c>
    </row>
  </sheetData>
  <autoFilter ref="A1:AU833"/>
  <printOptions gridLines="1" gridLinesSet="0"/>
  <pageMargins left="0.75" right="0.75" top="1" bottom="1" header="0.5" footer="0.5"/>
  <pageSetup fitToWidth="0" fitToHeight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J4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6" sqref="B26"/>
    </sheetView>
  </sheetViews>
  <sheetFormatPr defaultRowHeight="12.75" x14ac:dyDescent="0.2"/>
  <cols>
    <col min="1" max="1" width="54.7109375" style="12" bestFit="1" customWidth="1"/>
    <col min="2" max="2" width="13.85546875" style="12" bestFit="1" customWidth="1"/>
    <col min="3" max="3" width="13.85546875" style="12" customWidth="1"/>
    <col min="4" max="4" width="12.7109375" style="12" bestFit="1" customWidth="1"/>
    <col min="5" max="5" width="12.7109375" style="12" customWidth="1"/>
    <col min="6" max="6" width="10.140625" style="12" bestFit="1" customWidth="1"/>
    <col min="7" max="7" width="11.140625" style="12" bestFit="1" customWidth="1"/>
    <col min="8" max="8" width="12.7109375" style="12" bestFit="1" customWidth="1"/>
    <col min="9" max="11" width="11.140625" style="12" bestFit="1" customWidth="1"/>
    <col min="12" max="14" width="12.7109375" style="12" bestFit="1" customWidth="1"/>
    <col min="15" max="15" width="10.140625" style="12" bestFit="1" customWidth="1"/>
    <col min="16" max="17" width="11.140625" style="12" bestFit="1" customWidth="1"/>
    <col min="18" max="18" width="13.85546875" style="12" bestFit="1" customWidth="1"/>
    <col min="19" max="19" width="9.28515625" style="12" bestFit="1" customWidth="1"/>
    <col min="20" max="20" width="11.140625" style="12" bestFit="1" customWidth="1"/>
    <col min="21" max="22" width="9.28515625" style="12" bestFit="1" customWidth="1"/>
    <col min="23" max="23" width="12.7109375" style="12" bestFit="1" customWidth="1"/>
    <col min="24" max="24" width="9.28515625" style="12" bestFit="1" customWidth="1"/>
    <col min="25" max="25" width="10.140625" style="12" bestFit="1" customWidth="1"/>
    <col min="26" max="26" width="12.7109375" style="12" bestFit="1" customWidth="1"/>
    <col min="27" max="28" width="9.28515625" style="12" bestFit="1" customWidth="1"/>
    <col min="29" max="29" width="11.140625" style="12" bestFit="1" customWidth="1"/>
    <col min="30" max="30" width="10.140625" style="12" bestFit="1" customWidth="1"/>
    <col min="31" max="31" width="12.7109375" style="12" bestFit="1" customWidth="1"/>
    <col min="32" max="33" width="11.140625" style="12" bestFit="1" customWidth="1"/>
    <col min="34" max="34" width="10.140625" style="12" bestFit="1" customWidth="1"/>
    <col min="35" max="35" width="12.7109375" style="12" bestFit="1" customWidth="1"/>
    <col min="36" max="36" width="11.140625" style="12" bestFit="1" customWidth="1"/>
    <col min="37" max="37" width="12.7109375" style="12" bestFit="1" customWidth="1"/>
    <col min="38" max="39" width="11.140625" style="12" bestFit="1" customWidth="1"/>
    <col min="40" max="40" width="12.7109375" style="12" bestFit="1" customWidth="1"/>
    <col min="41" max="41" width="9.28515625" style="12" bestFit="1" customWidth="1"/>
    <col min="42" max="44" width="11.140625" style="12" bestFit="1" customWidth="1"/>
    <col min="45" max="45" width="9.28515625" style="12" bestFit="1" customWidth="1"/>
    <col min="46" max="48" width="12.7109375" style="12" bestFit="1" customWidth="1"/>
    <col min="49" max="50" width="11.140625" style="12" bestFit="1" customWidth="1"/>
    <col min="51" max="51" width="9.28515625" style="12" bestFit="1" customWidth="1"/>
    <col min="52" max="52" width="11.140625" style="12" bestFit="1" customWidth="1"/>
    <col min="53" max="55" width="9.28515625" style="12" bestFit="1" customWidth="1"/>
    <col min="56" max="56" width="10.140625" style="12" bestFit="1" customWidth="1"/>
    <col min="57" max="58" width="9.28515625" style="12" bestFit="1" customWidth="1"/>
    <col min="59" max="59" width="13.85546875" style="12" bestFit="1" customWidth="1"/>
    <col min="60" max="60" width="11.140625" style="12" bestFit="1" customWidth="1"/>
    <col min="61" max="62" width="10.140625" style="12" bestFit="1" customWidth="1"/>
    <col min="63" max="63" width="9.140625" style="12"/>
    <col min="64" max="76" width="13.85546875" style="17" customWidth="1"/>
    <col min="77" max="77" width="7" style="17" customWidth="1"/>
    <col min="78" max="78" width="14.85546875" style="17" bestFit="1" customWidth="1"/>
    <col min="79" max="82" width="13.85546875" style="17" customWidth="1"/>
    <col min="83" max="83" width="14.42578125" style="17" customWidth="1"/>
    <col min="84" max="84" width="9.140625" style="12"/>
    <col min="85" max="88" width="14.7109375" style="12" customWidth="1"/>
    <col min="89" max="16384" width="9.140625" style="12"/>
  </cols>
  <sheetData>
    <row r="1" spans="1:88" ht="66" customHeight="1" x14ac:dyDescent="0.2">
      <c r="A1" s="12" t="s">
        <v>0</v>
      </c>
      <c r="B1" s="22" t="s">
        <v>340</v>
      </c>
      <c r="C1" s="22" t="s">
        <v>341</v>
      </c>
      <c r="D1" s="22" t="s">
        <v>342</v>
      </c>
      <c r="E1" s="22" t="s">
        <v>343</v>
      </c>
      <c r="F1" s="23" t="s">
        <v>131</v>
      </c>
      <c r="G1" s="23" t="s">
        <v>130</v>
      </c>
      <c r="H1" s="23" t="s">
        <v>129</v>
      </c>
      <c r="I1" s="23" t="s">
        <v>128</v>
      </c>
      <c r="J1" s="23" t="s">
        <v>127</v>
      </c>
      <c r="K1" s="23" t="s">
        <v>126</v>
      </c>
      <c r="L1" s="23" t="s">
        <v>125</v>
      </c>
      <c r="M1" s="23" t="s">
        <v>124</v>
      </c>
      <c r="N1" s="23" t="s">
        <v>123</v>
      </c>
      <c r="O1" s="23" t="s">
        <v>122</v>
      </c>
      <c r="P1" s="23" t="s">
        <v>121</v>
      </c>
      <c r="Q1" s="23" t="s">
        <v>120</v>
      </c>
      <c r="R1" s="23" t="s">
        <v>119</v>
      </c>
      <c r="S1" s="23" t="s">
        <v>118</v>
      </c>
      <c r="T1" s="23" t="s">
        <v>117</v>
      </c>
      <c r="U1" s="23" t="s">
        <v>116</v>
      </c>
      <c r="V1" s="23" t="s">
        <v>115</v>
      </c>
      <c r="W1" s="23" t="s">
        <v>114</v>
      </c>
      <c r="X1" s="23" t="s">
        <v>113</v>
      </c>
      <c r="Y1" s="23" t="s">
        <v>112</v>
      </c>
      <c r="Z1" s="23" t="s">
        <v>111</v>
      </c>
      <c r="AA1" s="23" t="s">
        <v>110</v>
      </c>
      <c r="AB1" s="23" t="s">
        <v>109</v>
      </c>
      <c r="AC1" s="23" t="s">
        <v>108</v>
      </c>
      <c r="AD1" s="23" t="s">
        <v>107</v>
      </c>
      <c r="AE1" s="23" t="s">
        <v>106</v>
      </c>
      <c r="AF1" s="23" t="s">
        <v>105</v>
      </c>
      <c r="AG1" s="23" t="s">
        <v>104</v>
      </c>
      <c r="AH1" s="23" t="s">
        <v>103</v>
      </c>
      <c r="AI1" s="23" t="s">
        <v>102</v>
      </c>
      <c r="AJ1" s="23" t="s">
        <v>101</v>
      </c>
      <c r="AK1" s="23" t="s">
        <v>100</v>
      </c>
      <c r="AL1" s="23" t="s">
        <v>99</v>
      </c>
      <c r="AM1" s="23" t="s">
        <v>98</v>
      </c>
      <c r="AN1" s="23" t="s">
        <v>97</v>
      </c>
      <c r="AO1" s="23" t="s">
        <v>96</v>
      </c>
      <c r="AP1" s="23" t="s">
        <v>95</v>
      </c>
      <c r="AQ1" s="23" t="s">
        <v>94</v>
      </c>
      <c r="AR1" s="23" t="s">
        <v>93</v>
      </c>
      <c r="AS1" s="23" t="s">
        <v>92</v>
      </c>
      <c r="AT1" s="23" t="s">
        <v>91</v>
      </c>
      <c r="AU1" s="23" t="s">
        <v>90</v>
      </c>
      <c r="AV1" s="23" t="s">
        <v>89</v>
      </c>
      <c r="AW1" s="23" t="s">
        <v>88</v>
      </c>
      <c r="AX1" s="23" t="s">
        <v>87</v>
      </c>
      <c r="AY1" s="23" t="s">
        <v>86</v>
      </c>
      <c r="AZ1" s="23" t="s">
        <v>85</v>
      </c>
      <c r="BA1" s="23" t="s">
        <v>84</v>
      </c>
      <c r="BB1" s="23" t="s">
        <v>83</v>
      </c>
      <c r="BC1" s="23" t="s">
        <v>82</v>
      </c>
      <c r="BD1" s="23" t="s">
        <v>81</v>
      </c>
      <c r="BE1" s="23" t="s">
        <v>80</v>
      </c>
      <c r="BF1" s="23" t="s">
        <v>79</v>
      </c>
      <c r="BG1" s="23" t="s">
        <v>78</v>
      </c>
      <c r="BH1" s="23" t="s">
        <v>77</v>
      </c>
      <c r="BI1" s="23" t="s">
        <v>76</v>
      </c>
      <c r="BJ1" s="23" t="s">
        <v>75</v>
      </c>
      <c r="BL1" s="13" t="s">
        <v>60</v>
      </c>
      <c r="BM1" s="13" t="s">
        <v>61</v>
      </c>
      <c r="BN1" s="13" t="s">
        <v>62</v>
      </c>
      <c r="BO1" s="13" t="s">
        <v>63</v>
      </c>
      <c r="BP1" s="13" t="s">
        <v>64</v>
      </c>
      <c r="BQ1" s="13" t="s">
        <v>65</v>
      </c>
      <c r="BR1" s="13" t="s">
        <v>66</v>
      </c>
      <c r="BS1" s="13" t="s">
        <v>67</v>
      </c>
      <c r="BT1" s="13" t="s">
        <v>68</v>
      </c>
      <c r="BU1" s="13" t="s">
        <v>69</v>
      </c>
      <c r="BV1" s="13" t="s">
        <v>70</v>
      </c>
      <c r="BW1" s="13" t="s">
        <v>71</v>
      </c>
      <c r="BX1" s="13" t="s">
        <v>72</v>
      </c>
      <c r="BY1" s="13"/>
      <c r="BZ1" s="13" t="s">
        <v>73</v>
      </c>
      <c r="CA1" s="13" t="s">
        <v>65</v>
      </c>
      <c r="CB1" s="13" t="s">
        <v>74</v>
      </c>
      <c r="CC1" s="13" t="s">
        <v>71</v>
      </c>
      <c r="CD1" s="13" t="s">
        <v>132</v>
      </c>
      <c r="CE1" s="81" t="s">
        <v>59</v>
      </c>
      <c r="CG1" s="25" t="s">
        <v>352</v>
      </c>
      <c r="CH1" s="25" t="s">
        <v>353</v>
      </c>
      <c r="CI1" s="25" t="s">
        <v>354</v>
      </c>
      <c r="CJ1" s="25" t="s">
        <v>355</v>
      </c>
    </row>
    <row r="2" spans="1:88" x14ac:dyDescent="0.2">
      <c r="A2" s="12" t="str">
        <f>'Bruttó eszk'!A2</f>
        <v xml:space="preserve">Ober Pénzügyi Lízing Zrt. </v>
      </c>
      <c r="B2" s="14" t="str">
        <f>IF('Bruttó eszk'!B2&gt;0,_xlfn.RANK.EQ('Bruttó eszk'!B2,'Bruttó eszk'!B$2:B$34,0),"")</f>
        <v/>
      </c>
      <c r="C2" s="14" t="str">
        <f>IF('Bruttó eszk'!C2&gt;0,_xlfn.RANK.EQ('Bruttó eszk'!C2,'Bruttó eszk'!C$2:C$34,0),"")</f>
        <v/>
      </c>
      <c r="D2" s="14" t="str">
        <f>IF('Bruttó eszk'!D2&gt;0,_xlfn.RANK.EQ('Bruttó eszk'!D2,'Bruttó eszk'!D$2:D$34,0),"")</f>
        <v/>
      </c>
      <c r="E2" s="14" t="str">
        <f>IF('Bruttó eszk'!E2&gt;0,_xlfn.RANK.EQ('Bruttó eszk'!E2,'Bruttó eszk'!E$2:E$34,0),"")</f>
        <v/>
      </c>
      <c r="F2" s="14" t="str">
        <f>IF('Bruttó eszk'!F2&gt;0,_xlfn.RANK.EQ('Bruttó eszk'!F2,'Bruttó eszk'!F$2:F$34,0),"")</f>
        <v/>
      </c>
      <c r="G2" s="14" t="str">
        <f>IF('Bruttó eszk'!G2&gt;0,_xlfn.RANK.EQ('Bruttó eszk'!G2,'Bruttó eszk'!G$2:G$34,0),"")</f>
        <v/>
      </c>
      <c r="H2" s="14" t="str">
        <f>IF('Bruttó eszk'!H2&gt;0,_xlfn.RANK.EQ('Bruttó eszk'!H2,'Bruttó eszk'!H$2:H$34,0),"")</f>
        <v/>
      </c>
      <c r="I2" s="14" t="str">
        <f>IF('Bruttó eszk'!I2&gt;0,_xlfn.RANK.EQ('Bruttó eszk'!I2,'Bruttó eszk'!I$2:I$34,0),"")</f>
        <v/>
      </c>
      <c r="J2" s="14">
        <f>IF('Bruttó eszk'!J2&gt;0,_xlfn.RANK.EQ('Bruttó eszk'!J2,'Bruttó eszk'!J$2:J$34,0),"")</f>
        <v>2</v>
      </c>
      <c r="K2" s="14">
        <f>IF('Bruttó eszk'!K2&gt;0,_xlfn.RANK.EQ('Bruttó eszk'!K2,'Bruttó eszk'!K$2:K$34,0),"")</f>
        <v>1</v>
      </c>
      <c r="L2" s="14" t="str">
        <f>IF('Bruttó eszk'!L2&gt;0,_xlfn.RANK.EQ('Bruttó eszk'!L2,'Bruttó eszk'!L$2:L$34,0),"")</f>
        <v/>
      </c>
      <c r="M2" s="14" t="str">
        <f>IF('Bruttó eszk'!M2&gt;0,_xlfn.RANK.EQ('Bruttó eszk'!M2,'Bruttó eszk'!M$2:M$34,0),"")</f>
        <v/>
      </c>
      <c r="N2" s="14" t="str">
        <f>IF('Bruttó eszk'!N2&gt;0,_xlfn.RANK.EQ('Bruttó eszk'!N2,'Bruttó eszk'!N$2:N$34,0),"")</f>
        <v/>
      </c>
      <c r="O2" s="14" t="str">
        <f>IF('Bruttó eszk'!O2&gt;0,_xlfn.RANK.EQ('Bruttó eszk'!O2,'Bruttó eszk'!O$2:O$34,0),"")</f>
        <v/>
      </c>
      <c r="P2" s="14" t="str">
        <f>IF('Bruttó eszk'!P2&gt;0,_xlfn.RANK.EQ('Bruttó eszk'!P2,'Bruttó eszk'!P$2:P$34,0),"")</f>
        <v/>
      </c>
      <c r="Q2" s="14" t="str">
        <f>IF('Bruttó eszk'!Q2&gt;0,_xlfn.RANK.EQ('Bruttó eszk'!Q2,'Bruttó eszk'!Q$2:Q$34,0),"")</f>
        <v/>
      </c>
      <c r="R2" s="14" t="str">
        <f>IF('Bruttó eszk'!R2&gt;0,_xlfn.RANK.EQ('Bruttó eszk'!R2,'Bruttó eszk'!R$2:R$34,0),"")</f>
        <v/>
      </c>
      <c r="S2" s="14" t="str">
        <f>IF('Bruttó eszk'!S2&gt;0,_xlfn.RANK.EQ('Bruttó eszk'!S2,'Bruttó eszk'!S$2:S$34,0),"")</f>
        <v/>
      </c>
      <c r="T2" s="14" t="str">
        <f>IF('Bruttó eszk'!T2&gt;0,_xlfn.RANK.EQ('Bruttó eszk'!T2,'Bruttó eszk'!T$2:T$34,0),"")</f>
        <v/>
      </c>
      <c r="U2" s="14" t="str">
        <f>IF('Bruttó eszk'!U2&gt;0,_xlfn.RANK.EQ('Bruttó eszk'!U2,'Bruttó eszk'!U$2:U$34,0),"")</f>
        <v/>
      </c>
      <c r="V2" s="14" t="str">
        <f>IF('Bruttó eszk'!V2&gt;0,_xlfn.RANK.EQ('Bruttó eszk'!V2,'Bruttó eszk'!V$2:V$34,0),"")</f>
        <v/>
      </c>
      <c r="W2" s="14" t="str">
        <f>IF('Bruttó eszk'!W2&gt;0,_xlfn.RANK.EQ('Bruttó eszk'!W2,'Bruttó eszk'!W$2:W$34,0),"")</f>
        <v/>
      </c>
      <c r="X2" s="14" t="str">
        <f>IF('Bruttó eszk'!X2&gt;0,_xlfn.RANK.EQ('Bruttó eszk'!X2,'Bruttó eszk'!X$2:X$34,0),"")</f>
        <v/>
      </c>
      <c r="Y2" s="14">
        <f>IF('Bruttó eszk'!Y2&gt;0,_xlfn.RANK.EQ('Bruttó eszk'!Y2,'Bruttó eszk'!Y$2:Y$34,0),"")</f>
        <v>7</v>
      </c>
      <c r="Z2" s="14">
        <f>IF('Bruttó eszk'!Z2&gt;0,_xlfn.RANK.EQ('Bruttó eszk'!Z2,'Bruttó eszk'!Z$2:Z$34,0),"")</f>
        <v>1</v>
      </c>
      <c r="AA2" s="14">
        <f>IF('Bruttó eszk'!AA2&gt;0,_xlfn.RANK.EQ('Bruttó eszk'!AA2,'Bruttó eszk'!AA$2:AA$34,0),"")</f>
        <v>1</v>
      </c>
      <c r="AB2" s="14">
        <f>IF('Bruttó eszk'!AB2&gt;0,_xlfn.RANK.EQ('Bruttó eszk'!AB2,'Bruttó eszk'!AB$2:AB$34,0),"")</f>
        <v>2</v>
      </c>
      <c r="AC2" s="14">
        <f>IF('Bruttó eszk'!AC2&gt;0,_xlfn.RANK.EQ('Bruttó eszk'!AC2,'Bruttó eszk'!AC$2:AC$34,0),"")</f>
        <v>3</v>
      </c>
      <c r="AD2" s="14" t="str">
        <f>IF('Bruttó eszk'!AD2&gt;0,_xlfn.RANK.EQ('Bruttó eszk'!AD2,'Bruttó eszk'!AD$2:AD$34,0),"")</f>
        <v/>
      </c>
      <c r="AE2" s="14">
        <f>IF('Bruttó eszk'!AE2&gt;0,_xlfn.RANK.EQ('Bruttó eszk'!AE2,'Bruttó eszk'!AE$2:AE$34,0),"")</f>
        <v>8</v>
      </c>
      <c r="AF2" s="14">
        <f>IF('Bruttó eszk'!AF2&gt;0,_xlfn.RANK.EQ('Bruttó eszk'!AF2,'Bruttó eszk'!AF$2:AF$34,0),"")</f>
        <v>11</v>
      </c>
      <c r="AG2" s="14">
        <f>IF('Bruttó eszk'!AG2&gt;0,_xlfn.RANK.EQ('Bruttó eszk'!AG2,'Bruttó eszk'!AG$2:AG$34,0),"")</f>
        <v>6</v>
      </c>
      <c r="AH2" s="14">
        <f>IF('Bruttó eszk'!AH2&gt;0,_xlfn.RANK.EQ('Bruttó eszk'!AH2,'Bruttó eszk'!AH$2:AH$34,0),"")</f>
        <v>5</v>
      </c>
      <c r="AI2" s="14">
        <f>IF('Bruttó eszk'!AI2&gt;0,_xlfn.RANK.EQ('Bruttó eszk'!AI2,'Bruttó eszk'!AI$2:AI$34,0),"")</f>
        <v>9</v>
      </c>
      <c r="AJ2" s="14" t="str">
        <f>IF('Bruttó eszk'!AJ2&gt;0,_xlfn.RANK.EQ('Bruttó eszk'!AJ2,'Bruttó eszk'!AJ$2:AJ$34,0),"")</f>
        <v/>
      </c>
      <c r="AK2" s="14">
        <f>IF('Bruttó eszk'!AK2&gt;0,_xlfn.RANK.EQ('Bruttó eszk'!AK2,'Bruttó eszk'!AK$2:AK$34,0),"")</f>
        <v>10</v>
      </c>
      <c r="AL2" s="14">
        <f>IF('Bruttó eszk'!AL2&gt;0,_xlfn.RANK.EQ('Bruttó eszk'!AL2,'Bruttó eszk'!AL$2:AL$34,0),"")</f>
        <v>11</v>
      </c>
      <c r="AM2" s="14">
        <f>IF('Bruttó eszk'!AM2&gt;0,_xlfn.RANK.EQ('Bruttó eszk'!AM2,'Bruttó eszk'!AM$2:AM$34,0),"")</f>
        <v>4</v>
      </c>
      <c r="AN2" s="14">
        <f>IF('Bruttó eszk'!AN2&gt;0,_xlfn.RANK.EQ('Bruttó eszk'!AN2,'Bruttó eszk'!AN$2:AN$34,0),"")</f>
        <v>10</v>
      </c>
      <c r="AO2" s="14" t="str">
        <f>IF('Bruttó eszk'!AO2&gt;0,_xlfn.RANK.EQ('Bruttó eszk'!AO2,'Bruttó eszk'!AO$2:AO$34,0),"")</f>
        <v/>
      </c>
      <c r="AP2" s="14">
        <f>IF('Bruttó eszk'!AP2&gt;0,_xlfn.RANK.EQ('Bruttó eszk'!AP2,'Bruttó eszk'!AP$2:AP$34,0),"")</f>
        <v>5</v>
      </c>
      <c r="AQ2" s="14">
        <f>IF('Bruttó eszk'!AQ2&gt;0,_xlfn.RANK.EQ('Bruttó eszk'!AQ2,'Bruttó eszk'!AQ$2:AQ$34,0),"")</f>
        <v>7</v>
      </c>
      <c r="AR2" s="14">
        <f>IF('Bruttó eszk'!AR2&gt;0,_xlfn.RANK.EQ('Bruttó eszk'!AR2,'Bruttó eszk'!AR$2:AR$34,0),"")</f>
        <v>6</v>
      </c>
      <c r="AS2" s="14" t="str">
        <f>IF('Bruttó eszk'!AS2&gt;0,_xlfn.RANK.EQ('Bruttó eszk'!AS2,'Bruttó eszk'!AS$2:AS$34,0),"")</f>
        <v/>
      </c>
      <c r="AT2" s="14" t="str">
        <f>IF('Bruttó eszk'!AT2&gt;0,_xlfn.RANK.EQ('Bruttó eszk'!AT2,'Bruttó eszk'!AT$2:AT$34,0),"")</f>
        <v/>
      </c>
      <c r="AU2" s="14" t="str">
        <f>IF('Bruttó eszk'!AU2&gt;0,_xlfn.RANK.EQ('Bruttó eszk'!AU2,'Bruttó eszk'!AU$2:AU$34,0),"")</f>
        <v/>
      </c>
      <c r="AV2" s="14" t="str">
        <f>IF('Bruttó eszk'!AV2&gt;0,_xlfn.RANK.EQ('Bruttó eszk'!AV2,'Bruttó eszk'!AV$2:AV$34,0),"")</f>
        <v/>
      </c>
      <c r="AW2" s="14" t="str">
        <f>IF('Bruttó eszk'!AW2&gt;0,_xlfn.RANK.EQ('Bruttó eszk'!AW2,'Bruttó eszk'!AW$2:AW$34,0),"")</f>
        <v/>
      </c>
      <c r="AX2" s="14" t="str">
        <f>IF('Bruttó eszk'!AX2&gt;0,_xlfn.RANK.EQ('Bruttó eszk'!AX2,'Bruttó eszk'!AX$2:AX$34,0),"")</f>
        <v/>
      </c>
      <c r="AY2" s="14" t="str">
        <f>IF('Bruttó eszk'!AY2&gt;0,_xlfn.RANK.EQ('Bruttó eszk'!AY2,'Bruttó eszk'!AY$2:AY$34,0),"")</f>
        <v/>
      </c>
      <c r="AZ2" s="14" t="str">
        <f>IF('Bruttó eszk'!AZ2&gt;0,_xlfn.RANK.EQ('Bruttó eszk'!AZ2,'Bruttó eszk'!AZ$2:AZ$34,0),"")</f>
        <v/>
      </c>
      <c r="BA2" s="14" t="str">
        <f>IF('Bruttó eszk'!BA2&gt;0,_xlfn.RANK.EQ('Bruttó eszk'!BA2,'Bruttó eszk'!BA$2:BA$34,0),"")</f>
        <v/>
      </c>
      <c r="BB2" s="14" t="str">
        <f>IF('Bruttó eszk'!BB2&gt;0,_xlfn.RANK.EQ('Bruttó eszk'!BB2,'Bruttó eszk'!BB$2:BB$34,0),"")</f>
        <v/>
      </c>
      <c r="BC2" s="14" t="str">
        <f>IF('Bruttó eszk'!BC2&gt;0,_xlfn.RANK.EQ('Bruttó eszk'!BC2,'Bruttó eszk'!BC$2:BC$34,0),"")</f>
        <v/>
      </c>
      <c r="BD2" s="14" t="str">
        <f>IF('Bruttó eszk'!BD2&gt;0,_xlfn.RANK.EQ('Bruttó eszk'!BD2,'Bruttó eszk'!BD$2:BD$34,0),"")</f>
        <v/>
      </c>
      <c r="BE2" s="14" t="str">
        <f>IF('Bruttó eszk'!BE2&gt;0,_xlfn.RANK.EQ('Bruttó eszk'!BE2,'Bruttó eszk'!BE$2:BE$34,0),"")</f>
        <v/>
      </c>
      <c r="BF2" s="14" t="str">
        <f>IF('Bruttó eszk'!BF2&gt;0,_xlfn.RANK.EQ('Bruttó eszk'!BF2,'Bruttó eszk'!BF$2:BF$34,0),"")</f>
        <v/>
      </c>
      <c r="BG2" s="14" t="str">
        <f>IF('Bruttó eszk'!BG2&gt;0,_xlfn.RANK.EQ('Bruttó eszk'!BG2,'Bruttó eszk'!BG$2:BG$34,0),"")</f>
        <v/>
      </c>
      <c r="BH2" s="14" t="str">
        <f>IF('Bruttó eszk'!BH2&gt;0,_xlfn.RANK.EQ('Bruttó eszk'!BH2,'Bruttó eszk'!BH$2:BH$34,0),"")</f>
        <v/>
      </c>
      <c r="BI2" s="14">
        <f>IF('Bruttó eszk'!BI2&gt;0,_xlfn.RANK.EQ('Bruttó eszk'!BI2,'Bruttó eszk'!BI$2:BI$34,0),"")</f>
        <v>1</v>
      </c>
      <c r="BJ2" s="14">
        <f>IF('Bruttó eszk'!BJ2&gt;0,_xlfn.RANK.EQ('Bruttó eszk'!BJ2,'Bruttó eszk'!BJ$2:BJ$34,0),"")</f>
        <v>1</v>
      </c>
      <c r="BK2" s="14"/>
      <c r="BL2" s="14" t="str">
        <f>IF('Bruttó eszk'!BL2&gt;0,_xlfn.RANK.EQ('Bruttó eszk'!BL2,'Bruttó eszk'!BL$2:BL$34,0),"")</f>
        <v/>
      </c>
      <c r="BM2" s="14" t="str">
        <f>IF('Bruttó eszk'!BM2&gt;0,_xlfn.RANK.EQ('Bruttó eszk'!BM2,'Bruttó eszk'!BM$2:BM$34,0),"")</f>
        <v/>
      </c>
      <c r="BN2" s="14" t="str">
        <f>IF('Bruttó eszk'!BN2&gt;0,_xlfn.RANK.EQ('Bruttó eszk'!BN2,'Bruttó eszk'!BN$2:BN$34,0),"")</f>
        <v/>
      </c>
      <c r="BO2" s="14">
        <f>IF('Bruttó eszk'!BO2&gt;0,_xlfn.RANK.EQ('Bruttó eszk'!BO2,'Bruttó eszk'!BO$2:BO$34,0),"")</f>
        <v>2</v>
      </c>
      <c r="BP2" s="14" t="str">
        <f>IF('Bruttó eszk'!BP2&gt;0,_xlfn.RANK.EQ('Bruttó eszk'!BP2,'Bruttó eszk'!BP$2:BP$34,0),"")</f>
        <v/>
      </c>
      <c r="BQ2" s="14">
        <f>IF('Bruttó eszk'!BQ2&gt;0,_xlfn.RANK.EQ('Bruttó eszk'!BQ2,'Bruttó eszk'!BQ$2:BQ$34,0),"")</f>
        <v>1</v>
      </c>
      <c r="BR2" s="14">
        <f>IF('Bruttó eszk'!BR2&gt;0,_xlfn.RANK.EQ('Bruttó eszk'!BR2,'Bruttó eszk'!BR$2:BR$34,0),"")</f>
        <v>8</v>
      </c>
      <c r="BS2" s="14">
        <f>IF('Bruttó eszk'!BS2&gt;0,_xlfn.RANK.EQ('Bruttó eszk'!BS2,'Bruttó eszk'!BS$2:BS$34,0),"")</f>
        <v>7</v>
      </c>
      <c r="BT2" s="14">
        <f>IF('Bruttó eszk'!BT2&gt;0,_xlfn.RANK.EQ('Bruttó eszk'!BT2,'Bruttó eszk'!BT$2:BT$34,0),"")</f>
        <v>10</v>
      </c>
      <c r="BU2" s="14">
        <f>IF('Bruttó eszk'!BU2&gt;0,_xlfn.RANK.EQ('Bruttó eszk'!BU2,'Bruttó eszk'!BU$2:BU$34,0),"")</f>
        <v>10</v>
      </c>
      <c r="BV2" s="14" t="str">
        <f>IF('Bruttó eszk'!BV2&gt;0,_xlfn.RANK.EQ('Bruttó eszk'!BV2,'Bruttó eszk'!BV$2:BV$34,0),"")</f>
        <v/>
      </c>
      <c r="BW2" s="14" t="str">
        <f>IF('Bruttó eszk'!BW2&gt;0,_xlfn.RANK.EQ('Bruttó eszk'!BW2,'Bruttó eszk'!BW$2:BW$34,0),"")</f>
        <v/>
      </c>
      <c r="BX2" s="14">
        <f>IF('Bruttó eszk'!BX2&gt;0,_xlfn.RANK.EQ('Bruttó eszk'!BX2,'Bruttó eszk'!BX$2:BX$34,0),"")</f>
        <v>1</v>
      </c>
      <c r="BY2" s="14"/>
      <c r="BZ2" s="14">
        <f>IF('Bruttó eszk'!BZ2&gt;0,_xlfn.RANK.EQ('Bruttó eszk'!BZ2,'Bruttó eszk'!BZ$2:BZ$34,0),"")</f>
        <v>13</v>
      </c>
      <c r="CA2" s="14">
        <f>IF('Bruttó eszk'!CA2&gt;0,_xlfn.RANK.EQ('Bruttó eszk'!CA2,'Bruttó eszk'!CA$2:CA$34,0),"")</f>
        <v>2</v>
      </c>
      <c r="CB2" s="14">
        <f>IF('Bruttó eszk'!CB2&gt;0,_xlfn.RANK.EQ('Bruttó eszk'!CB2,'Bruttó eszk'!CB$2:CB$34,0),"")</f>
        <v>10</v>
      </c>
      <c r="CC2" s="14" t="str">
        <f>IF('Bruttó eszk'!CC2&gt;0,_xlfn.RANK.EQ('Bruttó eszk'!CC2,'Bruttó eszk'!CC$2:CC$34,0),"")</f>
        <v/>
      </c>
      <c r="CD2" s="14">
        <f>IF('Bruttó eszk'!CD2&gt;0,_xlfn.RANK.EQ('Bruttó eszk'!CD2,'Bruttó eszk'!CD$2:CD$34,0),"")</f>
        <v>1</v>
      </c>
      <c r="CE2" s="14">
        <f>IF('Bruttó eszk'!CE2&gt;0,_xlfn.RANK.EQ('Bruttó eszk'!CE2,'Bruttó eszk'!CE$2:CE$34,0),"")</f>
        <v>8</v>
      </c>
      <c r="CF2" s="14"/>
      <c r="CG2" s="14" t="str">
        <f>IF('Bruttó eszk'!CG2&gt;0,_xlfn.RANK.EQ('Bruttó eszk'!CG2,'Bruttó eszk'!CG$2:CG$34,0),"")</f>
        <v/>
      </c>
      <c r="CH2" s="14" t="str">
        <f>IF('Bruttó eszk'!CH2&gt;0,_xlfn.RANK.EQ('Bruttó eszk'!CH2,'Bruttó eszk'!CH$2:CH$34,0),"")</f>
        <v/>
      </c>
      <c r="CI2" s="14" t="str">
        <f>IF('Bruttó eszk'!CI2&gt;0,_xlfn.RANK.EQ('Bruttó eszk'!CI2,'Bruttó eszk'!CI$2:CI$34,0),"")</f>
        <v/>
      </c>
      <c r="CJ2" s="14" t="str">
        <f>IF('Bruttó eszk'!CJ2&gt;0,_xlfn.RANK.EQ('Bruttó eszk'!CJ2,'Bruttó eszk'!CJ$2:CJ$34,0),"")</f>
        <v/>
      </c>
    </row>
    <row r="3" spans="1:88" x14ac:dyDescent="0.2">
      <c r="A3" s="12" t="str">
        <f>'Bruttó eszk'!A3</f>
        <v>CIB Lízing Csoport</v>
      </c>
      <c r="B3" s="14">
        <f>IF('Bruttó eszk'!B3&gt;0,_xlfn.RANK.EQ('Bruttó eszk'!B3,'Bruttó eszk'!B$2:B$34,0),"")</f>
        <v>6</v>
      </c>
      <c r="C3" s="14">
        <f>IF('Bruttó eszk'!C3&gt;0,_xlfn.RANK.EQ('Bruttó eszk'!C3,'Bruttó eszk'!C$2:C$34,0),"")</f>
        <v>6</v>
      </c>
      <c r="D3" s="14">
        <f>IF('Bruttó eszk'!D3&gt;0,_xlfn.RANK.EQ('Bruttó eszk'!D3,'Bruttó eszk'!D$2:D$34,0),"")</f>
        <v>5</v>
      </c>
      <c r="E3" s="14">
        <f>IF('Bruttó eszk'!E3&gt;0,_xlfn.RANK.EQ('Bruttó eszk'!E3,'Bruttó eszk'!E$2:E$34,0),"")</f>
        <v>4</v>
      </c>
      <c r="F3" s="14" t="str">
        <f>IF('Bruttó eszk'!F3&gt;0,_xlfn.RANK.EQ('Bruttó eszk'!F3,'Bruttó eszk'!F$2:F$34,0),"")</f>
        <v/>
      </c>
      <c r="G3" s="14" t="str">
        <f>IF('Bruttó eszk'!G3&gt;0,_xlfn.RANK.EQ('Bruttó eszk'!G3,'Bruttó eszk'!G$2:G$34,0),"")</f>
        <v/>
      </c>
      <c r="H3" s="14">
        <f>IF('Bruttó eszk'!H3&gt;0,_xlfn.RANK.EQ('Bruttó eszk'!H3,'Bruttó eszk'!H$2:H$34,0),"")</f>
        <v>10</v>
      </c>
      <c r="I3" s="14">
        <f>IF('Bruttó eszk'!I3&gt;0,_xlfn.RANK.EQ('Bruttó eszk'!I3,'Bruttó eszk'!I$2:I$34,0),"")</f>
        <v>4</v>
      </c>
      <c r="J3" s="14" t="str">
        <f>IF('Bruttó eszk'!J3&gt;0,_xlfn.RANK.EQ('Bruttó eszk'!J3,'Bruttó eszk'!J$2:J$34,0),"")</f>
        <v/>
      </c>
      <c r="K3" s="14" t="str">
        <f>IF('Bruttó eszk'!K3&gt;0,_xlfn.RANK.EQ('Bruttó eszk'!K3,'Bruttó eszk'!K$2:K$34,0),"")</f>
        <v/>
      </c>
      <c r="L3" s="14" t="str">
        <f>IF('Bruttó eszk'!L3&gt;0,_xlfn.RANK.EQ('Bruttó eszk'!L3,'Bruttó eszk'!L$2:L$34,0),"")</f>
        <v/>
      </c>
      <c r="M3" s="14">
        <f>IF('Bruttó eszk'!M3&gt;0,_xlfn.RANK.EQ('Bruttó eszk'!M3,'Bruttó eszk'!M$2:M$34,0),"")</f>
        <v>6</v>
      </c>
      <c r="N3" s="14">
        <f>IF('Bruttó eszk'!N3&gt;0,_xlfn.RANK.EQ('Bruttó eszk'!N3,'Bruttó eszk'!N$2:N$34,0),"")</f>
        <v>5</v>
      </c>
      <c r="O3" s="14" t="str">
        <f>IF('Bruttó eszk'!O3&gt;0,_xlfn.RANK.EQ('Bruttó eszk'!O3,'Bruttó eszk'!O$2:O$34,0),"")</f>
        <v/>
      </c>
      <c r="P3" s="14">
        <f>IF('Bruttó eszk'!P3&gt;0,_xlfn.RANK.EQ('Bruttó eszk'!P3,'Bruttó eszk'!P$2:P$34,0),"")</f>
        <v>4</v>
      </c>
      <c r="Q3" s="14">
        <f>IF('Bruttó eszk'!Q3&gt;0,_xlfn.RANK.EQ('Bruttó eszk'!Q3,'Bruttó eszk'!Q$2:Q$34,0),"")</f>
        <v>4</v>
      </c>
      <c r="R3" s="14" t="str">
        <f>IF('Bruttó eszk'!R3&gt;0,_xlfn.RANK.EQ('Bruttó eszk'!R3,'Bruttó eszk'!R$2:R$34,0),"")</f>
        <v/>
      </c>
      <c r="S3" s="14" t="str">
        <f>IF('Bruttó eszk'!S3&gt;0,_xlfn.RANK.EQ('Bruttó eszk'!S3,'Bruttó eszk'!S$2:S$34,0),"")</f>
        <v/>
      </c>
      <c r="T3" s="14">
        <f>IF('Bruttó eszk'!T3&gt;0,_xlfn.RANK.EQ('Bruttó eszk'!T3,'Bruttó eszk'!T$2:T$34,0),"")</f>
        <v>7</v>
      </c>
      <c r="U3" s="14" t="str">
        <f>IF('Bruttó eszk'!U3&gt;0,_xlfn.RANK.EQ('Bruttó eszk'!U3,'Bruttó eszk'!U$2:U$34,0),"")</f>
        <v/>
      </c>
      <c r="V3" s="14" t="str">
        <f>IF('Bruttó eszk'!V3&gt;0,_xlfn.RANK.EQ('Bruttó eszk'!V3,'Bruttó eszk'!V$2:V$34,0),"")</f>
        <v/>
      </c>
      <c r="W3" s="14">
        <f>IF('Bruttó eszk'!W3&gt;0,_xlfn.RANK.EQ('Bruttó eszk'!W3,'Bruttó eszk'!W$2:W$34,0),"")</f>
        <v>7</v>
      </c>
      <c r="X3" s="14" t="str">
        <f>IF('Bruttó eszk'!X3&gt;0,_xlfn.RANK.EQ('Bruttó eszk'!X3,'Bruttó eszk'!X$2:X$34,0),"")</f>
        <v/>
      </c>
      <c r="Y3" s="14" t="str">
        <f>IF('Bruttó eszk'!Y3&gt;0,_xlfn.RANK.EQ('Bruttó eszk'!Y3,'Bruttó eszk'!Y$2:Y$34,0),"")</f>
        <v/>
      </c>
      <c r="Z3" s="14">
        <f>IF('Bruttó eszk'!Z3&gt;0,_xlfn.RANK.EQ('Bruttó eszk'!Z3,'Bruttó eszk'!Z$2:Z$34,0),"")</f>
        <v>11</v>
      </c>
      <c r="AA3" s="14" t="str">
        <f>IF('Bruttó eszk'!AA3&gt;0,_xlfn.RANK.EQ('Bruttó eszk'!AA3,'Bruttó eszk'!AA$2:AA$34,0),"")</f>
        <v/>
      </c>
      <c r="AB3" s="14" t="str">
        <f>IF('Bruttó eszk'!AB3&gt;0,_xlfn.RANK.EQ('Bruttó eszk'!AB3,'Bruttó eszk'!AB$2:AB$34,0),"")</f>
        <v/>
      </c>
      <c r="AC3" s="14">
        <f>IF('Bruttó eszk'!AC3&gt;0,_xlfn.RANK.EQ('Bruttó eszk'!AC3,'Bruttó eszk'!AC$2:AC$34,0),"")</f>
        <v>11</v>
      </c>
      <c r="AD3" s="14" t="str">
        <f>IF('Bruttó eszk'!AD3&gt;0,_xlfn.RANK.EQ('Bruttó eszk'!AD3,'Bruttó eszk'!AD$2:AD$34,0),"")</f>
        <v/>
      </c>
      <c r="AE3" s="14">
        <f>IF('Bruttó eszk'!AE3&gt;0,_xlfn.RANK.EQ('Bruttó eszk'!AE3,'Bruttó eszk'!AE$2:AE$34,0),"")</f>
        <v>5</v>
      </c>
      <c r="AF3" s="14">
        <f>IF('Bruttó eszk'!AF3&gt;0,_xlfn.RANK.EQ('Bruttó eszk'!AF3,'Bruttó eszk'!AF$2:AF$34,0),"")</f>
        <v>2</v>
      </c>
      <c r="AG3" s="14">
        <f>IF('Bruttó eszk'!AG3&gt;0,_xlfn.RANK.EQ('Bruttó eszk'!AG3,'Bruttó eszk'!AG$2:AG$34,0),"")</f>
        <v>11</v>
      </c>
      <c r="AH3" s="14">
        <f>IF('Bruttó eszk'!AH3&gt;0,_xlfn.RANK.EQ('Bruttó eszk'!AH3,'Bruttó eszk'!AH$2:AH$34,0),"")</f>
        <v>11</v>
      </c>
      <c r="AI3" s="14">
        <f>IF('Bruttó eszk'!AI3&gt;0,_xlfn.RANK.EQ('Bruttó eszk'!AI3,'Bruttó eszk'!AI$2:AI$34,0),"")</f>
        <v>10</v>
      </c>
      <c r="AJ3" s="14" t="str">
        <f>IF('Bruttó eszk'!AJ3&gt;0,_xlfn.RANK.EQ('Bruttó eszk'!AJ3,'Bruttó eszk'!AJ$2:AJ$34,0),"")</f>
        <v/>
      </c>
      <c r="AK3" s="14">
        <f>IF('Bruttó eszk'!AK3&gt;0,_xlfn.RANK.EQ('Bruttó eszk'!AK3,'Bruttó eszk'!AK$2:AK$34,0),"")</f>
        <v>12</v>
      </c>
      <c r="AL3" s="14">
        <f>IF('Bruttó eszk'!AL3&gt;0,_xlfn.RANK.EQ('Bruttó eszk'!AL3,'Bruttó eszk'!AL$2:AL$34,0),"")</f>
        <v>6</v>
      </c>
      <c r="AM3" s="14">
        <f>IF('Bruttó eszk'!AM3&gt;0,_xlfn.RANK.EQ('Bruttó eszk'!AM3,'Bruttó eszk'!AM$2:AM$34,0),"")</f>
        <v>5</v>
      </c>
      <c r="AN3" s="14">
        <f>IF('Bruttó eszk'!AN3&gt;0,_xlfn.RANK.EQ('Bruttó eszk'!AN3,'Bruttó eszk'!AN$2:AN$34,0),"")</f>
        <v>3</v>
      </c>
      <c r="AO3" s="14" t="str">
        <f>IF('Bruttó eszk'!AO3&gt;0,_xlfn.RANK.EQ('Bruttó eszk'!AO3,'Bruttó eszk'!AO$2:AO$34,0),"")</f>
        <v/>
      </c>
      <c r="AP3" s="14" t="str">
        <f>IF('Bruttó eszk'!AP3&gt;0,_xlfn.RANK.EQ('Bruttó eszk'!AP3,'Bruttó eszk'!AP$2:AP$34,0),"")</f>
        <v/>
      </c>
      <c r="AQ3" s="14">
        <f>IF('Bruttó eszk'!AQ3&gt;0,_xlfn.RANK.EQ('Bruttó eszk'!AQ3,'Bruttó eszk'!AQ$2:AQ$34,0),"")</f>
        <v>11</v>
      </c>
      <c r="AR3" s="14" t="str">
        <f>IF('Bruttó eszk'!AR3&gt;0,_xlfn.RANK.EQ('Bruttó eszk'!AR3,'Bruttó eszk'!AR$2:AR$34,0),"")</f>
        <v/>
      </c>
      <c r="AS3" s="14" t="str">
        <f>IF('Bruttó eszk'!AS3&gt;0,_xlfn.RANK.EQ('Bruttó eszk'!AS3,'Bruttó eszk'!AS$2:AS$34,0),"")</f>
        <v/>
      </c>
      <c r="AT3" s="14">
        <f>IF('Bruttó eszk'!AT3&gt;0,_xlfn.RANK.EQ('Bruttó eszk'!AT3,'Bruttó eszk'!AT$2:AT$34,0),"")</f>
        <v>7</v>
      </c>
      <c r="AU3" s="14" t="str">
        <f>IF('Bruttó eszk'!AU3&gt;0,_xlfn.RANK.EQ('Bruttó eszk'!AU3,'Bruttó eszk'!AU$2:AU$34,0),"")</f>
        <v/>
      </c>
      <c r="AV3" s="14">
        <f>IF('Bruttó eszk'!AV3&gt;0,_xlfn.RANK.EQ('Bruttó eszk'!AV3,'Bruttó eszk'!AV$2:AV$34,0),"")</f>
        <v>3</v>
      </c>
      <c r="AW3" s="14">
        <f>IF('Bruttó eszk'!AW3&gt;0,_xlfn.RANK.EQ('Bruttó eszk'!AW3,'Bruttó eszk'!AW$2:AW$34,0),"")</f>
        <v>11</v>
      </c>
      <c r="AX3" s="14" t="str">
        <f>IF('Bruttó eszk'!AX3&gt;0,_xlfn.RANK.EQ('Bruttó eszk'!AX3,'Bruttó eszk'!AX$2:AX$34,0),"")</f>
        <v/>
      </c>
      <c r="AY3" s="14" t="str">
        <f>IF('Bruttó eszk'!AY3&gt;0,_xlfn.RANK.EQ('Bruttó eszk'!AY3,'Bruttó eszk'!AY$2:AY$34,0),"")</f>
        <v/>
      </c>
      <c r="AZ3" s="14" t="str">
        <f>IF('Bruttó eszk'!AZ3&gt;0,_xlfn.RANK.EQ('Bruttó eszk'!AZ3,'Bruttó eszk'!AZ$2:AZ$34,0),"")</f>
        <v/>
      </c>
      <c r="BA3" s="14" t="str">
        <f>IF('Bruttó eszk'!BA3&gt;0,_xlfn.RANK.EQ('Bruttó eszk'!BA3,'Bruttó eszk'!BA$2:BA$34,0),"")</f>
        <v/>
      </c>
      <c r="BB3" s="14" t="str">
        <f>IF('Bruttó eszk'!BB3&gt;0,_xlfn.RANK.EQ('Bruttó eszk'!BB3,'Bruttó eszk'!BB$2:BB$34,0),"")</f>
        <v/>
      </c>
      <c r="BC3" s="14" t="str">
        <f>IF('Bruttó eszk'!BC3&gt;0,_xlfn.RANK.EQ('Bruttó eszk'!BC3,'Bruttó eszk'!BC$2:BC$34,0),"")</f>
        <v/>
      </c>
      <c r="BD3" s="14" t="str">
        <f>IF('Bruttó eszk'!BD3&gt;0,_xlfn.RANK.EQ('Bruttó eszk'!BD3,'Bruttó eszk'!BD$2:BD$34,0),"")</f>
        <v/>
      </c>
      <c r="BE3" s="14" t="str">
        <f>IF('Bruttó eszk'!BE3&gt;0,_xlfn.RANK.EQ('Bruttó eszk'!BE3,'Bruttó eszk'!BE$2:BE$34,0),"")</f>
        <v/>
      </c>
      <c r="BF3" s="14" t="str">
        <f>IF('Bruttó eszk'!BF3&gt;0,_xlfn.RANK.EQ('Bruttó eszk'!BF3,'Bruttó eszk'!BF$2:BF$34,0),"")</f>
        <v/>
      </c>
      <c r="BG3" s="14" t="str">
        <f>IF('Bruttó eszk'!BG3&gt;0,_xlfn.RANK.EQ('Bruttó eszk'!BG3,'Bruttó eszk'!BG$2:BG$34,0),"")</f>
        <v/>
      </c>
      <c r="BH3" s="14" t="str">
        <f>IF('Bruttó eszk'!BH3&gt;0,_xlfn.RANK.EQ('Bruttó eszk'!BH3,'Bruttó eszk'!BH$2:BH$34,0),"")</f>
        <v/>
      </c>
      <c r="BI3" s="14" t="str">
        <f>IF('Bruttó eszk'!BI3&gt;0,_xlfn.RANK.EQ('Bruttó eszk'!BI3,'Bruttó eszk'!BI$2:BI$34,0),"")</f>
        <v/>
      </c>
      <c r="BJ3" s="14" t="str">
        <f>IF('Bruttó eszk'!BJ3&gt;0,_xlfn.RANK.EQ('Bruttó eszk'!BJ3,'Bruttó eszk'!BJ$2:BJ$34,0),"")</f>
        <v/>
      </c>
      <c r="BK3" s="14"/>
      <c r="BL3" s="14">
        <f>IF('Bruttó eszk'!BL3&gt;0,_xlfn.RANK.EQ('Bruttó eszk'!BL3,'Bruttó eszk'!BL$2:BL$34,0),"")</f>
        <v>6</v>
      </c>
      <c r="BM3" s="14" t="str">
        <f>IF('Bruttó eszk'!BM3&gt;0,_xlfn.RANK.EQ('Bruttó eszk'!BM3,'Bruttó eszk'!BM$2:BM$34,0),"")</f>
        <v/>
      </c>
      <c r="BN3" s="14">
        <f>IF('Bruttó eszk'!BN3&gt;0,_xlfn.RANK.EQ('Bruttó eszk'!BN3,'Bruttó eszk'!BN$2:BN$34,0),"")</f>
        <v>10</v>
      </c>
      <c r="BO3" s="14" t="str">
        <f>IF('Bruttó eszk'!BO3&gt;0,_xlfn.RANK.EQ('Bruttó eszk'!BO3,'Bruttó eszk'!BO$2:BO$34,0),"")</f>
        <v/>
      </c>
      <c r="BP3" s="14">
        <f>IF('Bruttó eszk'!BP3&gt;0,_xlfn.RANK.EQ('Bruttó eszk'!BP3,'Bruttó eszk'!BP$2:BP$34,0),"")</f>
        <v>8</v>
      </c>
      <c r="BQ3" s="14">
        <f>IF('Bruttó eszk'!BQ3&gt;0,_xlfn.RANK.EQ('Bruttó eszk'!BQ3,'Bruttó eszk'!BQ$2:BQ$34,0),"")</f>
        <v>11</v>
      </c>
      <c r="BR3" s="14">
        <f>IF('Bruttó eszk'!BR3&gt;0,_xlfn.RANK.EQ('Bruttó eszk'!BR3,'Bruttó eszk'!BR$2:BR$34,0),"")</f>
        <v>3</v>
      </c>
      <c r="BS3" s="14">
        <f>IF('Bruttó eszk'!BS3&gt;0,_xlfn.RANK.EQ('Bruttó eszk'!BS3,'Bruttó eszk'!BS$2:BS$34,0),"")</f>
        <v>11</v>
      </c>
      <c r="BT3" s="14">
        <f>IF('Bruttó eszk'!BT3&gt;0,_xlfn.RANK.EQ('Bruttó eszk'!BT3,'Bruttó eszk'!BT$2:BT$34,0),"")</f>
        <v>11</v>
      </c>
      <c r="BU3" s="14">
        <f>IF('Bruttó eszk'!BU3&gt;0,_xlfn.RANK.EQ('Bruttó eszk'!BU3,'Bruttó eszk'!BU$2:BU$34,0),"")</f>
        <v>12</v>
      </c>
      <c r="BV3" s="14" t="str">
        <f>IF('Bruttó eszk'!BV3&gt;0,_xlfn.RANK.EQ('Bruttó eszk'!BV3,'Bruttó eszk'!BV$2:BV$34,0),"")</f>
        <v/>
      </c>
      <c r="BW3" s="14" t="str">
        <f>IF('Bruttó eszk'!BW3&gt;0,_xlfn.RANK.EQ('Bruttó eszk'!BW3,'Bruttó eszk'!BW$2:BW$34,0),"")</f>
        <v/>
      </c>
      <c r="BX3" s="14" t="str">
        <f>IF('Bruttó eszk'!BX3&gt;0,_xlfn.RANK.EQ('Bruttó eszk'!BX3,'Bruttó eszk'!BX$2:BX$34,0),"")</f>
        <v/>
      </c>
      <c r="BY3" s="14"/>
      <c r="BZ3" s="14">
        <f>IF('Bruttó eszk'!BZ3&gt;0,_xlfn.RANK.EQ('Bruttó eszk'!BZ3,'Bruttó eszk'!BZ$2:BZ$34,0),"")</f>
        <v>7</v>
      </c>
      <c r="CA3" s="14">
        <f>IF('Bruttó eszk'!CA3&gt;0,_xlfn.RANK.EQ('Bruttó eszk'!CA3,'Bruttó eszk'!CA$2:CA$34,0),"")</f>
        <v>12</v>
      </c>
      <c r="CB3" s="14">
        <f>IF('Bruttó eszk'!CB3&gt;0,_xlfn.RANK.EQ('Bruttó eszk'!CB3,'Bruttó eszk'!CB$2:CB$34,0),"")</f>
        <v>8</v>
      </c>
      <c r="CC3" s="14" t="str">
        <f>IF('Bruttó eszk'!CC3&gt;0,_xlfn.RANK.EQ('Bruttó eszk'!CC3,'Bruttó eszk'!CC$2:CC$34,0),"")</f>
        <v/>
      </c>
      <c r="CD3" s="14" t="str">
        <f>IF('Bruttó eszk'!CD3&gt;0,_xlfn.RANK.EQ('Bruttó eszk'!CD3,'Bruttó eszk'!CD$2:CD$34,0),"")</f>
        <v/>
      </c>
      <c r="CE3" s="14">
        <f>IF('Bruttó eszk'!CE3&gt;0,_xlfn.RANK.EQ('Bruttó eszk'!CE3,'Bruttó eszk'!CE$2:CE$34,0),"")</f>
        <v>9</v>
      </c>
      <c r="CF3" s="14"/>
      <c r="CG3" s="14">
        <f>IF('Bruttó eszk'!CG3&gt;0,_xlfn.RANK.EQ('Bruttó eszk'!CG3,'Bruttó eszk'!CG$2:CG$34,0),"")</f>
        <v>6</v>
      </c>
      <c r="CH3" s="14">
        <f>IF('Bruttó eszk'!CH3&gt;0,_xlfn.RANK.EQ('Bruttó eszk'!CH3,'Bruttó eszk'!CH$2:CH$34,0),"")</f>
        <v>5</v>
      </c>
      <c r="CI3" s="14">
        <f>IF('Bruttó eszk'!CI3&gt;0,_xlfn.RANK.EQ('Bruttó eszk'!CI3,'Bruttó eszk'!CI$2:CI$34,0),"")</f>
        <v>6</v>
      </c>
      <c r="CJ3" s="14">
        <f>IF('Bruttó eszk'!CJ3&gt;0,_xlfn.RANK.EQ('Bruttó eszk'!CJ3,'Bruttó eszk'!CJ$2:CJ$34,0),"")</f>
        <v>5</v>
      </c>
    </row>
    <row r="4" spans="1:88" x14ac:dyDescent="0.2">
      <c r="A4" s="12" t="str">
        <f>'Bruttó eszk'!A4</f>
        <v>ARVAL Magyarország Jármûparkkezelõ Kft.</v>
      </c>
      <c r="B4" s="14" t="str">
        <f>IF('Bruttó eszk'!B4&gt;0,_xlfn.RANK.EQ('Bruttó eszk'!B4,'Bruttó eszk'!B$2:B$34,0),"")</f>
        <v/>
      </c>
      <c r="C4" s="14" t="str">
        <f>IF('Bruttó eszk'!C4&gt;0,_xlfn.RANK.EQ('Bruttó eszk'!C4,'Bruttó eszk'!C$2:C$34,0),"")</f>
        <v/>
      </c>
      <c r="D4" s="14" t="str">
        <f>IF('Bruttó eszk'!D4&gt;0,_xlfn.RANK.EQ('Bruttó eszk'!D4,'Bruttó eszk'!D$2:D$34,0),"")</f>
        <v/>
      </c>
      <c r="E4" s="14" t="str">
        <f>IF('Bruttó eszk'!E4&gt;0,_xlfn.RANK.EQ('Bruttó eszk'!E4,'Bruttó eszk'!E$2:E$34,0),"")</f>
        <v/>
      </c>
      <c r="F4" s="14" t="str">
        <f>IF('Bruttó eszk'!F4&gt;0,_xlfn.RANK.EQ('Bruttó eszk'!F4,'Bruttó eszk'!F$2:F$34,0),"")</f>
        <v/>
      </c>
      <c r="G4" s="14" t="str">
        <f>IF('Bruttó eszk'!G4&gt;0,_xlfn.RANK.EQ('Bruttó eszk'!G4,'Bruttó eszk'!G$2:G$34,0),"")</f>
        <v/>
      </c>
      <c r="H4" s="14">
        <f>IF('Bruttó eszk'!H4&gt;0,_xlfn.RANK.EQ('Bruttó eszk'!H4,'Bruttó eszk'!H$2:H$34,0),"")</f>
        <v>5</v>
      </c>
      <c r="I4" s="14" t="str">
        <f>IF('Bruttó eszk'!I4&gt;0,_xlfn.RANK.EQ('Bruttó eszk'!I4,'Bruttó eszk'!I$2:I$34,0),"")</f>
        <v/>
      </c>
      <c r="J4" s="14" t="str">
        <f>IF('Bruttó eszk'!J4&gt;0,_xlfn.RANK.EQ('Bruttó eszk'!J4,'Bruttó eszk'!J$2:J$34,0),"")</f>
        <v/>
      </c>
      <c r="K4" s="14" t="str">
        <f>IF('Bruttó eszk'!K4&gt;0,_xlfn.RANK.EQ('Bruttó eszk'!K4,'Bruttó eszk'!K$2:K$34,0),"")</f>
        <v/>
      </c>
      <c r="L4" s="14" t="str">
        <f>IF('Bruttó eszk'!L4&gt;0,_xlfn.RANK.EQ('Bruttó eszk'!L4,'Bruttó eszk'!L$2:L$34,0),"")</f>
        <v/>
      </c>
      <c r="M4" s="14" t="str">
        <f>IF('Bruttó eszk'!M4&gt;0,_xlfn.RANK.EQ('Bruttó eszk'!M4,'Bruttó eszk'!M$2:M$34,0),"")</f>
        <v/>
      </c>
      <c r="N4" s="14" t="str">
        <f>IF('Bruttó eszk'!N4&gt;0,_xlfn.RANK.EQ('Bruttó eszk'!N4,'Bruttó eszk'!N$2:N$34,0),"")</f>
        <v/>
      </c>
      <c r="O4" s="14" t="str">
        <f>IF('Bruttó eszk'!O4&gt;0,_xlfn.RANK.EQ('Bruttó eszk'!O4,'Bruttó eszk'!O$2:O$34,0),"")</f>
        <v/>
      </c>
      <c r="P4" s="14" t="str">
        <f>IF('Bruttó eszk'!P4&gt;0,_xlfn.RANK.EQ('Bruttó eszk'!P4,'Bruttó eszk'!P$2:P$34,0),"")</f>
        <v/>
      </c>
      <c r="Q4" s="14" t="str">
        <f>IF('Bruttó eszk'!Q4&gt;0,_xlfn.RANK.EQ('Bruttó eszk'!Q4,'Bruttó eszk'!Q$2:Q$34,0),"")</f>
        <v/>
      </c>
      <c r="R4" s="14">
        <f>IF('Bruttó eszk'!R4&gt;0,_xlfn.RANK.EQ('Bruttó eszk'!R4,'Bruttó eszk'!R$2:R$34,0),"")</f>
        <v>3</v>
      </c>
      <c r="S4" s="14" t="str">
        <f>IF('Bruttó eszk'!S4&gt;0,_xlfn.RANK.EQ('Bruttó eszk'!S4,'Bruttó eszk'!S$2:S$34,0),"")</f>
        <v/>
      </c>
      <c r="T4" s="14" t="str">
        <f>IF('Bruttó eszk'!T4&gt;0,_xlfn.RANK.EQ('Bruttó eszk'!T4,'Bruttó eszk'!T$2:T$34,0),"")</f>
        <v/>
      </c>
      <c r="U4" s="14" t="str">
        <f>IF('Bruttó eszk'!U4&gt;0,_xlfn.RANK.EQ('Bruttó eszk'!U4,'Bruttó eszk'!U$2:U$34,0),"")</f>
        <v/>
      </c>
      <c r="V4" s="14" t="str">
        <f>IF('Bruttó eszk'!V4&gt;0,_xlfn.RANK.EQ('Bruttó eszk'!V4,'Bruttó eszk'!V$2:V$34,0),"")</f>
        <v/>
      </c>
      <c r="W4" s="14" t="str">
        <f>IF('Bruttó eszk'!W4&gt;0,_xlfn.RANK.EQ('Bruttó eszk'!W4,'Bruttó eszk'!W$2:W$34,0),"")</f>
        <v/>
      </c>
      <c r="X4" s="14" t="str">
        <f>IF('Bruttó eszk'!X4&gt;0,_xlfn.RANK.EQ('Bruttó eszk'!X4,'Bruttó eszk'!X$2:X$34,0),"")</f>
        <v/>
      </c>
      <c r="Y4" s="14" t="str">
        <f>IF('Bruttó eszk'!Y4&gt;0,_xlfn.RANK.EQ('Bruttó eszk'!Y4,'Bruttó eszk'!Y$2:Y$34,0),"")</f>
        <v/>
      </c>
      <c r="Z4" s="14" t="str">
        <f>IF('Bruttó eszk'!Z4&gt;0,_xlfn.RANK.EQ('Bruttó eszk'!Z4,'Bruttó eszk'!Z$2:Z$34,0),"")</f>
        <v/>
      </c>
      <c r="AA4" s="14" t="str">
        <f>IF('Bruttó eszk'!AA4&gt;0,_xlfn.RANK.EQ('Bruttó eszk'!AA4,'Bruttó eszk'!AA$2:AA$34,0),"")</f>
        <v/>
      </c>
      <c r="AB4" s="14" t="str">
        <f>IF('Bruttó eszk'!AB4&gt;0,_xlfn.RANK.EQ('Bruttó eszk'!AB4,'Bruttó eszk'!AB$2:AB$34,0),"")</f>
        <v/>
      </c>
      <c r="AC4" s="14" t="str">
        <f>IF('Bruttó eszk'!AC4&gt;0,_xlfn.RANK.EQ('Bruttó eszk'!AC4,'Bruttó eszk'!AC$2:AC$34,0),"")</f>
        <v/>
      </c>
      <c r="AD4" s="14" t="str">
        <f>IF('Bruttó eszk'!AD4&gt;0,_xlfn.RANK.EQ('Bruttó eszk'!AD4,'Bruttó eszk'!AD$2:AD$34,0),"")</f>
        <v/>
      </c>
      <c r="AE4" s="14" t="str">
        <f>IF('Bruttó eszk'!AE4&gt;0,_xlfn.RANK.EQ('Bruttó eszk'!AE4,'Bruttó eszk'!AE$2:AE$34,0),"")</f>
        <v/>
      </c>
      <c r="AF4" s="14" t="str">
        <f>IF('Bruttó eszk'!AF4&gt;0,_xlfn.RANK.EQ('Bruttó eszk'!AF4,'Bruttó eszk'!AF$2:AF$34,0),"")</f>
        <v/>
      </c>
      <c r="AG4" s="14" t="str">
        <f>IF('Bruttó eszk'!AG4&gt;0,_xlfn.RANK.EQ('Bruttó eszk'!AG4,'Bruttó eszk'!AG$2:AG$34,0),"")</f>
        <v/>
      </c>
      <c r="AH4" s="14" t="str">
        <f>IF('Bruttó eszk'!AH4&gt;0,_xlfn.RANK.EQ('Bruttó eszk'!AH4,'Bruttó eszk'!AH$2:AH$34,0),"")</f>
        <v/>
      </c>
      <c r="AI4" s="14" t="str">
        <f>IF('Bruttó eszk'!AI4&gt;0,_xlfn.RANK.EQ('Bruttó eszk'!AI4,'Bruttó eszk'!AI$2:AI$34,0),"")</f>
        <v/>
      </c>
      <c r="AJ4" s="14" t="str">
        <f>IF('Bruttó eszk'!AJ4&gt;0,_xlfn.RANK.EQ('Bruttó eszk'!AJ4,'Bruttó eszk'!AJ$2:AJ$34,0),"")</f>
        <v/>
      </c>
      <c r="AK4" s="14" t="str">
        <f>IF('Bruttó eszk'!AK4&gt;0,_xlfn.RANK.EQ('Bruttó eszk'!AK4,'Bruttó eszk'!AK$2:AK$34,0),"")</f>
        <v/>
      </c>
      <c r="AL4" s="14" t="str">
        <f>IF('Bruttó eszk'!AL4&gt;0,_xlfn.RANK.EQ('Bruttó eszk'!AL4,'Bruttó eszk'!AL$2:AL$34,0),"")</f>
        <v/>
      </c>
      <c r="AM4" s="14" t="str">
        <f>IF('Bruttó eszk'!AM4&gt;0,_xlfn.RANK.EQ('Bruttó eszk'!AM4,'Bruttó eszk'!AM$2:AM$34,0),"")</f>
        <v/>
      </c>
      <c r="AN4" s="14" t="str">
        <f>IF('Bruttó eszk'!AN4&gt;0,_xlfn.RANK.EQ('Bruttó eszk'!AN4,'Bruttó eszk'!AN$2:AN$34,0),"")</f>
        <v/>
      </c>
      <c r="AO4" s="14" t="str">
        <f>IF('Bruttó eszk'!AO4&gt;0,_xlfn.RANK.EQ('Bruttó eszk'!AO4,'Bruttó eszk'!AO$2:AO$34,0),"")</f>
        <v/>
      </c>
      <c r="AP4" s="14" t="str">
        <f>IF('Bruttó eszk'!AP4&gt;0,_xlfn.RANK.EQ('Bruttó eszk'!AP4,'Bruttó eszk'!AP$2:AP$34,0),"")</f>
        <v/>
      </c>
      <c r="AQ4" s="14" t="str">
        <f>IF('Bruttó eszk'!AQ4&gt;0,_xlfn.RANK.EQ('Bruttó eszk'!AQ4,'Bruttó eszk'!AQ$2:AQ$34,0),"")</f>
        <v/>
      </c>
      <c r="AR4" s="14" t="str">
        <f>IF('Bruttó eszk'!AR4&gt;0,_xlfn.RANK.EQ('Bruttó eszk'!AR4,'Bruttó eszk'!AR$2:AR$34,0),"")</f>
        <v/>
      </c>
      <c r="AS4" s="14" t="str">
        <f>IF('Bruttó eszk'!AS4&gt;0,_xlfn.RANK.EQ('Bruttó eszk'!AS4,'Bruttó eszk'!AS$2:AS$34,0),"")</f>
        <v/>
      </c>
      <c r="AT4" s="14" t="str">
        <f>IF('Bruttó eszk'!AT4&gt;0,_xlfn.RANK.EQ('Bruttó eszk'!AT4,'Bruttó eszk'!AT$2:AT$34,0),"")</f>
        <v/>
      </c>
      <c r="AU4" s="14" t="str">
        <f>IF('Bruttó eszk'!AU4&gt;0,_xlfn.RANK.EQ('Bruttó eszk'!AU4,'Bruttó eszk'!AU$2:AU$34,0),"")</f>
        <v/>
      </c>
      <c r="AV4" s="14" t="str">
        <f>IF('Bruttó eszk'!AV4&gt;0,_xlfn.RANK.EQ('Bruttó eszk'!AV4,'Bruttó eszk'!AV$2:AV$34,0),"")</f>
        <v/>
      </c>
      <c r="AW4" s="14" t="str">
        <f>IF('Bruttó eszk'!AW4&gt;0,_xlfn.RANK.EQ('Bruttó eszk'!AW4,'Bruttó eszk'!AW$2:AW$34,0),"")</f>
        <v/>
      </c>
      <c r="AX4" s="14" t="str">
        <f>IF('Bruttó eszk'!AX4&gt;0,_xlfn.RANK.EQ('Bruttó eszk'!AX4,'Bruttó eszk'!AX$2:AX$34,0),"")</f>
        <v/>
      </c>
      <c r="AY4" s="14" t="str">
        <f>IF('Bruttó eszk'!AY4&gt;0,_xlfn.RANK.EQ('Bruttó eszk'!AY4,'Bruttó eszk'!AY$2:AY$34,0),"")</f>
        <v/>
      </c>
      <c r="AZ4" s="14" t="str">
        <f>IF('Bruttó eszk'!AZ4&gt;0,_xlfn.RANK.EQ('Bruttó eszk'!AZ4,'Bruttó eszk'!AZ$2:AZ$34,0),"")</f>
        <v/>
      </c>
      <c r="BA4" s="14" t="str">
        <f>IF('Bruttó eszk'!BA4&gt;0,_xlfn.RANK.EQ('Bruttó eszk'!BA4,'Bruttó eszk'!BA$2:BA$34,0),"")</f>
        <v/>
      </c>
      <c r="BB4" s="14" t="str">
        <f>IF('Bruttó eszk'!BB4&gt;0,_xlfn.RANK.EQ('Bruttó eszk'!BB4,'Bruttó eszk'!BB$2:BB$34,0),"")</f>
        <v/>
      </c>
      <c r="BC4" s="14" t="str">
        <f>IF('Bruttó eszk'!BC4&gt;0,_xlfn.RANK.EQ('Bruttó eszk'!BC4,'Bruttó eszk'!BC$2:BC$34,0),"")</f>
        <v/>
      </c>
      <c r="BD4" s="14" t="str">
        <f>IF('Bruttó eszk'!BD4&gt;0,_xlfn.RANK.EQ('Bruttó eszk'!BD4,'Bruttó eszk'!BD$2:BD$34,0),"")</f>
        <v/>
      </c>
      <c r="BE4" s="14" t="str">
        <f>IF('Bruttó eszk'!BE4&gt;0,_xlfn.RANK.EQ('Bruttó eszk'!BE4,'Bruttó eszk'!BE$2:BE$34,0),"")</f>
        <v/>
      </c>
      <c r="BF4" s="14" t="str">
        <f>IF('Bruttó eszk'!BF4&gt;0,_xlfn.RANK.EQ('Bruttó eszk'!BF4,'Bruttó eszk'!BF$2:BF$34,0),"")</f>
        <v/>
      </c>
      <c r="BG4" s="14" t="str">
        <f>IF('Bruttó eszk'!BG4&gt;0,_xlfn.RANK.EQ('Bruttó eszk'!BG4,'Bruttó eszk'!BG$2:BG$34,0),"")</f>
        <v/>
      </c>
      <c r="BH4" s="14" t="str">
        <f>IF('Bruttó eszk'!BH4&gt;0,_xlfn.RANK.EQ('Bruttó eszk'!BH4,'Bruttó eszk'!BH$2:BH$34,0),"")</f>
        <v/>
      </c>
      <c r="BI4" s="14" t="str">
        <f>IF('Bruttó eszk'!BI4&gt;0,_xlfn.RANK.EQ('Bruttó eszk'!BI4,'Bruttó eszk'!BI$2:BI$34,0),"")</f>
        <v/>
      </c>
      <c r="BJ4" s="14" t="str">
        <f>IF('Bruttó eszk'!BJ4&gt;0,_xlfn.RANK.EQ('Bruttó eszk'!BJ4,'Bruttó eszk'!BJ$2:BJ$34,0),"")</f>
        <v/>
      </c>
      <c r="BK4" s="14"/>
      <c r="BL4" s="14" t="str">
        <f>IF('Bruttó eszk'!BL4&gt;0,_xlfn.RANK.EQ('Bruttó eszk'!BL4,'Bruttó eszk'!BL$2:BL$34,0),"")</f>
        <v/>
      </c>
      <c r="BM4" s="14" t="str">
        <f>IF('Bruttó eszk'!BM4&gt;0,_xlfn.RANK.EQ('Bruttó eszk'!BM4,'Bruttó eszk'!BM$2:BM$34,0),"")</f>
        <v/>
      </c>
      <c r="BN4" s="14">
        <f>IF('Bruttó eszk'!BN4&gt;0,_xlfn.RANK.EQ('Bruttó eszk'!BN4,'Bruttó eszk'!BN$2:BN$34,0),"")</f>
        <v>6</v>
      </c>
      <c r="BO4" s="14" t="str">
        <f>IF('Bruttó eszk'!BO4&gt;0,_xlfn.RANK.EQ('Bruttó eszk'!BO4,'Bruttó eszk'!BO$2:BO$34,0),"")</f>
        <v/>
      </c>
      <c r="BP4" s="14" t="str">
        <f>IF('Bruttó eszk'!BP4&gt;0,_xlfn.RANK.EQ('Bruttó eszk'!BP4,'Bruttó eszk'!BP$2:BP$34,0),"")</f>
        <v/>
      </c>
      <c r="BQ4" s="14" t="str">
        <f>IF('Bruttó eszk'!BQ4&gt;0,_xlfn.RANK.EQ('Bruttó eszk'!BQ4,'Bruttó eszk'!BQ$2:BQ$34,0),"")</f>
        <v/>
      </c>
      <c r="BR4" s="14" t="str">
        <f>IF('Bruttó eszk'!BR4&gt;0,_xlfn.RANK.EQ('Bruttó eszk'!BR4,'Bruttó eszk'!BR$2:BR$34,0),"")</f>
        <v/>
      </c>
      <c r="BS4" s="14" t="str">
        <f>IF('Bruttó eszk'!BS4&gt;0,_xlfn.RANK.EQ('Bruttó eszk'!BS4,'Bruttó eszk'!BS$2:BS$34,0),"")</f>
        <v/>
      </c>
      <c r="BT4" s="14" t="str">
        <f>IF('Bruttó eszk'!BT4&gt;0,_xlfn.RANK.EQ('Bruttó eszk'!BT4,'Bruttó eszk'!BT$2:BT$34,0),"")</f>
        <v/>
      </c>
      <c r="BU4" s="14" t="str">
        <f>IF('Bruttó eszk'!BU4&gt;0,_xlfn.RANK.EQ('Bruttó eszk'!BU4,'Bruttó eszk'!BU$2:BU$34,0),"")</f>
        <v/>
      </c>
      <c r="BV4" s="14" t="str">
        <f>IF('Bruttó eszk'!BV4&gt;0,_xlfn.RANK.EQ('Bruttó eszk'!BV4,'Bruttó eszk'!BV$2:BV$34,0),"")</f>
        <v/>
      </c>
      <c r="BW4" s="14" t="str">
        <f>IF('Bruttó eszk'!BW4&gt;0,_xlfn.RANK.EQ('Bruttó eszk'!BW4,'Bruttó eszk'!BW$2:BW$34,0),"")</f>
        <v/>
      </c>
      <c r="BX4" s="14" t="str">
        <f>IF('Bruttó eszk'!BX4&gt;0,_xlfn.RANK.EQ('Bruttó eszk'!BX4,'Bruttó eszk'!BX$2:BX$34,0),"")</f>
        <v/>
      </c>
      <c r="BY4" s="14"/>
      <c r="BZ4" s="14">
        <f>IF('Bruttó eszk'!BZ4&gt;0,_xlfn.RANK.EQ('Bruttó eszk'!BZ4,'Bruttó eszk'!BZ$2:BZ$34,0),"")</f>
        <v>12</v>
      </c>
      <c r="CA4" s="14" t="str">
        <f>IF('Bruttó eszk'!CA4&gt;0,_xlfn.RANK.EQ('Bruttó eszk'!CA4,'Bruttó eszk'!CA$2:CA$34,0),"")</f>
        <v/>
      </c>
      <c r="CB4" s="14" t="str">
        <f>IF('Bruttó eszk'!CB4&gt;0,_xlfn.RANK.EQ('Bruttó eszk'!CB4,'Bruttó eszk'!CB$2:CB$34,0),"")</f>
        <v/>
      </c>
      <c r="CC4" s="14" t="str">
        <f>IF('Bruttó eszk'!CC4&gt;0,_xlfn.RANK.EQ('Bruttó eszk'!CC4,'Bruttó eszk'!CC$2:CC$34,0),"")</f>
        <v/>
      </c>
      <c r="CD4" s="14" t="str">
        <f>IF('Bruttó eszk'!CD4&gt;0,_xlfn.RANK.EQ('Bruttó eszk'!CD4,'Bruttó eszk'!CD$2:CD$34,0),"")</f>
        <v/>
      </c>
      <c r="CE4" s="14">
        <f>IF('Bruttó eszk'!CE4&gt;0,_xlfn.RANK.EQ('Bruttó eszk'!CE4,'Bruttó eszk'!CE$2:CE$34,0),"")</f>
        <v>19</v>
      </c>
      <c r="CF4" s="14"/>
      <c r="CG4" s="14" t="str">
        <f>IF('Bruttó eszk'!CG4&gt;0,_xlfn.RANK.EQ('Bruttó eszk'!CG4,'Bruttó eszk'!CG$2:CG$34,0),"")</f>
        <v/>
      </c>
      <c r="CH4" s="14" t="str">
        <f>IF('Bruttó eszk'!CH4&gt;0,_xlfn.RANK.EQ('Bruttó eszk'!CH4,'Bruttó eszk'!CH$2:CH$34,0),"")</f>
        <v/>
      </c>
      <c r="CI4" s="14" t="str">
        <f>IF('Bruttó eszk'!CI4&gt;0,_xlfn.RANK.EQ('Bruttó eszk'!CI4,'Bruttó eszk'!CI$2:CI$34,0),"")</f>
        <v/>
      </c>
      <c r="CJ4" s="14" t="str">
        <f>IF('Bruttó eszk'!CJ4&gt;0,_xlfn.RANK.EQ('Bruttó eszk'!CJ4,'Bruttó eszk'!CJ$2:CJ$34,0),"")</f>
        <v/>
      </c>
    </row>
    <row r="5" spans="1:88" s="28" customFormat="1" x14ac:dyDescent="0.2">
      <c r="A5" s="28" t="str">
        <f>'Bruttó eszk'!A5</f>
        <v>Raiffeisen Corporate Lízing Zrt.</v>
      </c>
      <c r="B5" s="14" t="str">
        <f>IF('Bruttó eszk'!B5&gt;0,_xlfn.RANK.EQ('Bruttó eszk'!B5,'Bruttó eszk'!B$2:B$34,0),"")</f>
        <v/>
      </c>
      <c r="C5" s="14">
        <f>IF('Bruttó eszk'!C5&gt;0,_xlfn.RANK.EQ('Bruttó eszk'!C5,'Bruttó eszk'!C$2:C$34,0),"")</f>
        <v>7</v>
      </c>
      <c r="D5" s="14" t="str">
        <f>IF('Bruttó eszk'!D5&gt;0,_xlfn.RANK.EQ('Bruttó eszk'!D5,'Bruttó eszk'!D$2:D$34,0),"")</f>
        <v/>
      </c>
      <c r="E5" s="14">
        <f>IF('Bruttó eszk'!E5&gt;0,_xlfn.RANK.EQ('Bruttó eszk'!E5,'Bruttó eszk'!E$2:E$34,0),"")</f>
        <v>9</v>
      </c>
      <c r="F5" s="14">
        <f>IF('Bruttó eszk'!F5&gt;0,_xlfn.RANK.EQ('Bruttó eszk'!F5,'Bruttó eszk'!F$2:F$34,0),"")</f>
        <v>4</v>
      </c>
      <c r="G5" s="14" t="str">
        <f>IF('Bruttó eszk'!G5&gt;0,_xlfn.RANK.EQ('Bruttó eszk'!G5,'Bruttó eszk'!G$2:G$34,0),"")</f>
        <v/>
      </c>
      <c r="H5" s="14" t="str">
        <f>IF('Bruttó eszk'!H5&gt;0,_xlfn.RANK.EQ('Bruttó eszk'!H5,'Bruttó eszk'!H$2:H$34,0),"")</f>
        <v/>
      </c>
      <c r="I5" s="14" t="str">
        <f>IF('Bruttó eszk'!I5&gt;0,_xlfn.RANK.EQ('Bruttó eszk'!I5,'Bruttó eszk'!I$2:I$34,0),"")</f>
        <v/>
      </c>
      <c r="J5" s="14" t="str">
        <f>IF('Bruttó eszk'!J5&gt;0,_xlfn.RANK.EQ('Bruttó eszk'!J5,'Bruttó eszk'!J$2:J$34,0),"")</f>
        <v/>
      </c>
      <c r="K5" s="14" t="str">
        <f>IF('Bruttó eszk'!K5&gt;0,_xlfn.RANK.EQ('Bruttó eszk'!K5,'Bruttó eszk'!K$2:K$34,0),"")</f>
        <v/>
      </c>
      <c r="L5" s="14" t="str">
        <f>IF('Bruttó eszk'!L5&gt;0,_xlfn.RANK.EQ('Bruttó eszk'!L5,'Bruttó eszk'!L$2:L$34,0),"")</f>
        <v/>
      </c>
      <c r="M5" s="14">
        <f>IF('Bruttó eszk'!M5&gt;0,_xlfn.RANK.EQ('Bruttó eszk'!M5,'Bruttó eszk'!M$2:M$34,0),"")</f>
        <v>8</v>
      </c>
      <c r="N5" s="14">
        <f>IF('Bruttó eszk'!N5&gt;0,_xlfn.RANK.EQ('Bruttó eszk'!N5,'Bruttó eszk'!N$2:N$34,0),"")</f>
        <v>7</v>
      </c>
      <c r="O5" s="14" t="str">
        <f>IF('Bruttó eszk'!O5&gt;0,_xlfn.RANK.EQ('Bruttó eszk'!O5,'Bruttó eszk'!O$2:O$34,0),"")</f>
        <v/>
      </c>
      <c r="P5" s="14" t="str">
        <f>IF('Bruttó eszk'!P5&gt;0,_xlfn.RANK.EQ('Bruttó eszk'!P5,'Bruttó eszk'!P$2:P$34,0),"")</f>
        <v/>
      </c>
      <c r="Q5" s="14" t="str">
        <f>IF('Bruttó eszk'!Q5&gt;0,_xlfn.RANK.EQ('Bruttó eszk'!Q5,'Bruttó eszk'!Q$2:Q$34,0),"")</f>
        <v/>
      </c>
      <c r="R5" s="14" t="str">
        <f>IF('Bruttó eszk'!R5&gt;0,_xlfn.RANK.EQ('Bruttó eszk'!R5,'Bruttó eszk'!R$2:R$34,0),"")</f>
        <v/>
      </c>
      <c r="S5" s="14" t="str">
        <f>IF('Bruttó eszk'!S5&gt;0,_xlfn.RANK.EQ('Bruttó eszk'!S5,'Bruttó eszk'!S$2:S$34,0),"")</f>
        <v/>
      </c>
      <c r="T5" s="14">
        <f>IF('Bruttó eszk'!T5&gt;0,_xlfn.RANK.EQ('Bruttó eszk'!T5,'Bruttó eszk'!T$2:T$34,0),"")</f>
        <v>2</v>
      </c>
      <c r="U5" s="14" t="str">
        <f>IF('Bruttó eszk'!U5&gt;0,_xlfn.RANK.EQ('Bruttó eszk'!U5,'Bruttó eszk'!U$2:U$34,0),"")</f>
        <v/>
      </c>
      <c r="V5" s="14" t="str">
        <f>IF('Bruttó eszk'!V5&gt;0,_xlfn.RANK.EQ('Bruttó eszk'!V5,'Bruttó eszk'!V$2:V$34,0),"")</f>
        <v/>
      </c>
      <c r="W5" s="14" t="str">
        <f>IF('Bruttó eszk'!W5&gt;0,_xlfn.RANK.EQ('Bruttó eszk'!W5,'Bruttó eszk'!W$2:W$34,0),"")</f>
        <v/>
      </c>
      <c r="X5" s="14" t="str">
        <f>IF('Bruttó eszk'!X5&gt;0,_xlfn.RANK.EQ('Bruttó eszk'!X5,'Bruttó eszk'!X$2:X$34,0),"")</f>
        <v/>
      </c>
      <c r="Y5" s="14" t="str">
        <f>IF('Bruttó eszk'!Y5&gt;0,_xlfn.RANK.EQ('Bruttó eszk'!Y5,'Bruttó eszk'!Y$2:Y$34,0),"")</f>
        <v/>
      </c>
      <c r="Z5" s="14">
        <f>IF('Bruttó eszk'!Z5&gt;0,_xlfn.RANK.EQ('Bruttó eszk'!Z5,'Bruttó eszk'!Z$2:Z$34,0),"")</f>
        <v>10</v>
      </c>
      <c r="AA5" s="14" t="str">
        <f>IF('Bruttó eszk'!AA5&gt;0,_xlfn.RANK.EQ('Bruttó eszk'!AA5,'Bruttó eszk'!AA$2:AA$34,0),"")</f>
        <v/>
      </c>
      <c r="AB5" s="14" t="str">
        <f>IF('Bruttó eszk'!AB5&gt;0,_xlfn.RANK.EQ('Bruttó eszk'!AB5,'Bruttó eszk'!AB$2:AB$34,0),"")</f>
        <v/>
      </c>
      <c r="AC5" s="14">
        <f>IF('Bruttó eszk'!AC5&gt;0,_xlfn.RANK.EQ('Bruttó eszk'!AC5,'Bruttó eszk'!AC$2:AC$34,0),"")</f>
        <v>12</v>
      </c>
      <c r="AD5" s="14" t="str">
        <f>IF('Bruttó eszk'!AD5&gt;0,_xlfn.RANK.EQ('Bruttó eszk'!AD5,'Bruttó eszk'!AD$2:AD$34,0),"")</f>
        <v/>
      </c>
      <c r="AE5" s="14">
        <f>IF('Bruttó eszk'!AE5&gt;0,_xlfn.RANK.EQ('Bruttó eszk'!AE5,'Bruttó eszk'!AE$2:AE$34,0),"")</f>
        <v>10</v>
      </c>
      <c r="AF5" s="14" t="str">
        <f>IF('Bruttó eszk'!AF5&gt;0,_xlfn.RANK.EQ('Bruttó eszk'!AF5,'Bruttó eszk'!AF$2:AF$34,0),"")</f>
        <v/>
      </c>
      <c r="AG5" s="14">
        <f>IF('Bruttó eszk'!AG5&gt;0,_xlfn.RANK.EQ('Bruttó eszk'!AG5,'Bruttó eszk'!AG$2:AG$34,0),"")</f>
        <v>9</v>
      </c>
      <c r="AH5" s="14">
        <f>IF('Bruttó eszk'!AH5&gt;0,_xlfn.RANK.EQ('Bruttó eszk'!AH5,'Bruttó eszk'!AH$2:AH$34,0),"")</f>
        <v>10</v>
      </c>
      <c r="AI5" s="14" t="str">
        <f>IF('Bruttó eszk'!AI5&gt;0,_xlfn.RANK.EQ('Bruttó eszk'!AI5,'Bruttó eszk'!AI$2:AI$34,0),"")</f>
        <v/>
      </c>
      <c r="AJ5" s="14" t="str">
        <f>IF('Bruttó eszk'!AJ5&gt;0,_xlfn.RANK.EQ('Bruttó eszk'!AJ5,'Bruttó eszk'!AJ$2:AJ$34,0),"")</f>
        <v/>
      </c>
      <c r="AK5" s="14">
        <f>IF('Bruttó eszk'!AK5&gt;0,_xlfn.RANK.EQ('Bruttó eszk'!AK5,'Bruttó eszk'!AK$2:AK$34,0),"")</f>
        <v>7</v>
      </c>
      <c r="AL5" s="14" t="str">
        <f>IF('Bruttó eszk'!AL5&gt;0,_xlfn.RANK.EQ('Bruttó eszk'!AL5,'Bruttó eszk'!AL$2:AL$34,0),"")</f>
        <v/>
      </c>
      <c r="AM5" s="14" t="str">
        <f>IF('Bruttó eszk'!AM5&gt;0,_xlfn.RANK.EQ('Bruttó eszk'!AM5,'Bruttó eszk'!AM$2:AM$34,0),"")</f>
        <v/>
      </c>
      <c r="AN5" s="14">
        <f>IF('Bruttó eszk'!AN5&gt;0,_xlfn.RANK.EQ('Bruttó eszk'!AN5,'Bruttó eszk'!AN$2:AN$34,0),"")</f>
        <v>9</v>
      </c>
      <c r="AO5" s="14" t="str">
        <f>IF('Bruttó eszk'!AO5&gt;0,_xlfn.RANK.EQ('Bruttó eszk'!AO5,'Bruttó eszk'!AO$2:AO$34,0),"")</f>
        <v/>
      </c>
      <c r="AP5" s="14" t="str">
        <f>IF('Bruttó eszk'!AP5&gt;0,_xlfn.RANK.EQ('Bruttó eszk'!AP5,'Bruttó eszk'!AP$2:AP$34,0),"")</f>
        <v/>
      </c>
      <c r="AQ5" s="14">
        <f>IF('Bruttó eszk'!AQ5&gt;0,_xlfn.RANK.EQ('Bruttó eszk'!AQ5,'Bruttó eszk'!AQ$2:AQ$34,0),"")</f>
        <v>9</v>
      </c>
      <c r="AR5" s="14" t="str">
        <f>IF('Bruttó eszk'!AR5&gt;0,_xlfn.RANK.EQ('Bruttó eszk'!AR5,'Bruttó eszk'!AR$2:AR$34,0),"")</f>
        <v/>
      </c>
      <c r="AS5" s="14" t="str">
        <f>IF('Bruttó eszk'!AS5&gt;0,_xlfn.RANK.EQ('Bruttó eszk'!AS5,'Bruttó eszk'!AS$2:AS$34,0),"")</f>
        <v/>
      </c>
      <c r="AT5" s="14" t="str">
        <f>IF('Bruttó eszk'!AT5&gt;0,_xlfn.RANK.EQ('Bruttó eszk'!AT5,'Bruttó eszk'!AT$2:AT$34,0),"")</f>
        <v/>
      </c>
      <c r="AU5" s="14" t="str">
        <f>IF('Bruttó eszk'!AU5&gt;0,_xlfn.RANK.EQ('Bruttó eszk'!AU5,'Bruttó eszk'!AU$2:AU$34,0),"")</f>
        <v/>
      </c>
      <c r="AV5" s="14" t="str">
        <f>IF('Bruttó eszk'!AV5&gt;0,_xlfn.RANK.EQ('Bruttó eszk'!AV5,'Bruttó eszk'!AV$2:AV$34,0),"")</f>
        <v/>
      </c>
      <c r="AW5" s="14">
        <f>IF('Bruttó eszk'!AW5&gt;0,_xlfn.RANK.EQ('Bruttó eszk'!AW5,'Bruttó eszk'!AW$2:AW$34,0),"")</f>
        <v>8</v>
      </c>
      <c r="AX5" s="14" t="str">
        <f>IF('Bruttó eszk'!AX5&gt;0,_xlfn.RANK.EQ('Bruttó eszk'!AX5,'Bruttó eszk'!AX$2:AX$34,0),"")</f>
        <v/>
      </c>
      <c r="AY5" s="14" t="str">
        <f>IF('Bruttó eszk'!AY5&gt;0,_xlfn.RANK.EQ('Bruttó eszk'!AY5,'Bruttó eszk'!AY$2:AY$34,0),"")</f>
        <v/>
      </c>
      <c r="AZ5" s="14" t="str">
        <f>IF('Bruttó eszk'!AZ5&gt;0,_xlfn.RANK.EQ('Bruttó eszk'!AZ5,'Bruttó eszk'!AZ$2:AZ$34,0),"")</f>
        <v/>
      </c>
      <c r="BA5" s="14" t="str">
        <f>IF('Bruttó eszk'!BA5&gt;0,_xlfn.RANK.EQ('Bruttó eszk'!BA5,'Bruttó eszk'!BA$2:BA$34,0),"")</f>
        <v/>
      </c>
      <c r="BB5" s="14" t="str">
        <f>IF('Bruttó eszk'!BB5&gt;0,_xlfn.RANK.EQ('Bruttó eszk'!BB5,'Bruttó eszk'!BB$2:BB$34,0),"")</f>
        <v/>
      </c>
      <c r="BC5" s="14" t="str">
        <f>IF('Bruttó eszk'!BC5&gt;0,_xlfn.RANK.EQ('Bruttó eszk'!BC5,'Bruttó eszk'!BC$2:BC$34,0),"")</f>
        <v/>
      </c>
      <c r="BD5" s="14" t="str">
        <f>IF('Bruttó eszk'!BD5&gt;0,_xlfn.RANK.EQ('Bruttó eszk'!BD5,'Bruttó eszk'!BD$2:BD$34,0),"")</f>
        <v/>
      </c>
      <c r="BE5" s="14" t="str">
        <f>IF('Bruttó eszk'!BE5&gt;0,_xlfn.RANK.EQ('Bruttó eszk'!BE5,'Bruttó eszk'!BE$2:BE$34,0),"")</f>
        <v/>
      </c>
      <c r="BF5" s="14" t="str">
        <f>IF('Bruttó eszk'!BF5&gt;0,_xlfn.RANK.EQ('Bruttó eszk'!BF5,'Bruttó eszk'!BF$2:BF$34,0),"")</f>
        <v/>
      </c>
      <c r="BG5" s="14" t="str">
        <f>IF('Bruttó eszk'!BG5&gt;0,_xlfn.RANK.EQ('Bruttó eszk'!BG5,'Bruttó eszk'!BG$2:BG$34,0),"")</f>
        <v/>
      </c>
      <c r="BH5" s="14" t="str">
        <f>IF('Bruttó eszk'!BH5&gt;0,_xlfn.RANK.EQ('Bruttó eszk'!BH5,'Bruttó eszk'!BH$2:BH$34,0),"")</f>
        <v/>
      </c>
      <c r="BI5" s="14" t="str">
        <f>IF('Bruttó eszk'!BI5&gt;0,_xlfn.RANK.EQ('Bruttó eszk'!BI5,'Bruttó eszk'!BI$2:BI$34,0),"")</f>
        <v/>
      </c>
      <c r="BJ5" s="14" t="str">
        <f>IF('Bruttó eszk'!BJ5&gt;0,_xlfn.RANK.EQ('Bruttó eszk'!BJ5,'Bruttó eszk'!BJ$2:BJ$34,0),"")</f>
        <v/>
      </c>
      <c r="BK5" s="14"/>
      <c r="BL5" s="14">
        <f>IF('Bruttó eszk'!BL5&gt;0,_xlfn.RANK.EQ('Bruttó eszk'!BL5,'Bruttó eszk'!BL$2:BL$34,0),"")</f>
        <v>8</v>
      </c>
      <c r="BM5" s="14">
        <f>IF('Bruttó eszk'!BM5&gt;0,_xlfn.RANK.EQ('Bruttó eszk'!BM5,'Bruttó eszk'!BM$2:BM$34,0),"")</f>
        <v>4</v>
      </c>
      <c r="BN5" s="14" t="str">
        <f>IF('Bruttó eszk'!BN5&gt;0,_xlfn.RANK.EQ('Bruttó eszk'!BN5,'Bruttó eszk'!BN$2:BN$34,0),"")</f>
        <v/>
      </c>
      <c r="BO5" s="14" t="str">
        <f>IF('Bruttó eszk'!BO5&gt;0,_xlfn.RANK.EQ('Bruttó eszk'!BO5,'Bruttó eszk'!BO$2:BO$34,0),"")</f>
        <v/>
      </c>
      <c r="BP5" s="14">
        <f>IF('Bruttó eszk'!BP5&gt;0,_xlfn.RANK.EQ('Bruttó eszk'!BP5,'Bruttó eszk'!BP$2:BP$34,0),"")</f>
        <v>3</v>
      </c>
      <c r="BQ5" s="14">
        <f>IF('Bruttó eszk'!BQ5&gt;0,_xlfn.RANK.EQ('Bruttó eszk'!BQ5,'Bruttó eszk'!BQ$2:BQ$34,0),"")</f>
        <v>10</v>
      </c>
      <c r="BR5" s="14">
        <f>IF('Bruttó eszk'!BR5&gt;0,_xlfn.RANK.EQ('Bruttó eszk'!BR5,'Bruttó eszk'!BR$2:BR$34,0),"")</f>
        <v>10</v>
      </c>
      <c r="BS5" s="14">
        <f>IF('Bruttó eszk'!BS5&gt;0,_xlfn.RANK.EQ('Bruttó eszk'!BS5,'Bruttó eszk'!BS$2:BS$34,0),"")</f>
        <v>9</v>
      </c>
      <c r="BT5" s="14" t="str">
        <f>IF('Bruttó eszk'!BT5&gt;0,_xlfn.RANK.EQ('Bruttó eszk'!BT5,'Bruttó eszk'!BT$2:BT$34,0),"")</f>
        <v/>
      </c>
      <c r="BU5" s="14">
        <f>IF('Bruttó eszk'!BU5&gt;0,_xlfn.RANK.EQ('Bruttó eszk'!BU5,'Bruttó eszk'!BU$2:BU$34,0),"")</f>
        <v>8</v>
      </c>
      <c r="BV5" s="14" t="str">
        <f>IF('Bruttó eszk'!BV5&gt;0,_xlfn.RANK.EQ('Bruttó eszk'!BV5,'Bruttó eszk'!BV$2:BV$34,0),"")</f>
        <v/>
      </c>
      <c r="BW5" s="14" t="str">
        <f>IF('Bruttó eszk'!BW5&gt;0,_xlfn.RANK.EQ('Bruttó eszk'!BW5,'Bruttó eszk'!BW$2:BW$34,0),"")</f>
        <v/>
      </c>
      <c r="BX5" s="14" t="str">
        <f>IF('Bruttó eszk'!BX5&gt;0,_xlfn.RANK.EQ('Bruttó eszk'!BX5,'Bruttó eszk'!BX$2:BX$34,0),"")</f>
        <v/>
      </c>
      <c r="BY5" s="14"/>
      <c r="BZ5" s="14">
        <f>IF('Bruttó eszk'!BZ5&gt;0,_xlfn.RANK.EQ('Bruttó eszk'!BZ5,'Bruttó eszk'!BZ$2:BZ$34,0),"")</f>
        <v>14</v>
      </c>
      <c r="CA5" s="14">
        <f>IF('Bruttó eszk'!CA5&gt;0,_xlfn.RANK.EQ('Bruttó eszk'!CA5,'Bruttó eszk'!CA$2:CA$34,0),"")</f>
        <v>10</v>
      </c>
      <c r="CB5" s="14">
        <f>IF('Bruttó eszk'!CB5&gt;0,_xlfn.RANK.EQ('Bruttó eszk'!CB5,'Bruttó eszk'!CB$2:CB$34,0),"")</f>
        <v>11</v>
      </c>
      <c r="CC5" s="14" t="str">
        <f>IF('Bruttó eszk'!CC5&gt;0,_xlfn.RANK.EQ('Bruttó eszk'!CC5,'Bruttó eszk'!CC$2:CC$34,0),"")</f>
        <v/>
      </c>
      <c r="CD5" s="14" t="str">
        <f>IF('Bruttó eszk'!CD5&gt;0,_xlfn.RANK.EQ('Bruttó eszk'!CD5,'Bruttó eszk'!CD$2:CD$34,0),"")</f>
        <v/>
      </c>
      <c r="CE5" s="14">
        <f>IF('Bruttó eszk'!CE5&gt;0,_xlfn.RANK.EQ('Bruttó eszk'!CE5,'Bruttó eszk'!CE$2:CE$34,0),"")</f>
        <v>11</v>
      </c>
      <c r="CF5" s="14"/>
      <c r="CG5" s="14">
        <f>IF('Bruttó eszk'!CG5&gt;0,_xlfn.RANK.EQ('Bruttó eszk'!CG5,'Bruttó eszk'!CG$2:CG$34,0),"")</f>
        <v>7</v>
      </c>
      <c r="CH5" s="14">
        <f>IF('Bruttó eszk'!CH5&gt;0,_xlfn.RANK.EQ('Bruttó eszk'!CH5,'Bruttó eszk'!CH$2:CH$34,0),"")</f>
        <v>9</v>
      </c>
      <c r="CI5" s="14" t="str">
        <f>IF('Bruttó eszk'!CI5&gt;0,_xlfn.RANK.EQ('Bruttó eszk'!CI5,'Bruttó eszk'!CI$2:CI$34,0),"")</f>
        <v/>
      </c>
      <c r="CJ5" s="14">
        <f>IF('Bruttó eszk'!CJ5&gt;0,_xlfn.RANK.EQ('Bruttó eszk'!CJ5,'Bruttó eszk'!CJ$2:CJ$34,0),"")</f>
        <v>7</v>
      </c>
    </row>
    <row r="6" spans="1:88" x14ac:dyDescent="0.2">
      <c r="A6" s="12" t="str">
        <f>'Bruttó eszk'!A6</f>
        <v>Lombard Lízing Csoport</v>
      </c>
      <c r="B6" s="14" t="str">
        <f>IF('Bruttó eszk'!B6&gt;0,_xlfn.RANK.EQ('Bruttó eszk'!B6,'Bruttó eszk'!B$2:B$34,0),"")</f>
        <v/>
      </c>
      <c r="C6" s="14" t="str">
        <f>IF('Bruttó eszk'!C6&gt;0,_xlfn.RANK.EQ('Bruttó eszk'!C6,'Bruttó eszk'!C$2:C$34,0),"")</f>
        <v/>
      </c>
      <c r="D6" s="14" t="str">
        <f>IF('Bruttó eszk'!D6&gt;0,_xlfn.RANK.EQ('Bruttó eszk'!D6,'Bruttó eszk'!D$2:D$34,0),"")</f>
        <v/>
      </c>
      <c r="E6" s="14" t="str">
        <f>IF('Bruttó eszk'!E6&gt;0,_xlfn.RANK.EQ('Bruttó eszk'!E6,'Bruttó eszk'!E$2:E$34,0),"")</f>
        <v/>
      </c>
      <c r="F6" s="14" t="str">
        <f>IF('Bruttó eszk'!F6&gt;0,_xlfn.RANK.EQ('Bruttó eszk'!F6,'Bruttó eszk'!F$2:F$34,0),"")</f>
        <v/>
      </c>
      <c r="G6" s="14" t="str">
        <f>IF('Bruttó eszk'!G6&gt;0,_xlfn.RANK.EQ('Bruttó eszk'!G6,'Bruttó eszk'!G$2:G$34,0),"")</f>
        <v/>
      </c>
      <c r="H6" s="14" t="str">
        <f>IF('Bruttó eszk'!H6&gt;0,_xlfn.RANK.EQ('Bruttó eszk'!H6,'Bruttó eszk'!H$2:H$34,0),"")</f>
        <v/>
      </c>
      <c r="I6" s="14" t="str">
        <f>IF('Bruttó eszk'!I6&gt;0,_xlfn.RANK.EQ('Bruttó eszk'!I6,'Bruttó eszk'!I$2:I$34,0),"")</f>
        <v/>
      </c>
      <c r="J6" s="14" t="str">
        <f>IF('Bruttó eszk'!J6&gt;0,_xlfn.RANK.EQ('Bruttó eszk'!J6,'Bruttó eszk'!J$2:J$34,0),"")</f>
        <v/>
      </c>
      <c r="K6" s="14" t="str">
        <f>IF('Bruttó eszk'!K6&gt;0,_xlfn.RANK.EQ('Bruttó eszk'!K6,'Bruttó eszk'!K$2:K$34,0),"")</f>
        <v/>
      </c>
      <c r="L6" s="14" t="str">
        <f>IF('Bruttó eszk'!L6&gt;0,_xlfn.RANK.EQ('Bruttó eszk'!L6,'Bruttó eszk'!L$2:L$34,0),"")</f>
        <v/>
      </c>
      <c r="M6" s="14" t="str">
        <f>IF('Bruttó eszk'!M6&gt;0,_xlfn.RANK.EQ('Bruttó eszk'!M6,'Bruttó eszk'!M$2:M$34,0),"")</f>
        <v/>
      </c>
      <c r="N6" s="14" t="str">
        <f>IF('Bruttó eszk'!N6&gt;0,_xlfn.RANK.EQ('Bruttó eszk'!N6,'Bruttó eszk'!N$2:N$34,0),"")</f>
        <v/>
      </c>
      <c r="O6" s="14" t="str">
        <f>IF('Bruttó eszk'!O6&gt;0,_xlfn.RANK.EQ('Bruttó eszk'!O6,'Bruttó eszk'!O$2:O$34,0),"")</f>
        <v/>
      </c>
      <c r="P6" s="14" t="str">
        <f>IF('Bruttó eszk'!P6&gt;0,_xlfn.RANK.EQ('Bruttó eszk'!P6,'Bruttó eszk'!P$2:P$34,0),"")</f>
        <v/>
      </c>
      <c r="Q6" s="14" t="str">
        <f>IF('Bruttó eszk'!Q6&gt;0,_xlfn.RANK.EQ('Bruttó eszk'!Q6,'Bruttó eszk'!Q$2:Q$34,0),"")</f>
        <v/>
      </c>
      <c r="R6" s="14" t="str">
        <f>IF('Bruttó eszk'!R6&gt;0,_xlfn.RANK.EQ('Bruttó eszk'!R6,'Bruttó eszk'!R$2:R$34,0),"")</f>
        <v/>
      </c>
      <c r="S6" s="14" t="str">
        <f>IF('Bruttó eszk'!S6&gt;0,_xlfn.RANK.EQ('Bruttó eszk'!S6,'Bruttó eszk'!S$2:S$34,0),"")</f>
        <v/>
      </c>
      <c r="T6" s="14" t="str">
        <f>IF('Bruttó eszk'!T6&gt;0,_xlfn.RANK.EQ('Bruttó eszk'!T6,'Bruttó eszk'!T$2:T$34,0),"")</f>
        <v/>
      </c>
      <c r="U6" s="14" t="str">
        <f>IF('Bruttó eszk'!U6&gt;0,_xlfn.RANK.EQ('Bruttó eszk'!U6,'Bruttó eszk'!U$2:U$34,0),"")</f>
        <v/>
      </c>
      <c r="V6" s="14" t="str">
        <f>IF('Bruttó eszk'!V6&gt;0,_xlfn.RANK.EQ('Bruttó eszk'!V6,'Bruttó eszk'!V$2:V$34,0),"")</f>
        <v/>
      </c>
      <c r="W6" s="14" t="str">
        <f>IF('Bruttó eszk'!W6&gt;0,_xlfn.RANK.EQ('Bruttó eszk'!W6,'Bruttó eszk'!W$2:W$34,0),"")</f>
        <v/>
      </c>
      <c r="X6" s="14" t="str">
        <f>IF('Bruttó eszk'!X6&gt;0,_xlfn.RANK.EQ('Bruttó eszk'!X6,'Bruttó eszk'!X$2:X$34,0),"")</f>
        <v/>
      </c>
      <c r="Y6" s="14" t="str">
        <f>IF('Bruttó eszk'!Y6&gt;0,_xlfn.RANK.EQ('Bruttó eszk'!Y6,'Bruttó eszk'!Y$2:Y$34,0),"")</f>
        <v/>
      </c>
      <c r="Z6" s="14" t="str">
        <f>IF('Bruttó eszk'!Z6&gt;0,_xlfn.RANK.EQ('Bruttó eszk'!Z6,'Bruttó eszk'!Z$2:Z$34,0),"")</f>
        <v/>
      </c>
      <c r="AA6" s="14" t="str">
        <f>IF('Bruttó eszk'!AA6&gt;0,_xlfn.RANK.EQ('Bruttó eszk'!AA6,'Bruttó eszk'!AA$2:AA$34,0),"")</f>
        <v/>
      </c>
      <c r="AB6" s="14" t="str">
        <f>IF('Bruttó eszk'!AB6&gt;0,_xlfn.RANK.EQ('Bruttó eszk'!AB6,'Bruttó eszk'!AB$2:AB$34,0),"")</f>
        <v/>
      </c>
      <c r="AC6" s="14" t="str">
        <f>IF('Bruttó eszk'!AC6&gt;0,_xlfn.RANK.EQ('Bruttó eszk'!AC6,'Bruttó eszk'!AC$2:AC$34,0),"")</f>
        <v/>
      </c>
      <c r="AD6" s="14" t="str">
        <f>IF('Bruttó eszk'!AD6&gt;0,_xlfn.RANK.EQ('Bruttó eszk'!AD6,'Bruttó eszk'!AD$2:AD$34,0),"")</f>
        <v/>
      </c>
      <c r="AE6" s="14" t="str">
        <f>IF('Bruttó eszk'!AE6&gt;0,_xlfn.RANK.EQ('Bruttó eszk'!AE6,'Bruttó eszk'!AE$2:AE$34,0),"")</f>
        <v/>
      </c>
      <c r="AF6" s="14" t="str">
        <f>IF('Bruttó eszk'!AF6&gt;0,_xlfn.RANK.EQ('Bruttó eszk'!AF6,'Bruttó eszk'!AF$2:AF$34,0),"")</f>
        <v/>
      </c>
      <c r="AG6" s="14" t="str">
        <f>IF('Bruttó eszk'!AG6&gt;0,_xlfn.RANK.EQ('Bruttó eszk'!AG6,'Bruttó eszk'!AG$2:AG$34,0),"")</f>
        <v/>
      </c>
      <c r="AH6" s="14" t="str">
        <f>IF('Bruttó eszk'!AH6&gt;0,_xlfn.RANK.EQ('Bruttó eszk'!AH6,'Bruttó eszk'!AH$2:AH$34,0),"")</f>
        <v/>
      </c>
      <c r="AI6" s="14" t="str">
        <f>IF('Bruttó eszk'!AI6&gt;0,_xlfn.RANK.EQ('Bruttó eszk'!AI6,'Bruttó eszk'!AI$2:AI$34,0),"")</f>
        <v/>
      </c>
      <c r="AJ6" s="14" t="str">
        <f>IF('Bruttó eszk'!AJ6&gt;0,_xlfn.RANK.EQ('Bruttó eszk'!AJ6,'Bruttó eszk'!AJ$2:AJ$34,0),"")</f>
        <v/>
      </c>
      <c r="AK6" s="14" t="str">
        <f>IF('Bruttó eszk'!AK6&gt;0,_xlfn.RANK.EQ('Bruttó eszk'!AK6,'Bruttó eszk'!AK$2:AK$34,0),"")</f>
        <v/>
      </c>
      <c r="AL6" s="14" t="str">
        <f>IF('Bruttó eszk'!AL6&gt;0,_xlfn.RANK.EQ('Bruttó eszk'!AL6,'Bruttó eszk'!AL$2:AL$34,0),"")</f>
        <v/>
      </c>
      <c r="AM6" s="14" t="str">
        <f>IF('Bruttó eszk'!AM6&gt;0,_xlfn.RANK.EQ('Bruttó eszk'!AM6,'Bruttó eszk'!AM$2:AM$34,0),"")</f>
        <v/>
      </c>
      <c r="AN6" s="14" t="str">
        <f>IF('Bruttó eszk'!AN6&gt;0,_xlfn.RANK.EQ('Bruttó eszk'!AN6,'Bruttó eszk'!AN$2:AN$34,0),"")</f>
        <v/>
      </c>
      <c r="AO6" s="14" t="str">
        <f>IF('Bruttó eszk'!AO6&gt;0,_xlfn.RANK.EQ('Bruttó eszk'!AO6,'Bruttó eszk'!AO$2:AO$34,0),"")</f>
        <v/>
      </c>
      <c r="AP6" s="14" t="str">
        <f>IF('Bruttó eszk'!AP6&gt;0,_xlfn.RANK.EQ('Bruttó eszk'!AP6,'Bruttó eszk'!AP$2:AP$34,0),"")</f>
        <v/>
      </c>
      <c r="AQ6" s="14" t="str">
        <f>IF('Bruttó eszk'!AQ6&gt;0,_xlfn.RANK.EQ('Bruttó eszk'!AQ6,'Bruttó eszk'!AQ$2:AQ$34,0),"")</f>
        <v/>
      </c>
      <c r="AR6" s="14" t="str">
        <f>IF('Bruttó eszk'!AR6&gt;0,_xlfn.RANK.EQ('Bruttó eszk'!AR6,'Bruttó eszk'!AR$2:AR$34,0),"")</f>
        <v/>
      </c>
      <c r="AS6" s="14" t="str">
        <f>IF('Bruttó eszk'!AS6&gt;0,_xlfn.RANK.EQ('Bruttó eszk'!AS6,'Bruttó eszk'!AS$2:AS$34,0),"")</f>
        <v/>
      </c>
      <c r="AT6" s="14" t="str">
        <f>IF('Bruttó eszk'!AT6&gt;0,_xlfn.RANK.EQ('Bruttó eszk'!AT6,'Bruttó eszk'!AT$2:AT$34,0),"")</f>
        <v/>
      </c>
      <c r="AU6" s="14" t="str">
        <f>IF('Bruttó eszk'!AU6&gt;0,_xlfn.RANK.EQ('Bruttó eszk'!AU6,'Bruttó eszk'!AU$2:AU$34,0),"")</f>
        <v/>
      </c>
      <c r="AV6" s="14" t="str">
        <f>IF('Bruttó eszk'!AV6&gt;0,_xlfn.RANK.EQ('Bruttó eszk'!AV6,'Bruttó eszk'!AV$2:AV$34,0),"")</f>
        <v/>
      </c>
      <c r="AW6" s="14" t="str">
        <f>IF('Bruttó eszk'!AW6&gt;0,_xlfn.RANK.EQ('Bruttó eszk'!AW6,'Bruttó eszk'!AW$2:AW$34,0),"")</f>
        <v/>
      </c>
      <c r="AX6" s="14" t="str">
        <f>IF('Bruttó eszk'!AX6&gt;0,_xlfn.RANK.EQ('Bruttó eszk'!AX6,'Bruttó eszk'!AX$2:AX$34,0),"")</f>
        <v/>
      </c>
      <c r="AY6" s="14" t="str">
        <f>IF('Bruttó eszk'!AY6&gt;0,_xlfn.RANK.EQ('Bruttó eszk'!AY6,'Bruttó eszk'!AY$2:AY$34,0),"")</f>
        <v/>
      </c>
      <c r="AZ6" s="14" t="str">
        <f>IF('Bruttó eszk'!AZ6&gt;0,_xlfn.RANK.EQ('Bruttó eszk'!AZ6,'Bruttó eszk'!AZ$2:AZ$34,0),"")</f>
        <v/>
      </c>
      <c r="BA6" s="14" t="str">
        <f>IF('Bruttó eszk'!BA6&gt;0,_xlfn.RANK.EQ('Bruttó eszk'!BA6,'Bruttó eszk'!BA$2:BA$34,0),"")</f>
        <v/>
      </c>
      <c r="BB6" s="14" t="str">
        <f>IF('Bruttó eszk'!BB6&gt;0,_xlfn.RANK.EQ('Bruttó eszk'!BB6,'Bruttó eszk'!BB$2:BB$34,0),"")</f>
        <v/>
      </c>
      <c r="BC6" s="14" t="str">
        <f>IF('Bruttó eszk'!BC6&gt;0,_xlfn.RANK.EQ('Bruttó eszk'!BC6,'Bruttó eszk'!BC$2:BC$34,0),"")</f>
        <v/>
      </c>
      <c r="BD6" s="14" t="str">
        <f>IF('Bruttó eszk'!BD6&gt;0,_xlfn.RANK.EQ('Bruttó eszk'!BD6,'Bruttó eszk'!BD$2:BD$34,0),"")</f>
        <v/>
      </c>
      <c r="BE6" s="14" t="str">
        <f>IF('Bruttó eszk'!BE6&gt;0,_xlfn.RANK.EQ('Bruttó eszk'!BE6,'Bruttó eszk'!BE$2:BE$34,0),"")</f>
        <v/>
      </c>
      <c r="BF6" s="14" t="str">
        <f>IF('Bruttó eszk'!BF6&gt;0,_xlfn.RANK.EQ('Bruttó eszk'!BF6,'Bruttó eszk'!BF$2:BF$34,0),"")</f>
        <v/>
      </c>
      <c r="BG6" s="14" t="str">
        <f>IF('Bruttó eszk'!BG6&gt;0,_xlfn.RANK.EQ('Bruttó eszk'!BG6,'Bruttó eszk'!BG$2:BG$34,0),"")</f>
        <v/>
      </c>
      <c r="BH6" s="14" t="str">
        <f>IF('Bruttó eszk'!BH6&gt;0,_xlfn.RANK.EQ('Bruttó eszk'!BH6,'Bruttó eszk'!BH$2:BH$34,0),"")</f>
        <v/>
      </c>
      <c r="BI6" s="14" t="str">
        <f>IF('Bruttó eszk'!BI6&gt;0,_xlfn.RANK.EQ('Bruttó eszk'!BI6,'Bruttó eszk'!BI$2:BI$34,0),"")</f>
        <v/>
      </c>
      <c r="BJ6" s="14" t="str">
        <f>IF('Bruttó eszk'!BJ6&gt;0,_xlfn.RANK.EQ('Bruttó eszk'!BJ6,'Bruttó eszk'!BJ$2:BJ$34,0),"")</f>
        <v/>
      </c>
      <c r="BK6" s="14"/>
      <c r="BL6" s="14" t="str">
        <f>IF('Bruttó eszk'!BL6&gt;0,_xlfn.RANK.EQ('Bruttó eszk'!BL6,'Bruttó eszk'!BL$2:BL$34,0),"")</f>
        <v/>
      </c>
      <c r="BM6" s="14" t="str">
        <f>IF('Bruttó eszk'!BM6&gt;0,_xlfn.RANK.EQ('Bruttó eszk'!BM6,'Bruttó eszk'!BM$2:BM$34,0),"")</f>
        <v/>
      </c>
      <c r="BN6" s="14" t="str">
        <f>IF('Bruttó eszk'!BN6&gt;0,_xlfn.RANK.EQ('Bruttó eszk'!BN6,'Bruttó eszk'!BN$2:BN$34,0),"")</f>
        <v/>
      </c>
      <c r="BO6" s="14" t="str">
        <f>IF('Bruttó eszk'!BO6&gt;0,_xlfn.RANK.EQ('Bruttó eszk'!BO6,'Bruttó eszk'!BO$2:BO$34,0),"")</f>
        <v/>
      </c>
      <c r="BP6" s="14" t="str">
        <f>IF('Bruttó eszk'!BP6&gt;0,_xlfn.RANK.EQ('Bruttó eszk'!BP6,'Bruttó eszk'!BP$2:BP$34,0),"")</f>
        <v/>
      </c>
      <c r="BQ6" s="14" t="str">
        <f>IF('Bruttó eszk'!BQ6&gt;0,_xlfn.RANK.EQ('Bruttó eszk'!BQ6,'Bruttó eszk'!BQ$2:BQ$34,0),"")</f>
        <v/>
      </c>
      <c r="BR6" s="14" t="str">
        <f>IF('Bruttó eszk'!BR6&gt;0,_xlfn.RANK.EQ('Bruttó eszk'!BR6,'Bruttó eszk'!BR$2:BR$34,0),"")</f>
        <v/>
      </c>
      <c r="BS6" s="14" t="str">
        <f>IF('Bruttó eszk'!BS6&gt;0,_xlfn.RANK.EQ('Bruttó eszk'!BS6,'Bruttó eszk'!BS$2:BS$34,0),"")</f>
        <v/>
      </c>
      <c r="BT6" s="14" t="str">
        <f>IF('Bruttó eszk'!BT6&gt;0,_xlfn.RANK.EQ('Bruttó eszk'!BT6,'Bruttó eszk'!BT$2:BT$34,0),"")</f>
        <v/>
      </c>
      <c r="BU6" s="14" t="str">
        <f>IF('Bruttó eszk'!BU6&gt;0,_xlfn.RANK.EQ('Bruttó eszk'!BU6,'Bruttó eszk'!BU$2:BU$34,0),"")</f>
        <v/>
      </c>
      <c r="BV6" s="14" t="str">
        <f>IF('Bruttó eszk'!BV6&gt;0,_xlfn.RANK.EQ('Bruttó eszk'!BV6,'Bruttó eszk'!BV$2:BV$34,0),"")</f>
        <v/>
      </c>
      <c r="BW6" s="14" t="str">
        <f>IF('Bruttó eszk'!BW6&gt;0,_xlfn.RANK.EQ('Bruttó eszk'!BW6,'Bruttó eszk'!BW$2:BW$34,0),"")</f>
        <v/>
      </c>
      <c r="BX6" s="14" t="str">
        <f>IF('Bruttó eszk'!BX6&gt;0,_xlfn.RANK.EQ('Bruttó eszk'!BX6,'Bruttó eszk'!BX$2:BX$34,0),"")</f>
        <v/>
      </c>
      <c r="BY6" s="14"/>
      <c r="BZ6" s="14" t="str">
        <f>IF('Bruttó eszk'!BZ6&gt;0,_xlfn.RANK.EQ('Bruttó eszk'!BZ6,'Bruttó eszk'!BZ$2:BZ$34,0),"")</f>
        <v/>
      </c>
      <c r="CA6" s="14" t="str">
        <f>IF('Bruttó eszk'!CA6&gt;0,_xlfn.RANK.EQ('Bruttó eszk'!CA6,'Bruttó eszk'!CA$2:CA$34,0),"")</f>
        <v/>
      </c>
      <c r="CB6" s="14" t="str">
        <f>IF('Bruttó eszk'!CB6&gt;0,_xlfn.RANK.EQ('Bruttó eszk'!CB6,'Bruttó eszk'!CB$2:CB$34,0),"")</f>
        <v/>
      </c>
      <c r="CC6" s="14" t="str">
        <f>IF('Bruttó eszk'!CC6&gt;0,_xlfn.RANK.EQ('Bruttó eszk'!CC6,'Bruttó eszk'!CC$2:CC$34,0),"")</f>
        <v/>
      </c>
      <c r="CD6" s="14" t="str">
        <f>IF('Bruttó eszk'!CD6&gt;0,_xlfn.RANK.EQ('Bruttó eszk'!CD6,'Bruttó eszk'!CD$2:CD$34,0),"")</f>
        <v/>
      </c>
      <c r="CE6" s="14" t="str">
        <f>IF('Bruttó eszk'!CE6&gt;0,_xlfn.RANK.EQ('Bruttó eszk'!CE6,'Bruttó eszk'!CE$2:CE$34,0),"")</f>
        <v/>
      </c>
      <c r="CF6" s="14"/>
      <c r="CG6" s="14" t="str">
        <f>IF('Bruttó eszk'!CG6&gt;0,_xlfn.RANK.EQ('Bruttó eszk'!CG6,'Bruttó eszk'!CG$2:CG$34,0),"")</f>
        <v/>
      </c>
      <c r="CH6" s="14" t="str">
        <f>IF('Bruttó eszk'!CH6&gt;0,_xlfn.RANK.EQ('Bruttó eszk'!CH6,'Bruttó eszk'!CH$2:CH$34,0),"")</f>
        <v/>
      </c>
      <c r="CI6" s="14" t="str">
        <f>IF('Bruttó eszk'!CI6&gt;0,_xlfn.RANK.EQ('Bruttó eszk'!CI6,'Bruttó eszk'!CI$2:CI$34,0),"")</f>
        <v/>
      </c>
      <c r="CJ6" s="14" t="str">
        <f>IF('Bruttó eszk'!CJ6&gt;0,_xlfn.RANK.EQ('Bruttó eszk'!CJ6,'Bruttó eszk'!CJ$2:CJ$34,0),"")</f>
        <v/>
      </c>
    </row>
    <row r="7" spans="1:88" x14ac:dyDescent="0.2">
      <c r="A7" s="12" t="str">
        <f>'Bruttó eszk'!A7</f>
        <v>ALD Automotive Magyarország Kft.</v>
      </c>
      <c r="B7" s="14" t="str">
        <f>IF('Bruttó eszk'!B7&gt;0,_xlfn.RANK.EQ('Bruttó eszk'!B7,'Bruttó eszk'!B$2:B$34,0),"")</f>
        <v/>
      </c>
      <c r="C7" s="14" t="str">
        <f>IF('Bruttó eszk'!C7&gt;0,_xlfn.RANK.EQ('Bruttó eszk'!C7,'Bruttó eszk'!C$2:C$34,0),"")</f>
        <v/>
      </c>
      <c r="D7" s="14" t="str">
        <f>IF('Bruttó eszk'!D7&gt;0,_xlfn.RANK.EQ('Bruttó eszk'!D7,'Bruttó eszk'!D$2:D$34,0),"")</f>
        <v/>
      </c>
      <c r="E7" s="14" t="str">
        <f>IF('Bruttó eszk'!E7&gt;0,_xlfn.RANK.EQ('Bruttó eszk'!E7,'Bruttó eszk'!E$2:E$34,0),"")</f>
        <v/>
      </c>
      <c r="F7" s="14" t="str">
        <f>IF('Bruttó eszk'!F7&gt;0,_xlfn.RANK.EQ('Bruttó eszk'!F7,'Bruttó eszk'!F$2:F$34,0),"")</f>
        <v/>
      </c>
      <c r="G7" s="14" t="str">
        <f>IF('Bruttó eszk'!G7&gt;0,_xlfn.RANK.EQ('Bruttó eszk'!G7,'Bruttó eszk'!G$2:G$34,0),"")</f>
        <v/>
      </c>
      <c r="H7" s="14">
        <f>IF('Bruttó eszk'!H7&gt;0,_xlfn.RANK.EQ('Bruttó eszk'!H7,'Bruttó eszk'!H$2:H$34,0),"")</f>
        <v>1</v>
      </c>
      <c r="I7" s="14" t="str">
        <f>IF('Bruttó eszk'!I7&gt;0,_xlfn.RANK.EQ('Bruttó eszk'!I7,'Bruttó eszk'!I$2:I$34,0),"")</f>
        <v/>
      </c>
      <c r="J7" s="14" t="str">
        <f>IF('Bruttó eszk'!J7&gt;0,_xlfn.RANK.EQ('Bruttó eszk'!J7,'Bruttó eszk'!J$2:J$34,0),"")</f>
        <v/>
      </c>
      <c r="K7" s="14" t="str">
        <f>IF('Bruttó eszk'!K7&gt;0,_xlfn.RANK.EQ('Bruttó eszk'!K7,'Bruttó eszk'!K$2:K$34,0),"")</f>
        <v/>
      </c>
      <c r="L7" s="14" t="str">
        <f>IF('Bruttó eszk'!L7&gt;0,_xlfn.RANK.EQ('Bruttó eszk'!L7,'Bruttó eszk'!L$2:L$34,0),"")</f>
        <v/>
      </c>
      <c r="M7" s="14" t="str">
        <f>IF('Bruttó eszk'!M7&gt;0,_xlfn.RANK.EQ('Bruttó eszk'!M7,'Bruttó eszk'!M$2:M$34,0),"")</f>
        <v/>
      </c>
      <c r="N7" s="14" t="str">
        <f>IF('Bruttó eszk'!N7&gt;0,_xlfn.RANK.EQ('Bruttó eszk'!N7,'Bruttó eszk'!N$2:N$34,0),"")</f>
        <v/>
      </c>
      <c r="O7" s="14" t="str">
        <f>IF('Bruttó eszk'!O7&gt;0,_xlfn.RANK.EQ('Bruttó eszk'!O7,'Bruttó eszk'!O$2:O$34,0),"")</f>
        <v/>
      </c>
      <c r="P7" s="14" t="str">
        <f>IF('Bruttó eszk'!P7&gt;0,_xlfn.RANK.EQ('Bruttó eszk'!P7,'Bruttó eszk'!P$2:P$34,0),"")</f>
        <v/>
      </c>
      <c r="Q7" s="14" t="str">
        <f>IF('Bruttó eszk'!Q7&gt;0,_xlfn.RANK.EQ('Bruttó eszk'!Q7,'Bruttó eszk'!Q$2:Q$34,0),"")</f>
        <v/>
      </c>
      <c r="R7" s="14">
        <f>IF('Bruttó eszk'!R7&gt;0,_xlfn.RANK.EQ('Bruttó eszk'!R7,'Bruttó eszk'!R$2:R$34,0),"")</f>
        <v>1</v>
      </c>
      <c r="S7" s="14" t="str">
        <f>IF('Bruttó eszk'!S7&gt;0,_xlfn.RANK.EQ('Bruttó eszk'!S7,'Bruttó eszk'!S$2:S$34,0),"")</f>
        <v/>
      </c>
      <c r="T7" s="14" t="str">
        <f>IF('Bruttó eszk'!T7&gt;0,_xlfn.RANK.EQ('Bruttó eszk'!T7,'Bruttó eszk'!T$2:T$34,0),"")</f>
        <v/>
      </c>
      <c r="U7" s="14" t="str">
        <f>IF('Bruttó eszk'!U7&gt;0,_xlfn.RANK.EQ('Bruttó eszk'!U7,'Bruttó eszk'!U$2:U$34,0),"")</f>
        <v/>
      </c>
      <c r="V7" s="14" t="str">
        <f>IF('Bruttó eszk'!V7&gt;0,_xlfn.RANK.EQ('Bruttó eszk'!V7,'Bruttó eszk'!V$2:V$34,0),"")</f>
        <v/>
      </c>
      <c r="W7" s="14" t="str">
        <f>IF('Bruttó eszk'!W7&gt;0,_xlfn.RANK.EQ('Bruttó eszk'!W7,'Bruttó eszk'!W$2:W$34,0),"")</f>
        <v/>
      </c>
      <c r="X7" s="14" t="str">
        <f>IF('Bruttó eszk'!X7&gt;0,_xlfn.RANK.EQ('Bruttó eszk'!X7,'Bruttó eszk'!X$2:X$34,0),"")</f>
        <v/>
      </c>
      <c r="Y7" s="14" t="str">
        <f>IF('Bruttó eszk'!Y7&gt;0,_xlfn.RANK.EQ('Bruttó eszk'!Y7,'Bruttó eszk'!Y$2:Y$34,0),"")</f>
        <v/>
      </c>
      <c r="Z7" s="14" t="str">
        <f>IF('Bruttó eszk'!Z7&gt;0,_xlfn.RANK.EQ('Bruttó eszk'!Z7,'Bruttó eszk'!Z$2:Z$34,0),"")</f>
        <v/>
      </c>
      <c r="AA7" s="14" t="str">
        <f>IF('Bruttó eszk'!AA7&gt;0,_xlfn.RANK.EQ('Bruttó eszk'!AA7,'Bruttó eszk'!AA$2:AA$34,0),"")</f>
        <v/>
      </c>
      <c r="AB7" s="14" t="str">
        <f>IF('Bruttó eszk'!AB7&gt;0,_xlfn.RANK.EQ('Bruttó eszk'!AB7,'Bruttó eszk'!AB$2:AB$34,0),"")</f>
        <v/>
      </c>
      <c r="AC7" s="14" t="str">
        <f>IF('Bruttó eszk'!AC7&gt;0,_xlfn.RANK.EQ('Bruttó eszk'!AC7,'Bruttó eszk'!AC$2:AC$34,0),"")</f>
        <v/>
      </c>
      <c r="AD7" s="14" t="str">
        <f>IF('Bruttó eszk'!AD7&gt;0,_xlfn.RANK.EQ('Bruttó eszk'!AD7,'Bruttó eszk'!AD$2:AD$34,0),"")</f>
        <v/>
      </c>
      <c r="AE7" s="14" t="str">
        <f>IF('Bruttó eszk'!AE7&gt;0,_xlfn.RANK.EQ('Bruttó eszk'!AE7,'Bruttó eszk'!AE$2:AE$34,0),"")</f>
        <v/>
      </c>
      <c r="AF7" s="14" t="str">
        <f>IF('Bruttó eszk'!AF7&gt;0,_xlfn.RANK.EQ('Bruttó eszk'!AF7,'Bruttó eszk'!AF$2:AF$34,0),"")</f>
        <v/>
      </c>
      <c r="AG7" s="14" t="str">
        <f>IF('Bruttó eszk'!AG7&gt;0,_xlfn.RANK.EQ('Bruttó eszk'!AG7,'Bruttó eszk'!AG$2:AG$34,0),"")</f>
        <v/>
      </c>
      <c r="AH7" s="14" t="str">
        <f>IF('Bruttó eszk'!AH7&gt;0,_xlfn.RANK.EQ('Bruttó eszk'!AH7,'Bruttó eszk'!AH$2:AH$34,0),"")</f>
        <v/>
      </c>
      <c r="AI7" s="14" t="str">
        <f>IF('Bruttó eszk'!AI7&gt;0,_xlfn.RANK.EQ('Bruttó eszk'!AI7,'Bruttó eszk'!AI$2:AI$34,0),"")</f>
        <v/>
      </c>
      <c r="AJ7" s="14" t="str">
        <f>IF('Bruttó eszk'!AJ7&gt;0,_xlfn.RANK.EQ('Bruttó eszk'!AJ7,'Bruttó eszk'!AJ$2:AJ$34,0),"")</f>
        <v/>
      </c>
      <c r="AK7" s="14" t="str">
        <f>IF('Bruttó eszk'!AK7&gt;0,_xlfn.RANK.EQ('Bruttó eszk'!AK7,'Bruttó eszk'!AK$2:AK$34,0),"")</f>
        <v/>
      </c>
      <c r="AL7" s="14" t="str">
        <f>IF('Bruttó eszk'!AL7&gt;0,_xlfn.RANK.EQ('Bruttó eszk'!AL7,'Bruttó eszk'!AL$2:AL$34,0),"")</f>
        <v/>
      </c>
      <c r="AM7" s="14" t="str">
        <f>IF('Bruttó eszk'!AM7&gt;0,_xlfn.RANK.EQ('Bruttó eszk'!AM7,'Bruttó eszk'!AM$2:AM$34,0),"")</f>
        <v/>
      </c>
      <c r="AN7" s="14" t="str">
        <f>IF('Bruttó eszk'!AN7&gt;0,_xlfn.RANK.EQ('Bruttó eszk'!AN7,'Bruttó eszk'!AN$2:AN$34,0),"")</f>
        <v/>
      </c>
      <c r="AO7" s="14" t="str">
        <f>IF('Bruttó eszk'!AO7&gt;0,_xlfn.RANK.EQ('Bruttó eszk'!AO7,'Bruttó eszk'!AO$2:AO$34,0),"")</f>
        <v/>
      </c>
      <c r="AP7" s="14" t="str">
        <f>IF('Bruttó eszk'!AP7&gt;0,_xlfn.RANK.EQ('Bruttó eszk'!AP7,'Bruttó eszk'!AP$2:AP$34,0),"")</f>
        <v/>
      </c>
      <c r="AQ7" s="14" t="str">
        <f>IF('Bruttó eszk'!AQ7&gt;0,_xlfn.RANK.EQ('Bruttó eszk'!AQ7,'Bruttó eszk'!AQ$2:AQ$34,0),"")</f>
        <v/>
      </c>
      <c r="AR7" s="14" t="str">
        <f>IF('Bruttó eszk'!AR7&gt;0,_xlfn.RANK.EQ('Bruttó eszk'!AR7,'Bruttó eszk'!AR$2:AR$34,0),"")</f>
        <v/>
      </c>
      <c r="AS7" s="14" t="str">
        <f>IF('Bruttó eszk'!AS7&gt;0,_xlfn.RANK.EQ('Bruttó eszk'!AS7,'Bruttó eszk'!AS$2:AS$34,0),"")</f>
        <v/>
      </c>
      <c r="AT7" s="14" t="str">
        <f>IF('Bruttó eszk'!AT7&gt;0,_xlfn.RANK.EQ('Bruttó eszk'!AT7,'Bruttó eszk'!AT$2:AT$34,0),"")</f>
        <v/>
      </c>
      <c r="AU7" s="14" t="str">
        <f>IF('Bruttó eszk'!AU7&gt;0,_xlfn.RANK.EQ('Bruttó eszk'!AU7,'Bruttó eszk'!AU$2:AU$34,0),"")</f>
        <v/>
      </c>
      <c r="AV7" s="14" t="str">
        <f>IF('Bruttó eszk'!AV7&gt;0,_xlfn.RANK.EQ('Bruttó eszk'!AV7,'Bruttó eszk'!AV$2:AV$34,0),"")</f>
        <v/>
      </c>
      <c r="AW7" s="14" t="str">
        <f>IF('Bruttó eszk'!AW7&gt;0,_xlfn.RANK.EQ('Bruttó eszk'!AW7,'Bruttó eszk'!AW$2:AW$34,0),"")</f>
        <v/>
      </c>
      <c r="AX7" s="14" t="str">
        <f>IF('Bruttó eszk'!AX7&gt;0,_xlfn.RANK.EQ('Bruttó eszk'!AX7,'Bruttó eszk'!AX$2:AX$34,0),"")</f>
        <v/>
      </c>
      <c r="AY7" s="14" t="str">
        <f>IF('Bruttó eszk'!AY7&gt;0,_xlfn.RANK.EQ('Bruttó eszk'!AY7,'Bruttó eszk'!AY$2:AY$34,0),"")</f>
        <v/>
      </c>
      <c r="AZ7" s="14" t="str">
        <f>IF('Bruttó eszk'!AZ7&gt;0,_xlfn.RANK.EQ('Bruttó eszk'!AZ7,'Bruttó eszk'!AZ$2:AZ$34,0),"")</f>
        <v/>
      </c>
      <c r="BA7" s="14" t="str">
        <f>IF('Bruttó eszk'!BA7&gt;0,_xlfn.RANK.EQ('Bruttó eszk'!BA7,'Bruttó eszk'!BA$2:BA$34,0),"")</f>
        <v/>
      </c>
      <c r="BB7" s="14" t="str">
        <f>IF('Bruttó eszk'!BB7&gt;0,_xlfn.RANK.EQ('Bruttó eszk'!BB7,'Bruttó eszk'!BB$2:BB$34,0),"")</f>
        <v/>
      </c>
      <c r="BC7" s="14" t="str">
        <f>IF('Bruttó eszk'!BC7&gt;0,_xlfn.RANK.EQ('Bruttó eszk'!BC7,'Bruttó eszk'!BC$2:BC$34,0),"")</f>
        <v/>
      </c>
      <c r="BD7" s="14" t="str">
        <f>IF('Bruttó eszk'!BD7&gt;0,_xlfn.RANK.EQ('Bruttó eszk'!BD7,'Bruttó eszk'!BD$2:BD$34,0),"")</f>
        <v/>
      </c>
      <c r="BE7" s="14" t="str">
        <f>IF('Bruttó eszk'!BE7&gt;0,_xlfn.RANK.EQ('Bruttó eszk'!BE7,'Bruttó eszk'!BE$2:BE$34,0),"")</f>
        <v/>
      </c>
      <c r="BF7" s="14" t="str">
        <f>IF('Bruttó eszk'!BF7&gt;0,_xlfn.RANK.EQ('Bruttó eszk'!BF7,'Bruttó eszk'!BF$2:BF$34,0),"")</f>
        <v/>
      </c>
      <c r="BG7" s="14" t="str">
        <f>IF('Bruttó eszk'!BG7&gt;0,_xlfn.RANK.EQ('Bruttó eszk'!BG7,'Bruttó eszk'!BG$2:BG$34,0),"")</f>
        <v/>
      </c>
      <c r="BH7" s="14" t="str">
        <f>IF('Bruttó eszk'!BH7&gt;0,_xlfn.RANK.EQ('Bruttó eszk'!BH7,'Bruttó eszk'!BH$2:BH$34,0),"")</f>
        <v/>
      </c>
      <c r="BI7" s="14" t="str">
        <f>IF('Bruttó eszk'!BI7&gt;0,_xlfn.RANK.EQ('Bruttó eszk'!BI7,'Bruttó eszk'!BI$2:BI$34,0),"")</f>
        <v/>
      </c>
      <c r="BJ7" s="14" t="str">
        <f>IF('Bruttó eszk'!BJ7&gt;0,_xlfn.RANK.EQ('Bruttó eszk'!BJ7,'Bruttó eszk'!BJ$2:BJ$34,0),"")</f>
        <v/>
      </c>
      <c r="BK7" s="14"/>
      <c r="BL7" s="14" t="str">
        <f>IF('Bruttó eszk'!BL7&gt;0,_xlfn.RANK.EQ('Bruttó eszk'!BL7,'Bruttó eszk'!BL$2:BL$34,0),"")</f>
        <v/>
      </c>
      <c r="BM7" s="14" t="str">
        <f>IF('Bruttó eszk'!BM7&gt;0,_xlfn.RANK.EQ('Bruttó eszk'!BM7,'Bruttó eszk'!BM$2:BM$34,0),"")</f>
        <v/>
      </c>
      <c r="BN7" s="14">
        <f>IF('Bruttó eszk'!BN7&gt;0,_xlfn.RANK.EQ('Bruttó eszk'!BN7,'Bruttó eszk'!BN$2:BN$34,0),"")</f>
        <v>1</v>
      </c>
      <c r="BO7" s="14" t="str">
        <f>IF('Bruttó eszk'!BO7&gt;0,_xlfn.RANK.EQ('Bruttó eszk'!BO7,'Bruttó eszk'!BO$2:BO$34,0),"")</f>
        <v/>
      </c>
      <c r="BP7" s="14" t="str">
        <f>IF('Bruttó eszk'!BP7&gt;0,_xlfn.RANK.EQ('Bruttó eszk'!BP7,'Bruttó eszk'!BP$2:BP$34,0),"")</f>
        <v/>
      </c>
      <c r="BQ7" s="14" t="str">
        <f>IF('Bruttó eszk'!BQ7&gt;0,_xlfn.RANK.EQ('Bruttó eszk'!BQ7,'Bruttó eszk'!BQ$2:BQ$34,0),"")</f>
        <v/>
      </c>
      <c r="BR7" s="14" t="str">
        <f>IF('Bruttó eszk'!BR7&gt;0,_xlfn.RANK.EQ('Bruttó eszk'!BR7,'Bruttó eszk'!BR$2:BR$34,0),"")</f>
        <v/>
      </c>
      <c r="BS7" s="14" t="str">
        <f>IF('Bruttó eszk'!BS7&gt;0,_xlfn.RANK.EQ('Bruttó eszk'!BS7,'Bruttó eszk'!BS$2:BS$34,0),"")</f>
        <v/>
      </c>
      <c r="BT7" s="14" t="str">
        <f>IF('Bruttó eszk'!BT7&gt;0,_xlfn.RANK.EQ('Bruttó eszk'!BT7,'Bruttó eszk'!BT$2:BT$34,0),"")</f>
        <v/>
      </c>
      <c r="BU7" s="14" t="str">
        <f>IF('Bruttó eszk'!BU7&gt;0,_xlfn.RANK.EQ('Bruttó eszk'!BU7,'Bruttó eszk'!BU$2:BU$34,0),"")</f>
        <v/>
      </c>
      <c r="BV7" s="14" t="str">
        <f>IF('Bruttó eszk'!BV7&gt;0,_xlfn.RANK.EQ('Bruttó eszk'!BV7,'Bruttó eszk'!BV$2:BV$34,0),"")</f>
        <v/>
      </c>
      <c r="BW7" s="14" t="str">
        <f>IF('Bruttó eszk'!BW7&gt;0,_xlfn.RANK.EQ('Bruttó eszk'!BW7,'Bruttó eszk'!BW$2:BW$34,0),"")</f>
        <v/>
      </c>
      <c r="BX7" s="14" t="str">
        <f>IF('Bruttó eszk'!BX7&gt;0,_xlfn.RANK.EQ('Bruttó eszk'!BX7,'Bruttó eszk'!BX$2:BX$34,0),"")</f>
        <v/>
      </c>
      <c r="BY7" s="14"/>
      <c r="BZ7" s="14">
        <f>IF('Bruttó eszk'!BZ7&gt;0,_xlfn.RANK.EQ('Bruttó eszk'!BZ7,'Bruttó eszk'!BZ$2:BZ$34,0),"")</f>
        <v>6</v>
      </c>
      <c r="CA7" s="14" t="str">
        <f>IF('Bruttó eszk'!CA7&gt;0,_xlfn.RANK.EQ('Bruttó eszk'!CA7,'Bruttó eszk'!CA$2:CA$34,0),"")</f>
        <v/>
      </c>
      <c r="CB7" s="14" t="str">
        <f>IF('Bruttó eszk'!CB7&gt;0,_xlfn.RANK.EQ('Bruttó eszk'!CB7,'Bruttó eszk'!CB$2:CB$34,0),"")</f>
        <v/>
      </c>
      <c r="CC7" s="14" t="str">
        <f>IF('Bruttó eszk'!CC7&gt;0,_xlfn.RANK.EQ('Bruttó eszk'!CC7,'Bruttó eszk'!CC$2:CC$34,0),"")</f>
        <v/>
      </c>
      <c r="CD7" s="14" t="str">
        <f>IF('Bruttó eszk'!CD7&gt;0,_xlfn.RANK.EQ('Bruttó eszk'!CD7,'Bruttó eszk'!CD$2:CD$34,0),"")</f>
        <v/>
      </c>
      <c r="CE7" s="14">
        <f>IF('Bruttó eszk'!CE7&gt;0,_xlfn.RANK.EQ('Bruttó eszk'!CE7,'Bruttó eszk'!CE$2:CE$34,0),"")</f>
        <v>13</v>
      </c>
      <c r="CF7" s="14"/>
      <c r="CG7" s="14" t="str">
        <f>IF('Bruttó eszk'!CG7&gt;0,_xlfn.RANK.EQ('Bruttó eszk'!CG7,'Bruttó eszk'!CG$2:CG$34,0),"")</f>
        <v/>
      </c>
      <c r="CH7" s="14" t="str">
        <f>IF('Bruttó eszk'!CH7&gt;0,_xlfn.RANK.EQ('Bruttó eszk'!CH7,'Bruttó eszk'!CH$2:CH$34,0),"")</f>
        <v/>
      </c>
      <c r="CI7" s="14" t="str">
        <f>IF('Bruttó eszk'!CI7&gt;0,_xlfn.RANK.EQ('Bruttó eszk'!CI7,'Bruttó eszk'!CI$2:CI$34,0),"")</f>
        <v/>
      </c>
      <c r="CJ7" s="14" t="str">
        <f>IF('Bruttó eszk'!CJ7&gt;0,_xlfn.RANK.EQ('Bruttó eszk'!CJ7,'Bruttó eszk'!CJ$2:CJ$34,0),"")</f>
        <v/>
      </c>
    </row>
    <row r="8" spans="1:88" x14ac:dyDescent="0.2">
      <c r="A8" s="12" t="str">
        <f>'Bruttó eszk'!A8</f>
        <v>OTP Ingatlanlízing Zrt.</v>
      </c>
      <c r="B8" s="14" t="str">
        <f>IF('Bruttó eszk'!B8&gt;0,_xlfn.RANK.EQ('Bruttó eszk'!B8,'Bruttó eszk'!B$2:B$34,0),"")</f>
        <v/>
      </c>
      <c r="C8" s="14" t="str">
        <f>IF('Bruttó eszk'!C8&gt;0,_xlfn.RANK.EQ('Bruttó eszk'!C8,'Bruttó eszk'!C$2:C$34,0),"")</f>
        <v/>
      </c>
      <c r="D8" s="14" t="str">
        <f>IF('Bruttó eszk'!D8&gt;0,_xlfn.RANK.EQ('Bruttó eszk'!D8,'Bruttó eszk'!D$2:D$34,0),"")</f>
        <v/>
      </c>
      <c r="E8" s="14" t="str">
        <f>IF('Bruttó eszk'!E8&gt;0,_xlfn.RANK.EQ('Bruttó eszk'!E8,'Bruttó eszk'!E$2:E$34,0),"")</f>
        <v/>
      </c>
      <c r="F8" s="14" t="str">
        <f>IF('Bruttó eszk'!F8&gt;0,_xlfn.RANK.EQ('Bruttó eszk'!F8,'Bruttó eszk'!F$2:F$34,0),"")</f>
        <v/>
      </c>
      <c r="G8" s="14" t="str">
        <f>IF('Bruttó eszk'!G8&gt;0,_xlfn.RANK.EQ('Bruttó eszk'!G8,'Bruttó eszk'!G$2:G$34,0),"")</f>
        <v/>
      </c>
      <c r="H8" s="14" t="str">
        <f>IF('Bruttó eszk'!H8&gt;0,_xlfn.RANK.EQ('Bruttó eszk'!H8,'Bruttó eszk'!H$2:H$34,0),"")</f>
        <v/>
      </c>
      <c r="I8" s="14" t="str">
        <f>IF('Bruttó eszk'!I8&gt;0,_xlfn.RANK.EQ('Bruttó eszk'!I8,'Bruttó eszk'!I$2:I$34,0),"")</f>
        <v/>
      </c>
      <c r="J8" s="14" t="str">
        <f>IF('Bruttó eszk'!J8&gt;0,_xlfn.RANK.EQ('Bruttó eszk'!J8,'Bruttó eszk'!J$2:J$34,0),"")</f>
        <v/>
      </c>
      <c r="K8" s="14" t="str">
        <f>IF('Bruttó eszk'!K8&gt;0,_xlfn.RANK.EQ('Bruttó eszk'!K8,'Bruttó eszk'!K$2:K$34,0),"")</f>
        <v/>
      </c>
      <c r="L8" s="14" t="str">
        <f>IF('Bruttó eszk'!L8&gt;0,_xlfn.RANK.EQ('Bruttó eszk'!L8,'Bruttó eszk'!L$2:L$34,0),"")</f>
        <v/>
      </c>
      <c r="M8" s="14" t="str">
        <f>IF('Bruttó eszk'!M8&gt;0,_xlfn.RANK.EQ('Bruttó eszk'!M8,'Bruttó eszk'!M$2:M$34,0),"")</f>
        <v/>
      </c>
      <c r="N8" s="14" t="str">
        <f>IF('Bruttó eszk'!N8&gt;0,_xlfn.RANK.EQ('Bruttó eszk'!N8,'Bruttó eszk'!N$2:N$34,0),"")</f>
        <v/>
      </c>
      <c r="O8" s="14" t="str">
        <f>IF('Bruttó eszk'!O8&gt;0,_xlfn.RANK.EQ('Bruttó eszk'!O8,'Bruttó eszk'!O$2:O$34,0),"")</f>
        <v/>
      </c>
      <c r="P8" s="14" t="str">
        <f>IF('Bruttó eszk'!P8&gt;0,_xlfn.RANK.EQ('Bruttó eszk'!P8,'Bruttó eszk'!P$2:P$34,0),"")</f>
        <v/>
      </c>
      <c r="Q8" s="14" t="str">
        <f>IF('Bruttó eszk'!Q8&gt;0,_xlfn.RANK.EQ('Bruttó eszk'!Q8,'Bruttó eszk'!Q$2:Q$34,0),"")</f>
        <v/>
      </c>
      <c r="R8" s="14" t="str">
        <f>IF('Bruttó eszk'!R8&gt;0,_xlfn.RANK.EQ('Bruttó eszk'!R8,'Bruttó eszk'!R$2:R$34,0),"")</f>
        <v/>
      </c>
      <c r="S8" s="14" t="str">
        <f>IF('Bruttó eszk'!S8&gt;0,_xlfn.RANK.EQ('Bruttó eszk'!S8,'Bruttó eszk'!S$2:S$34,0),"")</f>
        <v/>
      </c>
      <c r="T8" s="14" t="str">
        <f>IF('Bruttó eszk'!T8&gt;0,_xlfn.RANK.EQ('Bruttó eszk'!T8,'Bruttó eszk'!T$2:T$34,0),"")</f>
        <v/>
      </c>
      <c r="U8" s="14" t="str">
        <f>IF('Bruttó eszk'!U8&gt;0,_xlfn.RANK.EQ('Bruttó eszk'!U8,'Bruttó eszk'!U$2:U$34,0),"")</f>
        <v/>
      </c>
      <c r="V8" s="14" t="str">
        <f>IF('Bruttó eszk'!V8&gt;0,_xlfn.RANK.EQ('Bruttó eszk'!V8,'Bruttó eszk'!V$2:V$34,0),"")</f>
        <v/>
      </c>
      <c r="W8" s="14" t="str">
        <f>IF('Bruttó eszk'!W8&gt;0,_xlfn.RANK.EQ('Bruttó eszk'!W8,'Bruttó eszk'!W$2:W$34,0),"")</f>
        <v/>
      </c>
      <c r="X8" s="14" t="str">
        <f>IF('Bruttó eszk'!X8&gt;0,_xlfn.RANK.EQ('Bruttó eszk'!X8,'Bruttó eszk'!X$2:X$34,0),"")</f>
        <v/>
      </c>
      <c r="Y8" s="14" t="str">
        <f>IF('Bruttó eszk'!Y8&gt;0,_xlfn.RANK.EQ('Bruttó eszk'!Y8,'Bruttó eszk'!Y$2:Y$34,0),"")</f>
        <v/>
      </c>
      <c r="Z8" s="14" t="str">
        <f>IF('Bruttó eszk'!Z8&gt;0,_xlfn.RANK.EQ('Bruttó eszk'!Z8,'Bruttó eszk'!Z$2:Z$34,0),"")</f>
        <v/>
      </c>
      <c r="AA8" s="14" t="str">
        <f>IF('Bruttó eszk'!AA8&gt;0,_xlfn.RANK.EQ('Bruttó eszk'!AA8,'Bruttó eszk'!AA$2:AA$34,0),"")</f>
        <v/>
      </c>
      <c r="AB8" s="14" t="str">
        <f>IF('Bruttó eszk'!AB8&gt;0,_xlfn.RANK.EQ('Bruttó eszk'!AB8,'Bruttó eszk'!AB$2:AB$34,0),"")</f>
        <v/>
      </c>
      <c r="AC8" s="14" t="str">
        <f>IF('Bruttó eszk'!AC8&gt;0,_xlfn.RANK.EQ('Bruttó eszk'!AC8,'Bruttó eszk'!AC$2:AC$34,0),"")</f>
        <v/>
      </c>
      <c r="AD8" s="14" t="str">
        <f>IF('Bruttó eszk'!AD8&gt;0,_xlfn.RANK.EQ('Bruttó eszk'!AD8,'Bruttó eszk'!AD$2:AD$34,0),"")</f>
        <v/>
      </c>
      <c r="AE8" s="14" t="str">
        <f>IF('Bruttó eszk'!AE8&gt;0,_xlfn.RANK.EQ('Bruttó eszk'!AE8,'Bruttó eszk'!AE$2:AE$34,0),"")</f>
        <v/>
      </c>
      <c r="AF8" s="14" t="str">
        <f>IF('Bruttó eszk'!AF8&gt;0,_xlfn.RANK.EQ('Bruttó eszk'!AF8,'Bruttó eszk'!AF$2:AF$34,0),"")</f>
        <v/>
      </c>
      <c r="AG8" s="14" t="str">
        <f>IF('Bruttó eszk'!AG8&gt;0,_xlfn.RANK.EQ('Bruttó eszk'!AG8,'Bruttó eszk'!AG$2:AG$34,0),"")</f>
        <v/>
      </c>
      <c r="AH8" s="14" t="str">
        <f>IF('Bruttó eszk'!AH8&gt;0,_xlfn.RANK.EQ('Bruttó eszk'!AH8,'Bruttó eszk'!AH$2:AH$34,0),"")</f>
        <v/>
      </c>
      <c r="AI8" s="14" t="str">
        <f>IF('Bruttó eszk'!AI8&gt;0,_xlfn.RANK.EQ('Bruttó eszk'!AI8,'Bruttó eszk'!AI$2:AI$34,0),"")</f>
        <v/>
      </c>
      <c r="AJ8" s="14" t="str">
        <f>IF('Bruttó eszk'!AJ8&gt;0,_xlfn.RANK.EQ('Bruttó eszk'!AJ8,'Bruttó eszk'!AJ$2:AJ$34,0),"")</f>
        <v/>
      </c>
      <c r="AK8" s="14" t="str">
        <f>IF('Bruttó eszk'!AK8&gt;0,_xlfn.RANK.EQ('Bruttó eszk'!AK8,'Bruttó eszk'!AK$2:AK$34,0),"")</f>
        <v/>
      </c>
      <c r="AL8" s="14" t="str">
        <f>IF('Bruttó eszk'!AL8&gt;0,_xlfn.RANK.EQ('Bruttó eszk'!AL8,'Bruttó eszk'!AL$2:AL$34,0),"")</f>
        <v/>
      </c>
      <c r="AM8" s="14" t="str">
        <f>IF('Bruttó eszk'!AM8&gt;0,_xlfn.RANK.EQ('Bruttó eszk'!AM8,'Bruttó eszk'!AM$2:AM$34,0),"")</f>
        <v/>
      </c>
      <c r="AN8" s="14" t="str">
        <f>IF('Bruttó eszk'!AN8&gt;0,_xlfn.RANK.EQ('Bruttó eszk'!AN8,'Bruttó eszk'!AN$2:AN$34,0),"")</f>
        <v/>
      </c>
      <c r="AO8" s="14" t="str">
        <f>IF('Bruttó eszk'!AO8&gt;0,_xlfn.RANK.EQ('Bruttó eszk'!AO8,'Bruttó eszk'!AO$2:AO$34,0),"")</f>
        <v/>
      </c>
      <c r="AP8" s="14" t="str">
        <f>IF('Bruttó eszk'!AP8&gt;0,_xlfn.RANK.EQ('Bruttó eszk'!AP8,'Bruttó eszk'!AP$2:AP$34,0),"")</f>
        <v/>
      </c>
      <c r="AQ8" s="14" t="str">
        <f>IF('Bruttó eszk'!AQ8&gt;0,_xlfn.RANK.EQ('Bruttó eszk'!AQ8,'Bruttó eszk'!AQ$2:AQ$34,0),"")</f>
        <v/>
      </c>
      <c r="AR8" s="14" t="str">
        <f>IF('Bruttó eszk'!AR8&gt;0,_xlfn.RANK.EQ('Bruttó eszk'!AR8,'Bruttó eszk'!AR$2:AR$34,0),"")</f>
        <v/>
      </c>
      <c r="AS8" s="14" t="str">
        <f>IF('Bruttó eszk'!AS8&gt;0,_xlfn.RANK.EQ('Bruttó eszk'!AS8,'Bruttó eszk'!AS$2:AS$34,0),"")</f>
        <v/>
      </c>
      <c r="AT8" s="14" t="str">
        <f>IF('Bruttó eszk'!AT8&gt;0,_xlfn.RANK.EQ('Bruttó eszk'!AT8,'Bruttó eszk'!AT$2:AT$34,0),"")</f>
        <v/>
      </c>
      <c r="AU8" s="14" t="str">
        <f>IF('Bruttó eszk'!AU8&gt;0,_xlfn.RANK.EQ('Bruttó eszk'!AU8,'Bruttó eszk'!AU$2:AU$34,0),"")</f>
        <v/>
      </c>
      <c r="AV8" s="14" t="str">
        <f>IF('Bruttó eszk'!AV8&gt;0,_xlfn.RANK.EQ('Bruttó eszk'!AV8,'Bruttó eszk'!AV$2:AV$34,0),"")</f>
        <v/>
      </c>
      <c r="AW8" s="14" t="str">
        <f>IF('Bruttó eszk'!AW8&gt;0,_xlfn.RANK.EQ('Bruttó eszk'!AW8,'Bruttó eszk'!AW$2:AW$34,0),"")</f>
        <v/>
      </c>
      <c r="AX8" s="14" t="str">
        <f>IF('Bruttó eszk'!AX8&gt;0,_xlfn.RANK.EQ('Bruttó eszk'!AX8,'Bruttó eszk'!AX$2:AX$34,0),"")</f>
        <v/>
      </c>
      <c r="AY8" s="14" t="str">
        <f>IF('Bruttó eszk'!AY8&gt;0,_xlfn.RANK.EQ('Bruttó eszk'!AY8,'Bruttó eszk'!AY$2:AY$34,0),"")</f>
        <v/>
      </c>
      <c r="AZ8" s="14">
        <f>IF('Bruttó eszk'!AZ8&gt;0,_xlfn.RANK.EQ('Bruttó eszk'!AZ8,'Bruttó eszk'!AZ$2:AZ$34,0),"")</f>
        <v>1</v>
      </c>
      <c r="BA8" s="14" t="str">
        <f>IF('Bruttó eszk'!BA8&gt;0,_xlfn.RANK.EQ('Bruttó eszk'!BA8,'Bruttó eszk'!BA$2:BA$34,0),"")</f>
        <v/>
      </c>
      <c r="BB8" s="14">
        <f>IF('Bruttó eszk'!BB8&gt;0,_xlfn.RANK.EQ('Bruttó eszk'!BB8,'Bruttó eszk'!BB$2:BB$34,0),"")</f>
        <v>1</v>
      </c>
      <c r="BC8" s="14" t="str">
        <f>IF('Bruttó eszk'!BC8&gt;0,_xlfn.RANK.EQ('Bruttó eszk'!BC8,'Bruttó eszk'!BC$2:BC$34,0),"")</f>
        <v/>
      </c>
      <c r="BD8" s="14">
        <f>IF('Bruttó eszk'!BD8&gt;0,_xlfn.RANK.EQ('Bruttó eszk'!BD8,'Bruttó eszk'!BD$2:BD$34,0),"")</f>
        <v>1</v>
      </c>
      <c r="BE8" s="14" t="str">
        <f>IF('Bruttó eszk'!BE8&gt;0,_xlfn.RANK.EQ('Bruttó eszk'!BE8,'Bruttó eszk'!BE$2:BE$34,0),"")</f>
        <v/>
      </c>
      <c r="BF8" s="14" t="str">
        <f>IF('Bruttó eszk'!BF8&gt;0,_xlfn.RANK.EQ('Bruttó eszk'!BF8,'Bruttó eszk'!BF$2:BF$34,0),"")</f>
        <v/>
      </c>
      <c r="BG8" s="14">
        <f>IF('Bruttó eszk'!BG8&gt;0,_xlfn.RANK.EQ('Bruttó eszk'!BG8,'Bruttó eszk'!BG$2:BG$34,0),"")</f>
        <v>3</v>
      </c>
      <c r="BH8" s="14" t="str">
        <f>IF('Bruttó eszk'!BH8&gt;0,_xlfn.RANK.EQ('Bruttó eszk'!BH8,'Bruttó eszk'!BH$2:BH$34,0),"")</f>
        <v/>
      </c>
      <c r="BI8" s="14" t="str">
        <f>IF('Bruttó eszk'!BI8&gt;0,_xlfn.RANK.EQ('Bruttó eszk'!BI8,'Bruttó eszk'!BI$2:BI$34,0),"")</f>
        <v/>
      </c>
      <c r="BJ8" s="14" t="str">
        <f>IF('Bruttó eszk'!BJ8&gt;0,_xlfn.RANK.EQ('Bruttó eszk'!BJ8,'Bruttó eszk'!BJ$2:BJ$34,0),"")</f>
        <v/>
      </c>
      <c r="BK8" s="14"/>
      <c r="BL8" s="14" t="str">
        <f>IF('Bruttó eszk'!BL8&gt;0,_xlfn.RANK.EQ('Bruttó eszk'!BL8,'Bruttó eszk'!BL$2:BL$34,0),"")</f>
        <v/>
      </c>
      <c r="BM8" s="14" t="str">
        <f>IF('Bruttó eszk'!BM8&gt;0,_xlfn.RANK.EQ('Bruttó eszk'!BM8,'Bruttó eszk'!BM$2:BM$34,0),"")</f>
        <v/>
      </c>
      <c r="BN8" s="14" t="str">
        <f>IF('Bruttó eszk'!BN8&gt;0,_xlfn.RANK.EQ('Bruttó eszk'!BN8,'Bruttó eszk'!BN$2:BN$34,0),"")</f>
        <v/>
      </c>
      <c r="BO8" s="14" t="str">
        <f>IF('Bruttó eszk'!BO8&gt;0,_xlfn.RANK.EQ('Bruttó eszk'!BO8,'Bruttó eszk'!BO$2:BO$34,0),"")</f>
        <v/>
      </c>
      <c r="BP8" s="14" t="str">
        <f>IF('Bruttó eszk'!BP8&gt;0,_xlfn.RANK.EQ('Bruttó eszk'!BP8,'Bruttó eszk'!BP$2:BP$34,0),"")</f>
        <v/>
      </c>
      <c r="BQ8" s="14" t="str">
        <f>IF('Bruttó eszk'!BQ8&gt;0,_xlfn.RANK.EQ('Bruttó eszk'!BQ8,'Bruttó eszk'!BQ$2:BQ$34,0),"")</f>
        <v/>
      </c>
      <c r="BR8" s="14" t="str">
        <f>IF('Bruttó eszk'!BR8&gt;0,_xlfn.RANK.EQ('Bruttó eszk'!BR8,'Bruttó eszk'!BR$2:BR$34,0),"")</f>
        <v/>
      </c>
      <c r="BS8" s="14" t="str">
        <f>IF('Bruttó eszk'!BS8&gt;0,_xlfn.RANK.EQ('Bruttó eszk'!BS8,'Bruttó eszk'!BS$2:BS$34,0),"")</f>
        <v/>
      </c>
      <c r="BT8" s="14" t="str">
        <f>IF('Bruttó eszk'!BT8&gt;0,_xlfn.RANK.EQ('Bruttó eszk'!BT8,'Bruttó eszk'!BT$2:BT$34,0),"")</f>
        <v/>
      </c>
      <c r="BU8" s="14" t="str">
        <f>IF('Bruttó eszk'!BU8&gt;0,_xlfn.RANK.EQ('Bruttó eszk'!BU8,'Bruttó eszk'!BU$2:BU$34,0),"")</f>
        <v/>
      </c>
      <c r="BV8" s="14">
        <f>IF('Bruttó eszk'!BV8&gt;0,_xlfn.RANK.EQ('Bruttó eszk'!BV8,'Bruttó eszk'!BV$2:BV$34,0),"")</f>
        <v>1</v>
      </c>
      <c r="BW8" s="14">
        <f>IF('Bruttó eszk'!BW8&gt;0,_xlfn.RANK.EQ('Bruttó eszk'!BW8,'Bruttó eszk'!BW$2:BW$34,0),"")</f>
        <v>2</v>
      </c>
      <c r="BX8" s="14" t="str">
        <f>IF('Bruttó eszk'!BX8&gt;0,_xlfn.RANK.EQ('Bruttó eszk'!BX8,'Bruttó eszk'!BX$2:BX$34,0),"")</f>
        <v/>
      </c>
      <c r="BY8" s="14"/>
      <c r="BZ8" s="14" t="str">
        <f>IF('Bruttó eszk'!BZ8&gt;0,_xlfn.RANK.EQ('Bruttó eszk'!BZ8,'Bruttó eszk'!BZ$2:BZ$34,0),"")</f>
        <v/>
      </c>
      <c r="CA8" s="14" t="str">
        <f>IF('Bruttó eszk'!CA8&gt;0,_xlfn.RANK.EQ('Bruttó eszk'!CA8,'Bruttó eszk'!CA$2:CA$34,0),"")</f>
        <v/>
      </c>
      <c r="CB8" s="14" t="str">
        <f>IF('Bruttó eszk'!CB8&gt;0,_xlfn.RANK.EQ('Bruttó eszk'!CB8,'Bruttó eszk'!CB$2:CB$34,0),"")</f>
        <v/>
      </c>
      <c r="CC8" s="14">
        <f>IF('Bruttó eszk'!CC8&gt;0,_xlfn.RANK.EQ('Bruttó eszk'!CC8,'Bruttó eszk'!CC$2:CC$34,0),"")</f>
        <v>2</v>
      </c>
      <c r="CD8" s="14" t="str">
        <f>IF('Bruttó eszk'!CD8&gt;0,_xlfn.RANK.EQ('Bruttó eszk'!CD8,'Bruttó eszk'!CD$2:CD$34,0),"")</f>
        <v/>
      </c>
      <c r="CE8" s="14">
        <f>IF('Bruttó eszk'!CE8&gt;0,_xlfn.RANK.EQ('Bruttó eszk'!CE8,'Bruttó eszk'!CE$2:CE$34,0),"")</f>
        <v>24</v>
      </c>
      <c r="CF8" s="14"/>
      <c r="CG8" s="14" t="str">
        <f>IF('Bruttó eszk'!CG8&gt;0,_xlfn.RANK.EQ('Bruttó eszk'!CG8,'Bruttó eszk'!CG$2:CG$34,0),"")</f>
        <v/>
      </c>
      <c r="CH8" s="14" t="str">
        <f>IF('Bruttó eszk'!CH8&gt;0,_xlfn.RANK.EQ('Bruttó eszk'!CH8,'Bruttó eszk'!CH$2:CH$34,0),"")</f>
        <v/>
      </c>
      <c r="CI8" s="14" t="str">
        <f>IF('Bruttó eszk'!CI8&gt;0,_xlfn.RANK.EQ('Bruttó eszk'!CI8,'Bruttó eszk'!CI$2:CI$34,0),"")</f>
        <v/>
      </c>
      <c r="CJ8" s="14" t="str">
        <f>IF('Bruttó eszk'!CJ8&gt;0,_xlfn.RANK.EQ('Bruttó eszk'!CJ8,'Bruttó eszk'!CJ$2:CJ$34,0),"")</f>
        <v/>
      </c>
    </row>
    <row r="9" spans="1:88" x14ac:dyDescent="0.2">
      <c r="A9" s="12" t="str">
        <f>'Bruttó eszk'!A9</f>
        <v>Cofidis</v>
      </c>
      <c r="B9" s="14">
        <f>IF('Bruttó eszk'!B9&gt;0,_xlfn.RANK.EQ('Bruttó eszk'!B9,'Bruttó eszk'!B$2:B$34,0),"")</f>
        <v>7</v>
      </c>
      <c r="C9" s="14">
        <f>IF('Bruttó eszk'!C9&gt;0,_xlfn.RANK.EQ('Bruttó eszk'!C9,'Bruttó eszk'!C$2:C$34,0),"")</f>
        <v>15</v>
      </c>
      <c r="D9" s="14">
        <f>IF('Bruttó eszk'!D9&gt;0,_xlfn.RANK.EQ('Bruttó eszk'!D9,'Bruttó eszk'!D$2:D$34,0),"")</f>
        <v>2</v>
      </c>
      <c r="E9" s="14">
        <f>IF('Bruttó eszk'!E9&gt;0,_xlfn.RANK.EQ('Bruttó eszk'!E9,'Bruttó eszk'!E$2:E$34,0),"")</f>
        <v>6</v>
      </c>
      <c r="F9" s="14">
        <f>IF('Bruttó eszk'!F9&gt;0,_xlfn.RANK.EQ('Bruttó eszk'!F9,'Bruttó eszk'!F$2:F$34,0),"")</f>
        <v>3</v>
      </c>
      <c r="G9" s="14">
        <f>IF('Bruttó eszk'!G9&gt;0,_xlfn.RANK.EQ('Bruttó eszk'!G9,'Bruttó eszk'!G$2:G$34,0),"")</f>
        <v>3</v>
      </c>
      <c r="H9" s="14" t="str">
        <f>IF('Bruttó eszk'!H9&gt;0,_xlfn.RANK.EQ('Bruttó eszk'!H9,'Bruttó eszk'!H$2:H$34,0),"")</f>
        <v/>
      </c>
      <c r="I9" s="14" t="str">
        <f>IF('Bruttó eszk'!I9&gt;0,_xlfn.RANK.EQ('Bruttó eszk'!I9,'Bruttó eszk'!I$2:I$34,0),"")</f>
        <v/>
      </c>
      <c r="J9" s="14" t="str">
        <f>IF('Bruttó eszk'!J9&gt;0,_xlfn.RANK.EQ('Bruttó eszk'!J9,'Bruttó eszk'!J$2:J$34,0),"")</f>
        <v/>
      </c>
      <c r="K9" s="14" t="str">
        <f>IF('Bruttó eszk'!K9&gt;0,_xlfn.RANK.EQ('Bruttó eszk'!K9,'Bruttó eszk'!K$2:K$34,0),"")</f>
        <v/>
      </c>
      <c r="L9" s="14" t="str">
        <f>IF('Bruttó eszk'!L9&gt;0,_xlfn.RANK.EQ('Bruttó eszk'!L9,'Bruttó eszk'!L$2:L$34,0),"")</f>
        <v/>
      </c>
      <c r="M9" s="14">
        <f>IF('Bruttó eszk'!M9&gt;0,_xlfn.RANK.EQ('Bruttó eszk'!M9,'Bruttó eszk'!M$2:M$34,0),"")</f>
        <v>7</v>
      </c>
      <c r="N9" s="14" t="str">
        <f>IF('Bruttó eszk'!N9&gt;0,_xlfn.RANK.EQ('Bruttó eszk'!N9,'Bruttó eszk'!N$2:N$34,0),"")</f>
        <v/>
      </c>
      <c r="O9" s="14" t="str">
        <f>IF('Bruttó eszk'!O9&gt;0,_xlfn.RANK.EQ('Bruttó eszk'!O9,'Bruttó eszk'!O$2:O$34,0),"")</f>
        <v/>
      </c>
      <c r="P9" s="14" t="str">
        <f>IF('Bruttó eszk'!P9&gt;0,_xlfn.RANK.EQ('Bruttó eszk'!P9,'Bruttó eszk'!P$2:P$34,0),"")</f>
        <v/>
      </c>
      <c r="Q9" s="14" t="str">
        <f>IF('Bruttó eszk'!Q9&gt;0,_xlfn.RANK.EQ('Bruttó eszk'!Q9,'Bruttó eszk'!Q$2:Q$34,0),"")</f>
        <v/>
      </c>
      <c r="R9" s="14" t="str">
        <f>IF('Bruttó eszk'!R9&gt;0,_xlfn.RANK.EQ('Bruttó eszk'!R9,'Bruttó eszk'!R$2:R$34,0),"")</f>
        <v/>
      </c>
      <c r="S9" s="14" t="str">
        <f>IF('Bruttó eszk'!S9&gt;0,_xlfn.RANK.EQ('Bruttó eszk'!S9,'Bruttó eszk'!S$2:S$34,0),"")</f>
        <v/>
      </c>
      <c r="T9" s="14" t="str">
        <f>IF('Bruttó eszk'!T9&gt;0,_xlfn.RANK.EQ('Bruttó eszk'!T9,'Bruttó eszk'!T$2:T$34,0),"")</f>
        <v/>
      </c>
      <c r="U9" s="14" t="str">
        <f>IF('Bruttó eszk'!U9&gt;0,_xlfn.RANK.EQ('Bruttó eszk'!U9,'Bruttó eszk'!U$2:U$34,0),"")</f>
        <v/>
      </c>
      <c r="V9" s="14" t="str">
        <f>IF('Bruttó eszk'!V9&gt;0,_xlfn.RANK.EQ('Bruttó eszk'!V9,'Bruttó eszk'!V$2:V$34,0),"")</f>
        <v/>
      </c>
      <c r="W9" s="14" t="str">
        <f>IF('Bruttó eszk'!W9&gt;0,_xlfn.RANK.EQ('Bruttó eszk'!W9,'Bruttó eszk'!W$2:W$34,0),"")</f>
        <v/>
      </c>
      <c r="X9" s="14" t="str">
        <f>IF('Bruttó eszk'!X9&gt;0,_xlfn.RANK.EQ('Bruttó eszk'!X9,'Bruttó eszk'!X$2:X$34,0),"")</f>
        <v/>
      </c>
      <c r="Y9" s="14" t="str">
        <f>IF('Bruttó eszk'!Y9&gt;0,_xlfn.RANK.EQ('Bruttó eszk'!Y9,'Bruttó eszk'!Y$2:Y$34,0),"")</f>
        <v/>
      </c>
      <c r="Z9" s="14" t="str">
        <f>IF('Bruttó eszk'!Z9&gt;0,_xlfn.RANK.EQ('Bruttó eszk'!Z9,'Bruttó eszk'!Z$2:Z$34,0),"")</f>
        <v/>
      </c>
      <c r="AA9" s="14" t="str">
        <f>IF('Bruttó eszk'!AA9&gt;0,_xlfn.RANK.EQ('Bruttó eszk'!AA9,'Bruttó eszk'!AA$2:AA$34,0),"")</f>
        <v/>
      </c>
      <c r="AB9" s="14" t="str">
        <f>IF('Bruttó eszk'!AB9&gt;0,_xlfn.RANK.EQ('Bruttó eszk'!AB9,'Bruttó eszk'!AB$2:AB$34,0),"")</f>
        <v/>
      </c>
      <c r="AC9" s="14" t="str">
        <f>IF('Bruttó eszk'!AC9&gt;0,_xlfn.RANK.EQ('Bruttó eszk'!AC9,'Bruttó eszk'!AC$2:AC$34,0),"")</f>
        <v/>
      </c>
      <c r="AD9" s="14" t="str">
        <f>IF('Bruttó eszk'!AD9&gt;0,_xlfn.RANK.EQ('Bruttó eszk'!AD9,'Bruttó eszk'!AD$2:AD$34,0),"")</f>
        <v/>
      </c>
      <c r="AE9" s="14" t="str">
        <f>IF('Bruttó eszk'!AE9&gt;0,_xlfn.RANK.EQ('Bruttó eszk'!AE9,'Bruttó eszk'!AE$2:AE$34,0),"")</f>
        <v/>
      </c>
      <c r="AF9" s="14" t="str">
        <f>IF('Bruttó eszk'!AF9&gt;0,_xlfn.RANK.EQ('Bruttó eszk'!AF9,'Bruttó eszk'!AF$2:AF$34,0),"")</f>
        <v/>
      </c>
      <c r="AG9" s="14" t="str">
        <f>IF('Bruttó eszk'!AG9&gt;0,_xlfn.RANK.EQ('Bruttó eszk'!AG9,'Bruttó eszk'!AG$2:AG$34,0),"")</f>
        <v/>
      </c>
      <c r="AH9" s="14" t="str">
        <f>IF('Bruttó eszk'!AH9&gt;0,_xlfn.RANK.EQ('Bruttó eszk'!AH9,'Bruttó eszk'!AH$2:AH$34,0),"")</f>
        <v/>
      </c>
      <c r="AI9" s="14" t="str">
        <f>IF('Bruttó eszk'!AI9&gt;0,_xlfn.RANK.EQ('Bruttó eszk'!AI9,'Bruttó eszk'!AI$2:AI$34,0),"")</f>
        <v/>
      </c>
      <c r="AJ9" s="14" t="str">
        <f>IF('Bruttó eszk'!AJ9&gt;0,_xlfn.RANK.EQ('Bruttó eszk'!AJ9,'Bruttó eszk'!AJ$2:AJ$34,0),"")</f>
        <v/>
      </c>
      <c r="AK9" s="14" t="str">
        <f>IF('Bruttó eszk'!AK9&gt;0,_xlfn.RANK.EQ('Bruttó eszk'!AK9,'Bruttó eszk'!AK$2:AK$34,0),"")</f>
        <v/>
      </c>
      <c r="AL9" s="14" t="str">
        <f>IF('Bruttó eszk'!AL9&gt;0,_xlfn.RANK.EQ('Bruttó eszk'!AL9,'Bruttó eszk'!AL$2:AL$34,0),"")</f>
        <v/>
      </c>
      <c r="AM9" s="14" t="str">
        <f>IF('Bruttó eszk'!AM9&gt;0,_xlfn.RANK.EQ('Bruttó eszk'!AM9,'Bruttó eszk'!AM$2:AM$34,0),"")</f>
        <v/>
      </c>
      <c r="AN9" s="14" t="str">
        <f>IF('Bruttó eszk'!AN9&gt;0,_xlfn.RANK.EQ('Bruttó eszk'!AN9,'Bruttó eszk'!AN$2:AN$34,0),"")</f>
        <v/>
      </c>
      <c r="AO9" s="14" t="str">
        <f>IF('Bruttó eszk'!AO9&gt;0,_xlfn.RANK.EQ('Bruttó eszk'!AO9,'Bruttó eszk'!AO$2:AO$34,0),"")</f>
        <v/>
      </c>
      <c r="AP9" s="14" t="str">
        <f>IF('Bruttó eszk'!AP9&gt;0,_xlfn.RANK.EQ('Bruttó eszk'!AP9,'Bruttó eszk'!AP$2:AP$34,0),"")</f>
        <v/>
      </c>
      <c r="AQ9" s="14" t="str">
        <f>IF('Bruttó eszk'!AQ9&gt;0,_xlfn.RANK.EQ('Bruttó eszk'!AQ9,'Bruttó eszk'!AQ$2:AQ$34,0),"")</f>
        <v/>
      </c>
      <c r="AR9" s="14" t="str">
        <f>IF('Bruttó eszk'!AR9&gt;0,_xlfn.RANK.EQ('Bruttó eszk'!AR9,'Bruttó eszk'!AR$2:AR$34,0),"")</f>
        <v/>
      </c>
      <c r="AS9" s="14" t="str">
        <f>IF('Bruttó eszk'!AS9&gt;0,_xlfn.RANK.EQ('Bruttó eszk'!AS9,'Bruttó eszk'!AS$2:AS$34,0),"")</f>
        <v/>
      </c>
      <c r="AT9" s="14" t="str">
        <f>IF('Bruttó eszk'!AT9&gt;0,_xlfn.RANK.EQ('Bruttó eszk'!AT9,'Bruttó eszk'!AT$2:AT$34,0),"")</f>
        <v/>
      </c>
      <c r="AU9" s="14" t="str">
        <f>IF('Bruttó eszk'!AU9&gt;0,_xlfn.RANK.EQ('Bruttó eszk'!AU9,'Bruttó eszk'!AU$2:AU$34,0),"")</f>
        <v/>
      </c>
      <c r="AV9" s="14" t="str">
        <f>IF('Bruttó eszk'!AV9&gt;0,_xlfn.RANK.EQ('Bruttó eszk'!AV9,'Bruttó eszk'!AV$2:AV$34,0),"")</f>
        <v/>
      </c>
      <c r="AW9" s="14" t="str">
        <f>IF('Bruttó eszk'!AW9&gt;0,_xlfn.RANK.EQ('Bruttó eszk'!AW9,'Bruttó eszk'!AW$2:AW$34,0),"")</f>
        <v/>
      </c>
      <c r="AX9" s="14" t="str">
        <f>IF('Bruttó eszk'!AX9&gt;0,_xlfn.RANK.EQ('Bruttó eszk'!AX9,'Bruttó eszk'!AX$2:AX$34,0),"")</f>
        <v/>
      </c>
      <c r="AY9" s="14" t="str">
        <f>IF('Bruttó eszk'!AY9&gt;0,_xlfn.RANK.EQ('Bruttó eszk'!AY9,'Bruttó eszk'!AY$2:AY$34,0),"")</f>
        <v/>
      </c>
      <c r="AZ9" s="14" t="str">
        <f>IF('Bruttó eszk'!AZ9&gt;0,_xlfn.RANK.EQ('Bruttó eszk'!AZ9,'Bruttó eszk'!AZ$2:AZ$34,0),"")</f>
        <v/>
      </c>
      <c r="BA9" s="14" t="str">
        <f>IF('Bruttó eszk'!BA9&gt;0,_xlfn.RANK.EQ('Bruttó eszk'!BA9,'Bruttó eszk'!BA$2:BA$34,0),"")</f>
        <v/>
      </c>
      <c r="BB9" s="14" t="str">
        <f>IF('Bruttó eszk'!BB9&gt;0,_xlfn.RANK.EQ('Bruttó eszk'!BB9,'Bruttó eszk'!BB$2:BB$34,0),"")</f>
        <v/>
      </c>
      <c r="BC9" s="14" t="str">
        <f>IF('Bruttó eszk'!BC9&gt;0,_xlfn.RANK.EQ('Bruttó eszk'!BC9,'Bruttó eszk'!BC$2:BC$34,0),"")</f>
        <v/>
      </c>
      <c r="BD9" s="14" t="str">
        <f>IF('Bruttó eszk'!BD9&gt;0,_xlfn.RANK.EQ('Bruttó eszk'!BD9,'Bruttó eszk'!BD$2:BD$34,0),"")</f>
        <v/>
      </c>
      <c r="BE9" s="14" t="str">
        <f>IF('Bruttó eszk'!BE9&gt;0,_xlfn.RANK.EQ('Bruttó eszk'!BE9,'Bruttó eszk'!BE$2:BE$34,0),"")</f>
        <v/>
      </c>
      <c r="BF9" s="14" t="str">
        <f>IF('Bruttó eszk'!BF9&gt;0,_xlfn.RANK.EQ('Bruttó eszk'!BF9,'Bruttó eszk'!BF$2:BF$34,0),"")</f>
        <v/>
      </c>
      <c r="BG9" s="14" t="str">
        <f>IF('Bruttó eszk'!BG9&gt;0,_xlfn.RANK.EQ('Bruttó eszk'!BG9,'Bruttó eszk'!BG$2:BG$34,0),"")</f>
        <v/>
      </c>
      <c r="BH9" s="14" t="str">
        <f>IF('Bruttó eszk'!BH9&gt;0,_xlfn.RANK.EQ('Bruttó eszk'!BH9,'Bruttó eszk'!BH$2:BH$34,0),"")</f>
        <v/>
      </c>
      <c r="BI9" s="14" t="str">
        <f>IF('Bruttó eszk'!BI9&gt;0,_xlfn.RANK.EQ('Bruttó eszk'!BI9,'Bruttó eszk'!BI$2:BI$34,0),"")</f>
        <v/>
      </c>
      <c r="BJ9" s="14">
        <f>IF('Bruttó eszk'!BJ9&gt;0,_xlfn.RANK.EQ('Bruttó eszk'!BJ9,'Bruttó eszk'!BJ$2:BJ$34,0),"")</f>
        <v>3</v>
      </c>
      <c r="BK9" s="14"/>
      <c r="BL9" s="14">
        <f>IF('Bruttó eszk'!BL9&gt;0,_xlfn.RANK.EQ('Bruttó eszk'!BL9,'Bruttó eszk'!BL$2:BL$34,0),"")</f>
        <v>7</v>
      </c>
      <c r="BM9" s="14">
        <f>IF('Bruttó eszk'!BM9&gt;0,_xlfn.RANK.EQ('Bruttó eszk'!BM9,'Bruttó eszk'!BM$2:BM$34,0),"")</f>
        <v>3</v>
      </c>
      <c r="BN9" s="14" t="str">
        <f>IF('Bruttó eszk'!BN9&gt;0,_xlfn.RANK.EQ('Bruttó eszk'!BN9,'Bruttó eszk'!BN$2:BN$34,0),"")</f>
        <v/>
      </c>
      <c r="BO9" s="14" t="str">
        <f>IF('Bruttó eszk'!BO9&gt;0,_xlfn.RANK.EQ('Bruttó eszk'!BO9,'Bruttó eszk'!BO$2:BO$34,0),"")</f>
        <v/>
      </c>
      <c r="BP9" s="14" t="str">
        <f>IF('Bruttó eszk'!BP9&gt;0,_xlfn.RANK.EQ('Bruttó eszk'!BP9,'Bruttó eszk'!BP$2:BP$34,0),"")</f>
        <v/>
      </c>
      <c r="BQ9" s="14" t="str">
        <f>IF('Bruttó eszk'!BQ9&gt;0,_xlfn.RANK.EQ('Bruttó eszk'!BQ9,'Bruttó eszk'!BQ$2:BQ$34,0),"")</f>
        <v/>
      </c>
      <c r="BR9" s="14" t="str">
        <f>IF('Bruttó eszk'!BR9&gt;0,_xlfn.RANK.EQ('Bruttó eszk'!BR9,'Bruttó eszk'!BR$2:BR$34,0),"")</f>
        <v/>
      </c>
      <c r="BS9" s="14" t="str">
        <f>IF('Bruttó eszk'!BS9&gt;0,_xlfn.RANK.EQ('Bruttó eszk'!BS9,'Bruttó eszk'!BS$2:BS$34,0),"")</f>
        <v/>
      </c>
      <c r="BT9" s="14" t="str">
        <f>IF('Bruttó eszk'!BT9&gt;0,_xlfn.RANK.EQ('Bruttó eszk'!BT9,'Bruttó eszk'!BT$2:BT$34,0),"")</f>
        <v/>
      </c>
      <c r="BU9" s="14" t="str">
        <f>IF('Bruttó eszk'!BU9&gt;0,_xlfn.RANK.EQ('Bruttó eszk'!BU9,'Bruttó eszk'!BU$2:BU$34,0),"")</f>
        <v/>
      </c>
      <c r="BV9" s="14" t="str">
        <f>IF('Bruttó eszk'!BV9&gt;0,_xlfn.RANK.EQ('Bruttó eszk'!BV9,'Bruttó eszk'!BV$2:BV$34,0),"")</f>
        <v/>
      </c>
      <c r="BW9" s="14" t="str">
        <f>IF('Bruttó eszk'!BW9&gt;0,_xlfn.RANK.EQ('Bruttó eszk'!BW9,'Bruttó eszk'!BW$2:BW$34,0),"")</f>
        <v/>
      </c>
      <c r="BX9" s="14">
        <f>IF('Bruttó eszk'!BX9&gt;0,_xlfn.RANK.EQ('Bruttó eszk'!BX9,'Bruttó eszk'!BX$2:BX$34,0),"")</f>
        <v>3</v>
      </c>
      <c r="BY9" s="14"/>
      <c r="BZ9" s="14">
        <f>IF('Bruttó eszk'!BZ9&gt;0,_xlfn.RANK.EQ('Bruttó eszk'!BZ9,'Bruttó eszk'!BZ$2:BZ$34,0),"")</f>
        <v>10</v>
      </c>
      <c r="CA9" s="14" t="str">
        <f>IF('Bruttó eszk'!CA9&gt;0,_xlfn.RANK.EQ('Bruttó eszk'!CA9,'Bruttó eszk'!CA$2:CA$34,0),"")</f>
        <v/>
      </c>
      <c r="CB9" s="14" t="str">
        <f>IF('Bruttó eszk'!CB9&gt;0,_xlfn.RANK.EQ('Bruttó eszk'!CB9,'Bruttó eszk'!CB$2:CB$34,0),"")</f>
        <v/>
      </c>
      <c r="CC9" s="14" t="str">
        <f>IF('Bruttó eszk'!CC9&gt;0,_xlfn.RANK.EQ('Bruttó eszk'!CC9,'Bruttó eszk'!CC$2:CC$34,0),"")</f>
        <v/>
      </c>
      <c r="CD9" s="14">
        <f>IF('Bruttó eszk'!CD9&gt;0,_xlfn.RANK.EQ('Bruttó eszk'!CD9,'Bruttó eszk'!CD$2:CD$34,0),"")</f>
        <v>3</v>
      </c>
      <c r="CE9" s="14">
        <f>IF('Bruttó eszk'!CE9&gt;0,_xlfn.RANK.EQ('Bruttó eszk'!CE9,'Bruttó eszk'!CE$2:CE$34,0),"")</f>
        <v>18</v>
      </c>
      <c r="CF9" s="14"/>
      <c r="CG9" s="14">
        <f>IF('Bruttó eszk'!CG9&gt;0,_xlfn.RANK.EQ('Bruttó eszk'!CG9,'Bruttó eszk'!CG$2:CG$34,0),"")</f>
        <v>15</v>
      </c>
      <c r="CH9" s="14">
        <f>IF('Bruttó eszk'!CH9&gt;0,_xlfn.RANK.EQ('Bruttó eszk'!CH9,'Bruttó eszk'!CH$2:CH$34,0),"")</f>
        <v>4</v>
      </c>
      <c r="CI9" s="14">
        <f>IF('Bruttó eszk'!CI9&gt;0,_xlfn.RANK.EQ('Bruttó eszk'!CI9,'Bruttó eszk'!CI$2:CI$34,0),"")</f>
        <v>7</v>
      </c>
      <c r="CJ9" s="14">
        <f>IF('Bruttó eszk'!CJ9&gt;0,_xlfn.RANK.EQ('Bruttó eszk'!CJ9,'Bruttó eszk'!CJ$2:CJ$34,0),"")</f>
        <v>11</v>
      </c>
    </row>
    <row r="10" spans="1:88" x14ac:dyDescent="0.2">
      <c r="A10" s="12" t="str">
        <f>'Bruttó eszk'!A10</f>
        <v>UniCredit Leasing csoport</v>
      </c>
      <c r="B10" s="14">
        <f>IF('Bruttó eszk'!B10&gt;0,_xlfn.RANK.EQ('Bruttó eszk'!B10,'Bruttó eszk'!B$2:B$34,0),"")</f>
        <v>2</v>
      </c>
      <c r="C10" s="14">
        <f>IF('Bruttó eszk'!C10&gt;0,_xlfn.RANK.EQ('Bruttó eszk'!C10,'Bruttó eszk'!C$2:C$34,0),"")</f>
        <v>3</v>
      </c>
      <c r="D10" s="14">
        <f>IF('Bruttó eszk'!D10&gt;0,_xlfn.RANK.EQ('Bruttó eszk'!D10,'Bruttó eszk'!D$2:D$34,0),"")</f>
        <v>7</v>
      </c>
      <c r="E10" s="14">
        <f>IF('Bruttó eszk'!E10&gt;0,_xlfn.RANK.EQ('Bruttó eszk'!E10,'Bruttó eszk'!E$2:E$34,0),"")</f>
        <v>5</v>
      </c>
      <c r="F10" s="14" t="str">
        <f>IF('Bruttó eszk'!F10&gt;0,_xlfn.RANK.EQ('Bruttó eszk'!F10,'Bruttó eszk'!F$2:F$34,0),"")</f>
        <v/>
      </c>
      <c r="G10" s="14" t="str">
        <f>IF('Bruttó eszk'!G10&gt;0,_xlfn.RANK.EQ('Bruttó eszk'!G10,'Bruttó eszk'!G$2:G$34,0),"")</f>
        <v/>
      </c>
      <c r="H10" s="14">
        <f>IF('Bruttó eszk'!H10&gt;0,_xlfn.RANK.EQ('Bruttó eszk'!H10,'Bruttó eszk'!H$2:H$34,0),"")</f>
        <v>9</v>
      </c>
      <c r="I10" s="14">
        <f>IF('Bruttó eszk'!I10&gt;0,_xlfn.RANK.EQ('Bruttó eszk'!I10,'Bruttó eszk'!I$2:I$34,0),"")</f>
        <v>5</v>
      </c>
      <c r="J10" s="14" t="str">
        <f>IF('Bruttó eszk'!J10&gt;0,_xlfn.RANK.EQ('Bruttó eszk'!J10,'Bruttó eszk'!J$2:J$34,0),"")</f>
        <v/>
      </c>
      <c r="K10" s="14" t="str">
        <f>IF('Bruttó eszk'!K10&gt;0,_xlfn.RANK.EQ('Bruttó eszk'!K10,'Bruttó eszk'!K$2:K$34,0),"")</f>
        <v/>
      </c>
      <c r="L10" s="14">
        <f>IF('Bruttó eszk'!L10&gt;0,_xlfn.RANK.EQ('Bruttó eszk'!L10,'Bruttó eszk'!L$2:L$34,0),"")</f>
        <v>1</v>
      </c>
      <c r="M10" s="14">
        <f>IF('Bruttó eszk'!M10&gt;0,_xlfn.RANK.EQ('Bruttó eszk'!M10,'Bruttó eszk'!M$2:M$34,0),"")</f>
        <v>3</v>
      </c>
      <c r="N10" s="14">
        <f>IF('Bruttó eszk'!N10&gt;0,_xlfn.RANK.EQ('Bruttó eszk'!N10,'Bruttó eszk'!N$2:N$34,0),"")</f>
        <v>4</v>
      </c>
      <c r="O10" s="14" t="str">
        <f>IF('Bruttó eszk'!O10&gt;0,_xlfn.RANK.EQ('Bruttó eszk'!O10,'Bruttó eszk'!O$2:O$34,0),"")</f>
        <v/>
      </c>
      <c r="P10" s="14" t="str">
        <f>IF('Bruttó eszk'!P10&gt;0,_xlfn.RANK.EQ('Bruttó eszk'!P10,'Bruttó eszk'!P$2:P$34,0),"")</f>
        <v/>
      </c>
      <c r="Q10" s="14" t="str">
        <f>IF('Bruttó eszk'!Q10&gt;0,_xlfn.RANK.EQ('Bruttó eszk'!Q10,'Bruttó eszk'!Q$2:Q$34,0),"")</f>
        <v/>
      </c>
      <c r="R10" s="14">
        <f>IF('Bruttó eszk'!R10&gt;0,_xlfn.RANK.EQ('Bruttó eszk'!R10,'Bruttó eszk'!R$2:R$34,0),"")</f>
        <v>9</v>
      </c>
      <c r="S10" s="14" t="str">
        <f>IF('Bruttó eszk'!S10&gt;0,_xlfn.RANK.EQ('Bruttó eszk'!S10,'Bruttó eszk'!S$2:S$34,0),"")</f>
        <v/>
      </c>
      <c r="T10" s="14" t="str">
        <f>IF('Bruttó eszk'!T10&gt;0,_xlfn.RANK.EQ('Bruttó eszk'!T10,'Bruttó eszk'!T$2:T$34,0),"")</f>
        <v/>
      </c>
      <c r="U10" s="14" t="str">
        <f>IF('Bruttó eszk'!U10&gt;0,_xlfn.RANK.EQ('Bruttó eszk'!U10,'Bruttó eszk'!U$2:U$34,0),"")</f>
        <v/>
      </c>
      <c r="V10" s="14" t="str">
        <f>IF('Bruttó eszk'!V10&gt;0,_xlfn.RANK.EQ('Bruttó eszk'!V10,'Bruttó eszk'!V$2:V$34,0),"")</f>
        <v/>
      </c>
      <c r="W10" s="14">
        <f>IF('Bruttó eszk'!W10&gt;0,_xlfn.RANK.EQ('Bruttó eszk'!W10,'Bruttó eszk'!W$2:W$34,0),"")</f>
        <v>8</v>
      </c>
      <c r="X10" s="14" t="str">
        <f>IF('Bruttó eszk'!X10&gt;0,_xlfn.RANK.EQ('Bruttó eszk'!X10,'Bruttó eszk'!X$2:X$34,0),"")</f>
        <v/>
      </c>
      <c r="Y10" s="14">
        <f>IF('Bruttó eszk'!Y10&gt;0,_xlfn.RANK.EQ('Bruttó eszk'!Y10,'Bruttó eszk'!Y$2:Y$34,0),"")</f>
        <v>8</v>
      </c>
      <c r="Z10" s="14">
        <f>IF('Bruttó eszk'!Z10&gt;0,_xlfn.RANK.EQ('Bruttó eszk'!Z10,'Bruttó eszk'!Z$2:Z$34,0),"")</f>
        <v>6</v>
      </c>
      <c r="AA10" s="14" t="str">
        <f>IF('Bruttó eszk'!AA10&gt;0,_xlfn.RANK.EQ('Bruttó eszk'!AA10,'Bruttó eszk'!AA$2:AA$34,0),"")</f>
        <v/>
      </c>
      <c r="AB10" s="14">
        <f>IF('Bruttó eszk'!AB10&gt;0,_xlfn.RANK.EQ('Bruttó eszk'!AB10,'Bruttó eszk'!AB$2:AB$34,0),"")</f>
        <v>5</v>
      </c>
      <c r="AC10" s="14">
        <f>IF('Bruttó eszk'!AC10&gt;0,_xlfn.RANK.EQ('Bruttó eszk'!AC10,'Bruttó eszk'!AC$2:AC$34,0),"")</f>
        <v>6</v>
      </c>
      <c r="AD10" s="14" t="str">
        <f>IF('Bruttó eszk'!AD10&gt;0,_xlfn.RANK.EQ('Bruttó eszk'!AD10,'Bruttó eszk'!AD$2:AD$34,0),"")</f>
        <v/>
      </c>
      <c r="AE10" s="14">
        <f>IF('Bruttó eszk'!AE10&gt;0,_xlfn.RANK.EQ('Bruttó eszk'!AE10,'Bruttó eszk'!AE$2:AE$34,0),"")</f>
        <v>7</v>
      </c>
      <c r="AF10" s="14">
        <f>IF('Bruttó eszk'!AF10&gt;0,_xlfn.RANK.EQ('Bruttó eszk'!AF10,'Bruttó eszk'!AF$2:AF$34,0),"")</f>
        <v>3</v>
      </c>
      <c r="AG10" s="14">
        <f>IF('Bruttó eszk'!AG10&gt;0,_xlfn.RANK.EQ('Bruttó eszk'!AG10,'Bruttó eszk'!AG$2:AG$34,0),"")</f>
        <v>2</v>
      </c>
      <c r="AH10" s="14">
        <f>IF('Bruttó eszk'!AH10&gt;0,_xlfn.RANK.EQ('Bruttó eszk'!AH10,'Bruttó eszk'!AH$2:AH$34,0),"")</f>
        <v>6</v>
      </c>
      <c r="AI10" s="14">
        <f>IF('Bruttó eszk'!AI10&gt;0,_xlfn.RANK.EQ('Bruttó eszk'!AI10,'Bruttó eszk'!AI$2:AI$34,0),"")</f>
        <v>1</v>
      </c>
      <c r="AJ10" s="14" t="str">
        <f>IF('Bruttó eszk'!AJ10&gt;0,_xlfn.RANK.EQ('Bruttó eszk'!AJ10,'Bruttó eszk'!AJ$2:AJ$34,0),"")</f>
        <v/>
      </c>
      <c r="AK10" s="14">
        <f>IF('Bruttó eszk'!AK10&gt;0,_xlfn.RANK.EQ('Bruttó eszk'!AK10,'Bruttó eszk'!AK$2:AK$34,0),"")</f>
        <v>3</v>
      </c>
      <c r="AL10" s="14">
        <f>IF('Bruttó eszk'!AL10&gt;0,_xlfn.RANK.EQ('Bruttó eszk'!AL10,'Bruttó eszk'!AL$2:AL$34,0),"")</f>
        <v>4</v>
      </c>
      <c r="AM10" s="14">
        <f>IF('Bruttó eszk'!AM10&gt;0,_xlfn.RANK.EQ('Bruttó eszk'!AM10,'Bruttó eszk'!AM$2:AM$34,0),"")</f>
        <v>6</v>
      </c>
      <c r="AN10" s="14">
        <f>IF('Bruttó eszk'!AN10&gt;0,_xlfn.RANK.EQ('Bruttó eszk'!AN10,'Bruttó eszk'!AN$2:AN$34,0),"")</f>
        <v>6</v>
      </c>
      <c r="AO10" s="14" t="str">
        <f>IF('Bruttó eszk'!AO10&gt;0,_xlfn.RANK.EQ('Bruttó eszk'!AO10,'Bruttó eszk'!AO$2:AO$34,0),"")</f>
        <v/>
      </c>
      <c r="AP10" s="14">
        <f>IF('Bruttó eszk'!AP10&gt;0,_xlfn.RANK.EQ('Bruttó eszk'!AP10,'Bruttó eszk'!AP$2:AP$34,0),"")</f>
        <v>1</v>
      </c>
      <c r="AQ10" s="14">
        <f>IF('Bruttó eszk'!AQ10&gt;0,_xlfn.RANK.EQ('Bruttó eszk'!AQ10,'Bruttó eszk'!AQ$2:AQ$34,0),"")</f>
        <v>3</v>
      </c>
      <c r="AR10" s="14" t="str">
        <f>IF('Bruttó eszk'!AR10&gt;0,_xlfn.RANK.EQ('Bruttó eszk'!AR10,'Bruttó eszk'!AR$2:AR$34,0),"")</f>
        <v/>
      </c>
      <c r="AS10" s="14" t="str">
        <f>IF('Bruttó eszk'!AS10&gt;0,_xlfn.RANK.EQ('Bruttó eszk'!AS10,'Bruttó eszk'!AS$2:AS$34,0),"")</f>
        <v/>
      </c>
      <c r="AT10" s="14">
        <f>IF('Bruttó eszk'!AT10&gt;0,_xlfn.RANK.EQ('Bruttó eszk'!AT10,'Bruttó eszk'!AT$2:AT$34,0),"")</f>
        <v>1</v>
      </c>
      <c r="AU10" s="14">
        <f>IF('Bruttó eszk'!AU10&gt;0,_xlfn.RANK.EQ('Bruttó eszk'!AU10,'Bruttó eszk'!AU$2:AU$34,0),"")</f>
        <v>5</v>
      </c>
      <c r="AV10" s="14">
        <f>IF('Bruttó eszk'!AV10&gt;0,_xlfn.RANK.EQ('Bruttó eszk'!AV10,'Bruttó eszk'!AV$2:AV$34,0),"")</f>
        <v>5</v>
      </c>
      <c r="AW10" s="14">
        <f>IF('Bruttó eszk'!AW10&gt;0,_xlfn.RANK.EQ('Bruttó eszk'!AW10,'Bruttó eszk'!AW$2:AW$34,0),"")</f>
        <v>2</v>
      </c>
      <c r="AX10" s="14">
        <f>IF('Bruttó eszk'!AX10&gt;0,_xlfn.RANK.EQ('Bruttó eszk'!AX10,'Bruttó eszk'!AX$2:AX$34,0),"")</f>
        <v>8</v>
      </c>
      <c r="AY10" s="14" t="str">
        <f>IF('Bruttó eszk'!AY10&gt;0,_xlfn.RANK.EQ('Bruttó eszk'!AY10,'Bruttó eszk'!AY$2:AY$34,0),"")</f>
        <v/>
      </c>
      <c r="AZ10" s="14" t="str">
        <f>IF('Bruttó eszk'!AZ10&gt;0,_xlfn.RANK.EQ('Bruttó eszk'!AZ10,'Bruttó eszk'!AZ$2:AZ$34,0),"")</f>
        <v/>
      </c>
      <c r="BA10" s="14" t="str">
        <f>IF('Bruttó eszk'!BA10&gt;0,_xlfn.RANK.EQ('Bruttó eszk'!BA10,'Bruttó eszk'!BA$2:BA$34,0),"")</f>
        <v/>
      </c>
      <c r="BB10" s="14" t="str">
        <f>IF('Bruttó eszk'!BB10&gt;0,_xlfn.RANK.EQ('Bruttó eszk'!BB10,'Bruttó eszk'!BB$2:BB$34,0),"")</f>
        <v/>
      </c>
      <c r="BC10" s="14" t="str">
        <f>IF('Bruttó eszk'!BC10&gt;0,_xlfn.RANK.EQ('Bruttó eszk'!BC10,'Bruttó eszk'!BC$2:BC$34,0),"")</f>
        <v/>
      </c>
      <c r="BD10" s="14" t="str">
        <f>IF('Bruttó eszk'!BD10&gt;0,_xlfn.RANK.EQ('Bruttó eszk'!BD10,'Bruttó eszk'!BD$2:BD$34,0),"")</f>
        <v/>
      </c>
      <c r="BE10" s="14" t="str">
        <f>IF('Bruttó eszk'!BE10&gt;0,_xlfn.RANK.EQ('Bruttó eszk'!BE10,'Bruttó eszk'!BE$2:BE$34,0),"")</f>
        <v/>
      </c>
      <c r="BF10" s="14" t="str">
        <f>IF('Bruttó eszk'!BF10&gt;0,_xlfn.RANK.EQ('Bruttó eszk'!BF10,'Bruttó eszk'!BF$2:BF$34,0),"")</f>
        <v/>
      </c>
      <c r="BG10" s="14" t="str">
        <f>IF('Bruttó eszk'!BG10&gt;0,_xlfn.RANK.EQ('Bruttó eszk'!BG10,'Bruttó eszk'!BG$2:BG$34,0),"")</f>
        <v/>
      </c>
      <c r="BH10" s="14" t="str">
        <f>IF('Bruttó eszk'!BH10&gt;0,_xlfn.RANK.EQ('Bruttó eszk'!BH10,'Bruttó eszk'!BH$2:BH$34,0),"")</f>
        <v/>
      </c>
      <c r="BI10" s="14" t="str">
        <f>IF('Bruttó eszk'!BI10&gt;0,_xlfn.RANK.EQ('Bruttó eszk'!BI10,'Bruttó eszk'!BI$2:BI$34,0),"")</f>
        <v/>
      </c>
      <c r="BJ10" s="14" t="str">
        <f>IF('Bruttó eszk'!BJ10&gt;0,_xlfn.RANK.EQ('Bruttó eszk'!BJ10,'Bruttó eszk'!BJ$2:BJ$34,0),"")</f>
        <v/>
      </c>
      <c r="BK10" s="14"/>
      <c r="BL10" s="14">
        <f>IF('Bruttó eszk'!BL10&gt;0,_xlfn.RANK.EQ('Bruttó eszk'!BL10,'Bruttó eszk'!BL$2:BL$34,0),"")</f>
        <v>3</v>
      </c>
      <c r="BM10" s="14" t="str">
        <f>IF('Bruttó eszk'!BM10&gt;0,_xlfn.RANK.EQ('Bruttó eszk'!BM10,'Bruttó eszk'!BM$2:BM$34,0),"")</f>
        <v/>
      </c>
      <c r="BN10" s="14">
        <f>IF('Bruttó eszk'!BN10&gt;0,_xlfn.RANK.EQ('Bruttó eszk'!BN10,'Bruttó eszk'!BN$2:BN$34,0),"")</f>
        <v>9</v>
      </c>
      <c r="BO10" s="14" t="str">
        <f>IF('Bruttó eszk'!BO10&gt;0,_xlfn.RANK.EQ('Bruttó eszk'!BO10,'Bruttó eszk'!BO$2:BO$34,0),"")</f>
        <v/>
      </c>
      <c r="BP10" s="14">
        <f>IF('Bruttó eszk'!BP10&gt;0,_xlfn.RANK.EQ('Bruttó eszk'!BP10,'Bruttó eszk'!BP$2:BP$34,0),"")</f>
        <v>9</v>
      </c>
      <c r="BQ10" s="14">
        <f>IF('Bruttó eszk'!BQ10&gt;0,_xlfn.RANK.EQ('Bruttó eszk'!BQ10,'Bruttó eszk'!BQ$2:BQ$34,0),"")</f>
        <v>7</v>
      </c>
      <c r="BR10" s="14">
        <f>IF('Bruttó eszk'!BR10&gt;0,_xlfn.RANK.EQ('Bruttó eszk'!BR10,'Bruttó eszk'!BR$2:BR$34,0),"")</f>
        <v>6</v>
      </c>
      <c r="BS10" s="14">
        <f>IF('Bruttó eszk'!BS10&gt;0,_xlfn.RANK.EQ('Bruttó eszk'!BS10,'Bruttó eszk'!BS$2:BS$34,0),"")</f>
        <v>3</v>
      </c>
      <c r="BT10" s="14">
        <f>IF('Bruttó eszk'!BT10&gt;0,_xlfn.RANK.EQ('Bruttó eszk'!BT10,'Bruttó eszk'!BT$2:BT$34,0),"")</f>
        <v>1</v>
      </c>
      <c r="BU10" s="14">
        <f>IF('Bruttó eszk'!BU10&gt;0,_xlfn.RANK.EQ('Bruttó eszk'!BU10,'Bruttó eszk'!BU$2:BU$34,0),"")</f>
        <v>3</v>
      </c>
      <c r="BV10" s="14" t="str">
        <f>IF('Bruttó eszk'!BV10&gt;0,_xlfn.RANK.EQ('Bruttó eszk'!BV10,'Bruttó eszk'!BV$2:BV$34,0),"")</f>
        <v/>
      </c>
      <c r="BW10" s="14" t="str">
        <f>IF('Bruttó eszk'!BW10&gt;0,_xlfn.RANK.EQ('Bruttó eszk'!BW10,'Bruttó eszk'!BW$2:BW$34,0),"")</f>
        <v/>
      </c>
      <c r="BX10" s="14" t="str">
        <f>IF('Bruttó eszk'!BX10&gt;0,_xlfn.RANK.EQ('Bruttó eszk'!BX10,'Bruttó eszk'!BX$2:BX$34,0),"")</f>
        <v/>
      </c>
      <c r="BY10" s="14"/>
      <c r="BZ10" s="14">
        <f>IF('Bruttó eszk'!BZ10&gt;0,_xlfn.RANK.EQ('Bruttó eszk'!BZ10,'Bruttó eszk'!BZ$2:BZ$34,0),"")</f>
        <v>4</v>
      </c>
      <c r="CA10" s="14">
        <f>IF('Bruttó eszk'!CA10&gt;0,_xlfn.RANK.EQ('Bruttó eszk'!CA10,'Bruttó eszk'!CA$2:CA$34,0),"")</f>
        <v>8</v>
      </c>
      <c r="CB10" s="14">
        <f>IF('Bruttó eszk'!CB10&gt;0,_xlfn.RANK.EQ('Bruttó eszk'!CB10,'Bruttó eszk'!CB$2:CB$34,0),"")</f>
        <v>1</v>
      </c>
      <c r="CC10" s="14" t="str">
        <f>IF('Bruttó eszk'!CC10&gt;0,_xlfn.RANK.EQ('Bruttó eszk'!CC10,'Bruttó eszk'!CC$2:CC$34,0),"")</f>
        <v/>
      </c>
      <c r="CD10" s="14" t="str">
        <f>IF('Bruttó eszk'!CD10&gt;0,_xlfn.RANK.EQ('Bruttó eszk'!CD10,'Bruttó eszk'!CD$2:CD$34,0),"")</f>
        <v/>
      </c>
      <c r="CE10" s="14">
        <f>IF('Bruttó eszk'!CE10&gt;0,_xlfn.RANK.EQ('Bruttó eszk'!CE10,'Bruttó eszk'!CE$2:CE$34,0),"")</f>
        <v>2</v>
      </c>
      <c r="CF10" s="14"/>
      <c r="CG10" s="14">
        <f>IF('Bruttó eszk'!CG10&gt;0,_xlfn.RANK.EQ('Bruttó eszk'!CG10,'Bruttó eszk'!CG$2:CG$34,0),"")</f>
        <v>2</v>
      </c>
      <c r="CH10" s="14">
        <f>IF('Bruttó eszk'!CH10&gt;0,_xlfn.RANK.EQ('Bruttó eszk'!CH10,'Bruttó eszk'!CH$2:CH$34,0),"")</f>
        <v>6</v>
      </c>
      <c r="CI10" s="14">
        <f>IF('Bruttó eszk'!CI10&gt;0,_xlfn.RANK.EQ('Bruttó eszk'!CI10,'Bruttó eszk'!CI$2:CI$34,0),"")</f>
        <v>2</v>
      </c>
      <c r="CJ10" s="14">
        <f>IF('Bruttó eszk'!CJ10&gt;0,_xlfn.RANK.EQ('Bruttó eszk'!CJ10,'Bruttó eszk'!CJ$2:CJ$34,0),"")</f>
        <v>3</v>
      </c>
    </row>
    <row r="11" spans="1:88" x14ac:dyDescent="0.2">
      <c r="A11" s="12" t="str">
        <f>'Bruttó eszk'!A11</f>
        <v>Erste Leasing Cégcsoport</v>
      </c>
      <c r="B11" s="14" t="str">
        <f>IF('Bruttó eszk'!B11&gt;0,_xlfn.RANK.EQ('Bruttó eszk'!B11,'Bruttó eszk'!B$2:B$34,0),"")</f>
        <v/>
      </c>
      <c r="C11" s="14">
        <f>IF('Bruttó eszk'!C11&gt;0,_xlfn.RANK.EQ('Bruttó eszk'!C11,'Bruttó eszk'!C$2:C$34,0),"")</f>
        <v>8</v>
      </c>
      <c r="D11" s="14" t="str">
        <f>IF('Bruttó eszk'!D11&gt;0,_xlfn.RANK.EQ('Bruttó eszk'!D11,'Bruttó eszk'!D$2:D$34,0),"")</f>
        <v/>
      </c>
      <c r="E11" s="14">
        <f>IF('Bruttó eszk'!E11&gt;0,_xlfn.RANK.EQ('Bruttó eszk'!E11,'Bruttó eszk'!E$2:E$34,0),"")</f>
        <v>8</v>
      </c>
      <c r="F11" s="14" t="str">
        <f>IF('Bruttó eszk'!F11&gt;0,_xlfn.RANK.EQ('Bruttó eszk'!F11,'Bruttó eszk'!F$2:F$34,0),"")</f>
        <v/>
      </c>
      <c r="G11" s="14" t="str">
        <f>IF('Bruttó eszk'!G11&gt;0,_xlfn.RANK.EQ('Bruttó eszk'!G11,'Bruttó eszk'!G$2:G$34,0),"")</f>
        <v/>
      </c>
      <c r="H11" s="14" t="str">
        <f>IF('Bruttó eszk'!H11&gt;0,_xlfn.RANK.EQ('Bruttó eszk'!H11,'Bruttó eszk'!H$2:H$34,0),"")</f>
        <v/>
      </c>
      <c r="I11" s="14" t="str">
        <f>IF('Bruttó eszk'!I11&gt;0,_xlfn.RANK.EQ('Bruttó eszk'!I11,'Bruttó eszk'!I$2:I$34,0),"")</f>
        <v/>
      </c>
      <c r="J11" s="14">
        <f>IF('Bruttó eszk'!J11&gt;0,_xlfn.RANK.EQ('Bruttó eszk'!J11,'Bruttó eszk'!J$2:J$34,0),"")</f>
        <v>3</v>
      </c>
      <c r="K11" s="14">
        <f>IF('Bruttó eszk'!K11&gt;0,_xlfn.RANK.EQ('Bruttó eszk'!K11,'Bruttó eszk'!K$2:K$34,0),"")</f>
        <v>3</v>
      </c>
      <c r="L11" s="14" t="str">
        <f>IF('Bruttó eszk'!L11&gt;0,_xlfn.RANK.EQ('Bruttó eszk'!L11,'Bruttó eszk'!L$2:L$34,0),"")</f>
        <v/>
      </c>
      <c r="M11" s="14">
        <f>IF('Bruttó eszk'!M11&gt;0,_xlfn.RANK.EQ('Bruttó eszk'!M11,'Bruttó eszk'!M$2:M$34,0),"")</f>
        <v>9</v>
      </c>
      <c r="N11" s="14">
        <f>IF('Bruttó eszk'!N11&gt;0,_xlfn.RANK.EQ('Bruttó eszk'!N11,'Bruttó eszk'!N$2:N$34,0),"")</f>
        <v>8</v>
      </c>
      <c r="O11" s="14" t="str">
        <f>IF('Bruttó eszk'!O11&gt;0,_xlfn.RANK.EQ('Bruttó eszk'!O11,'Bruttó eszk'!O$2:O$34,0),"")</f>
        <v/>
      </c>
      <c r="P11" s="14" t="str">
        <f>IF('Bruttó eszk'!P11&gt;0,_xlfn.RANK.EQ('Bruttó eszk'!P11,'Bruttó eszk'!P$2:P$34,0),"")</f>
        <v/>
      </c>
      <c r="Q11" s="14" t="str">
        <f>IF('Bruttó eszk'!Q11&gt;0,_xlfn.RANK.EQ('Bruttó eszk'!Q11,'Bruttó eszk'!Q$2:Q$34,0),"")</f>
        <v/>
      </c>
      <c r="R11" s="14" t="str">
        <f>IF('Bruttó eszk'!R11&gt;0,_xlfn.RANK.EQ('Bruttó eszk'!R11,'Bruttó eszk'!R$2:R$34,0),"")</f>
        <v/>
      </c>
      <c r="S11" s="14" t="str">
        <f>IF('Bruttó eszk'!S11&gt;0,_xlfn.RANK.EQ('Bruttó eszk'!S11,'Bruttó eszk'!S$2:S$34,0),"")</f>
        <v/>
      </c>
      <c r="T11" s="14" t="str">
        <f>IF('Bruttó eszk'!T11&gt;0,_xlfn.RANK.EQ('Bruttó eszk'!T11,'Bruttó eszk'!T$2:T$34,0),"")</f>
        <v/>
      </c>
      <c r="U11" s="14" t="str">
        <f>IF('Bruttó eszk'!U11&gt;0,_xlfn.RANK.EQ('Bruttó eszk'!U11,'Bruttó eszk'!U$2:U$34,0),"")</f>
        <v/>
      </c>
      <c r="V11" s="14" t="str">
        <f>IF('Bruttó eszk'!V11&gt;0,_xlfn.RANK.EQ('Bruttó eszk'!V11,'Bruttó eszk'!V$2:V$34,0),"")</f>
        <v/>
      </c>
      <c r="W11" s="14" t="str">
        <f>IF('Bruttó eszk'!W11&gt;0,_xlfn.RANK.EQ('Bruttó eszk'!W11,'Bruttó eszk'!W$2:W$34,0),"")</f>
        <v/>
      </c>
      <c r="X11" s="14" t="str">
        <f>IF('Bruttó eszk'!X11&gt;0,_xlfn.RANK.EQ('Bruttó eszk'!X11,'Bruttó eszk'!X$2:X$34,0),"")</f>
        <v/>
      </c>
      <c r="Y11" s="14" t="str">
        <f>IF('Bruttó eszk'!Y11&gt;0,_xlfn.RANK.EQ('Bruttó eszk'!Y11,'Bruttó eszk'!Y$2:Y$34,0),"")</f>
        <v/>
      </c>
      <c r="Z11" s="14">
        <f>IF('Bruttó eszk'!Z11&gt;0,_xlfn.RANK.EQ('Bruttó eszk'!Z11,'Bruttó eszk'!Z$2:Z$34,0),"")</f>
        <v>7</v>
      </c>
      <c r="AA11" s="14" t="str">
        <f>IF('Bruttó eszk'!AA11&gt;0,_xlfn.RANK.EQ('Bruttó eszk'!AA11,'Bruttó eszk'!AA$2:AA$34,0),"")</f>
        <v/>
      </c>
      <c r="AB11" s="14" t="str">
        <f>IF('Bruttó eszk'!AB11&gt;0,_xlfn.RANK.EQ('Bruttó eszk'!AB11,'Bruttó eszk'!AB$2:AB$34,0),"")</f>
        <v/>
      </c>
      <c r="AC11" s="14">
        <f>IF('Bruttó eszk'!AC11&gt;0,_xlfn.RANK.EQ('Bruttó eszk'!AC11,'Bruttó eszk'!AC$2:AC$34,0),"")</f>
        <v>10</v>
      </c>
      <c r="AD11" s="14" t="str">
        <f>IF('Bruttó eszk'!AD11&gt;0,_xlfn.RANK.EQ('Bruttó eszk'!AD11,'Bruttó eszk'!AD$2:AD$34,0),"")</f>
        <v/>
      </c>
      <c r="AE11" s="14">
        <f>IF('Bruttó eszk'!AE11&gt;0,_xlfn.RANK.EQ('Bruttó eszk'!AE11,'Bruttó eszk'!AE$2:AE$34,0),"")</f>
        <v>11</v>
      </c>
      <c r="AF11" s="14" t="str">
        <f>IF('Bruttó eszk'!AF11&gt;0,_xlfn.RANK.EQ('Bruttó eszk'!AF11,'Bruttó eszk'!AF$2:AF$34,0),"")</f>
        <v/>
      </c>
      <c r="AG11" s="14">
        <f>IF('Bruttó eszk'!AG11&gt;0,_xlfn.RANK.EQ('Bruttó eszk'!AG11,'Bruttó eszk'!AG$2:AG$34,0),"")</f>
        <v>10</v>
      </c>
      <c r="AH11" s="14" t="str">
        <f>IF('Bruttó eszk'!AH11&gt;0,_xlfn.RANK.EQ('Bruttó eszk'!AH11,'Bruttó eszk'!AH$2:AH$34,0),"")</f>
        <v/>
      </c>
      <c r="AI11" s="14" t="str">
        <f>IF('Bruttó eszk'!AI11&gt;0,_xlfn.RANK.EQ('Bruttó eszk'!AI11,'Bruttó eszk'!AI$2:AI$34,0),"")</f>
        <v/>
      </c>
      <c r="AJ11" s="14" t="str">
        <f>IF('Bruttó eszk'!AJ11&gt;0,_xlfn.RANK.EQ('Bruttó eszk'!AJ11,'Bruttó eszk'!AJ$2:AJ$34,0),"")</f>
        <v/>
      </c>
      <c r="AK11" s="14">
        <f>IF('Bruttó eszk'!AK11&gt;0,_xlfn.RANK.EQ('Bruttó eszk'!AK11,'Bruttó eszk'!AK$2:AK$34,0),"")</f>
        <v>9</v>
      </c>
      <c r="AL11" s="14" t="str">
        <f>IF('Bruttó eszk'!AL11&gt;0,_xlfn.RANK.EQ('Bruttó eszk'!AL11,'Bruttó eszk'!AL$2:AL$34,0),"")</f>
        <v/>
      </c>
      <c r="AM11" s="14" t="str">
        <f>IF('Bruttó eszk'!AM11&gt;0,_xlfn.RANK.EQ('Bruttó eszk'!AM11,'Bruttó eszk'!AM$2:AM$34,0),"")</f>
        <v/>
      </c>
      <c r="AN11" s="14">
        <f>IF('Bruttó eszk'!AN11&gt;0,_xlfn.RANK.EQ('Bruttó eszk'!AN11,'Bruttó eszk'!AN$2:AN$34,0),"")</f>
        <v>12</v>
      </c>
      <c r="AO11" s="14" t="str">
        <f>IF('Bruttó eszk'!AO11&gt;0,_xlfn.RANK.EQ('Bruttó eszk'!AO11,'Bruttó eszk'!AO$2:AO$34,0),"")</f>
        <v/>
      </c>
      <c r="AP11" s="14" t="str">
        <f>IF('Bruttó eszk'!AP11&gt;0,_xlfn.RANK.EQ('Bruttó eszk'!AP11,'Bruttó eszk'!AP$2:AP$34,0),"")</f>
        <v/>
      </c>
      <c r="AQ11" s="14">
        <f>IF('Bruttó eszk'!AQ11&gt;0,_xlfn.RANK.EQ('Bruttó eszk'!AQ11,'Bruttó eszk'!AQ$2:AQ$34,0),"")</f>
        <v>10</v>
      </c>
      <c r="AR11" s="14" t="str">
        <f>IF('Bruttó eszk'!AR11&gt;0,_xlfn.RANK.EQ('Bruttó eszk'!AR11,'Bruttó eszk'!AR$2:AR$34,0),"")</f>
        <v/>
      </c>
      <c r="AS11" s="14" t="str">
        <f>IF('Bruttó eszk'!AS11&gt;0,_xlfn.RANK.EQ('Bruttó eszk'!AS11,'Bruttó eszk'!AS$2:AS$34,0),"")</f>
        <v/>
      </c>
      <c r="AT11" s="14" t="str">
        <f>IF('Bruttó eszk'!AT11&gt;0,_xlfn.RANK.EQ('Bruttó eszk'!AT11,'Bruttó eszk'!AT$2:AT$34,0),"")</f>
        <v/>
      </c>
      <c r="AU11" s="14" t="str">
        <f>IF('Bruttó eszk'!AU11&gt;0,_xlfn.RANK.EQ('Bruttó eszk'!AU11,'Bruttó eszk'!AU$2:AU$34,0),"")</f>
        <v/>
      </c>
      <c r="AV11" s="14">
        <f>IF('Bruttó eszk'!AV11&gt;0,_xlfn.RANK.EQ('Bruttó eszk'!AV11,'Bruttó eszk'!AV$2:AV$34,0),"")</f>
        <v>9</v>
      </c>
      <c r="AW11" s="14">
        <f>IF('Bruttó eszk'!AW11&gt;0,_xlfn.RANK.EQ('Bruttó eszk'!AW11,'Bruttó eszk'!AW$2:AW$34,0),"")</f>
        <v>9</v>
      </c>
      <c r="AX11" s="14" t="str">
        <f>IF('Bruttó eszk'!AX11&gt;0,_xlfn.RANK.EQ('Bruttó eszk'!AX11,'Bruttó eszk'!AX$2:AX$34,0),"")</f>
        <v/>
      </c>
      <c r="AY11" s="14" t="str">
        <f>IF('Bruttó eszk'!AY11&gt;0,_xlfn.RANK.EQ('Bruttó eszk'!AY11,'Bruttó eszk'!AY$2:AY$34,0),"")</f>
        <v/>
      </c>
      <c r="AZ11" s="14" t="str">
        <f>IF('Bruttó eszk'!AZ11&gt;0,_xlfn.RANK.EQ('Bruttó eszk'!AZ11,'Bruttó eszk'!AZ$2:AZ$34,0),"")</f>
        <v/>
      </c>
      <c r="BA11" s="14" t="str">
        <f>IF('Bruttó eszk'!BA11&gt;0,_xlfn.RANK.EQ('Bruttó eszk'!BA11,'Bruttó eszk'!BA$2:BA$34,0),"")</f>
        <v/>
      </c>
      <c r="BB11" s="14" t="str">
        <f>IF('Bruttó eszk'!BB11&gt;0,_xlfn.RANK.EQ('Bruttó eszk'!BB11,'Bruttó eszk'!BB$2:BB$34,0),"")</f>
        <v/>
      </c>
      <c r="BC11" s="14" t="str">
        <f>IF('Bruttó eszk'!BC11&gt;0,_xlfn.RANK.EQ('Bruttó eszk'!BC11,'Bruttó eszk'!BC$2:BC$34,0),"")</f>
        <v/>
      </c>
      <c r="BD11" s="14" t="str">
        <f>IF('Bruttó eszk'!BD11&gt;0,_xlfn.RANK.EQ('Bruttó eszk'!BD11,'Bruttó eszk'!BD$2:BD$34,0),"")</f>
        <v/>
      </c>
      <c r="BE11" s="14" t="str">
        <f>IF('Bruttó eszk'!BE11&gt;0,_xlfn.RANK.EQ('Bruttó eszk'!BE11,'Bruttó eszk'!BE$2:BE$34,0),"")</f>
        <v/>
      </c>
      <c r="BF11" s="14" t="str">
        <f>IF('Bruttó eszk'!BF11&gt;0,_xlfn.RANK.EQ('Bruttó eszk'!BF11,'Bruttó eszk'!BF$2:BF$34,0),"")</f>
        <v/>
      </c>
      <c r="BG11" s="14" t="str">
        <f>IF('Bruttó eszk'!BG11&gt;0,_xlfn.RANK.EQ('Bruttó eszk'!BG11,'Bruttó eszk'!BG$2:BG$34,0),"")</f>
        <v/>
      </c>
      <c r="BH11" s="14" t="str">
        <f>IF('Bruttó eszk'!BH11&gt;0,_xlfn.RANK.EQ('Bruttó eszk'!BH11,'Bruttó eszk'!BH$2:BH$34,0),"")</f>
        <v/>
      </c>
      <c r="BI11" s="14" t="str">
        <f>IF('Bruttó eszk'!BI11&gt;0,_xlfn.RANK.EQ('Bruttó eszk'!BI11,'Bruttó eszk'!BI$2:BI$34,0),"")</f>
        <v/>
      </c>
      <c r="BJ11" s="14" t="str">
        <f>IF('Bruttó eszk'!BJ11&gt;0,_xlfn.RANK.EQ('Bruttó eszk'!BJ11,'Bruttó eszk'!BJ$2:BJ$34,0),"")</f>
        <v/>
      </c>
      <c r="BK11" s="14"/>
      <c r="BL11" s="14">
        <f>IF('Bruttó eszk'!BL11&gt;0,_xlfn.RANK.EQ('Bruttó eszk'!BL11,'Bruttó eszk'!BL$2:BL$34,0),"")</f>
        <v>9</v>
      </c>
      <c r="BM11" s="14" t="str">
        <f>IF('Bruttó eszk'!BM11&gt;0,_xlfn.RANK.EQ('Bruttó eszk'!BM11,'Bruttó eszk'!BM$2:BM$34,0),"")</f>
        <v/>
      </c>
      <c r="BN11" s="14" t="str">
        <f>IF('Bruttó eszk'!BN11&gt;0,_xlfn.RANK.EQ('Bruttó eszk'!BN11,'Bruttó eszk'!BN$2:BN$34,0),"")</f>
        <v/>
      </c>
      <c r="BO11" s="14">
        <f>IF('Bruttó eszk'!BO11&gt;0,_xlfn.RANK.EQ('Bruttó eszk'!BO11,'Bruttó eszk'!BO$2:BO$34,0),"")</f>
        <v>3</v>
      </c>
      <c r="BP11" s="14" t="str">
        <f>IF('Bruttó eszk'!BP11&gt;0,_xlfn.RANK.EQ('Bruttó eszk'!BP11,'Bruttó eszk'!BP$2:BP$34,0),"")</f>
        <v/>
      </c>
      <c r="BQ11" s="14">
        <f>IF('Bruttó eszk'!BQ11&gt;0,_xlfn.RANK.EQ('Bruttó eszk'!BQ11,'Bruttó eszk'!BQ$2:BQ$34,0),"")</f>
        <v>8</v>
      </c>
      <c r="BR11" s="14">
        <f>IF('Bruttó eszk'!BR11&gt;0,_xlfn.RANK.EQ('Bruttó eszk'!BR11,'Bruttó eszk'!BR$2:BR$34,0),"")</f>
        <v>12</v>
      </c>
      <c r="BS11" s="14">
        <f>IF('Bruttó eszk'!BS11&gt;0,_xlfn.RANK.EQ('Bruttó eszk'!BS11,'Bruttó eszk'!BS$2:BS$34,0),"")</f>
        <v>10</v>
      </c>
      <c r="BT11" s="14" t="str">
        <f>IF('Bruttó eszk'!BT11&gt;0,_xlfn.RANK.EQ('Bruttó eszk'!BT11,'Bruttó eszk'!BT$2:BT$34,0),"")</f>
        <v/>
      </c>
      <c r="BU11" s="14">
        <f>IF('Bruttó eszk'!BU11&gt;0,_xlfn.RANK.EQ('Bruttó eszk'!BU11,'Bruttó eszk'!BU$2:BU$34,0),"")</f>
        <v>11</v>
      </c>
      <c r="BV11" s="14" t="str">
        <f>IF('Bruttó eszk'!BV11&gt;0,_xlfn.RANK.EQ('Bruttó eszk'!BV11,'Bruttó eszk'!BV$2:BV$34,0),"")</f>
        <v/>
      </c>
      <c r="BW11" s="14" t="str">
        <f>IF('Bruttó eszk'!BW11&gt;0,_xlfn.RANK.EQ('Bruttó eszk'!BW11,'Bruttó eszk'!BW$2:BW$34,0),"")</f>
        <v/>
      </c>
      <c r="BX11" s="14" t="str">
        <f>IF('Bruttó eszk'!BX11&gt;0,_xlfn.RANK.EQ('Bruttó eszk'!BX11,'Bruttó eszk'!BX$2:BX$34,0),"")</f>
        <v/>
      </c>
      <c r="BY11" s="14"/>
      <c r="BZ11" s="14">
        <f>IF('Bruttó eszk'!BZ11&gt;0,_xlfn.RANK.EQ('Bruttó eszk'!BZ11,'Bruttó eszk'!BZ$2:BZ$34,0),"")</f>
        <v>15</v>
      </c>
      <c r="CA11" s="14">
        <f>IF('Bruttó eszk'!CA11&gt;0,_xlfn.RANK.EQ('Bruttó eszk'!CA11,'Bruttó eszk'!CA$2:CA$34,0),"")</f>
        <v>9</v>
      </c>
      <c r="CB11" s="14">
        <f>IF('Bruttó eszk'!CB11&gt;0,_xlfn.RANK.EQ('Bruttó eszk'!CB11,'Bruttó eszk'!CB$2:CB$34,0),"")</f>
        <v>13</v>
      </c>
      <c r="CC11" s="14" t="str">
        <f>IF('Bruttó eszk'!CC11&gt;0,_xlfn.RANK.EQ('Bruttó eszk'!CC11,'Bruttó eszk'!CC$2:CC$34,0),"")</f>
        <v/>
      </c>
      <c r="CD11" s="14" t="str">
        <f>IF('Bruttó eszk'!CD11&gt;0,_xlfn.RANK.EQ('Bruttó eszk'!CD11,'Bruttó eszk'!CD$2:CD$34,0),"")</f>
        <v/>
      </c>
      <c r="CE11" s="14">
        <f>IF('Bruttó eszk'!CE11&gt;0,_xlfn.RANK.EQ('Bruttó eszk'!CE11,'Bruttó eszk'!CE$2:CE$34,0),"")</f>
        <v>14</v>
      </c>
      <c r="CF11" s="14"/>
      <c r="CG11" s="14">
        <f>IF('Bruttó eszk'!CG11&gt;0,_xlfn.RANK.EQ('Bruttó eszk'!CG11,'Bruttó eszk'!CG$2:CG$34,0),"")</f>
        <v>8</v>
      </c>
      <c r="CH11" s="14">
        <f>IF('Bruttó eszk'!CH11&gt;0,_xlfn.RANK.EQ('Bruttó eszk'!CH11,'Bruttó eszk'!CH$2:CH$34,0),"")</f>
        <v>8</v>
      </c>
      <c r="CI11" s="14" t="str">
        <f>IF('Bruttó eszk'!CI11&gt;0,_xlfn.RANK.EQ('Bruttó eszk'!CI11,'Bruttó eszk'!CI$2:CI$34,0),"")</f>
        <v/>
      </c>
      <c r="CJ11" s="14">
        <f>IF('Bruttó eszk'!CJ11&gt;0,_xlfn.RANK.EQ('Bruttó eszk'!CJ11,'Bruttó eszk'!CJ$2:CJ$34,0),"")</f>
        <v>8</v>
      </c>
    </row>
    <row r="12" spans="1:88" x14ac:dyDescent="0.2">
      <c r="A12" s="12" t="str">
        <f>'Bruttó eszk'!A12</f>
        <v>Budapest Bank Zrt., Budapest Lízing Zrt.</v>
      </c>
      <c r="B12" s="14">
        <f>IF('Bruttó eszk'!B12&gt;0,_xlfn.RANK.EQ('Bruttó eszk'!B12,'Bruttó eszk'!B$2:B$34,0),"")</f>
        <v>3</v>
      </c>
      <c r="C12" s="14">
        <f>IF('Bruttó eszk'!C12&gt;0,_xlfn.RANK.EQ('Bruttó eszk'!C12,'Bruttó eszk'!C$2:C$34,0),"")</f>
        <v>4</v>
      </c>
      <c r="D12" s="14">
        <f>IF('Bruttó eszk'!D12&gt;0,_xlfn.RANK.EQ('Bruttó eszk'!D12,'Bruttó eszk'!D$2:D$34,0),"")</f>
        <v>4</v>
      </c>
      <c r="E12" s="14">
        <f>IF('Bruttó eszk'!E12&gt;0,_xlfn.RANK.EQ('Bruttó eszk'!E12,'Bruttó eszk'!E$2:E$34,0),"")</f>
        <v>3</v>
      </c>
      <c r="F12" s="14" t="str">
        <f>IF('Bruttó eszk'!F12&gt;0,_xlfn.RANK.EQ('Bruttó eszk'!F12,'Bruttó eszk'!F$2:F$34,0),"")</f>
        <v/>
      </c>
      <c r="G12" s="14" t="str">
        <f>IF('Bruttó eszk'!G12&gt;0,_xlfn.RANK.EQ('Bruttó eszk'!G12,'Bruttó eszk'!G$2:G$34,0),"")</f>
        <v/>
      </c>
      <c r="H12" s="14" t="str">
        <f>IF('Bruttó eszk'!H12&gt;0,_xlfn.RANK.EQ('Bruttó eszk'!H12,'Bruttó eszk'!H$2:H$34,0),"")</f>
        <v/>
      </c>
      <c r="I12" s="14" t="str">
        <f>IF('Bruttó eszk'!I12&gt;0,_xlfn.RANK.EQ('Bruttó eszk'!I12,'Bruttó eszk'!I$2:I$34,0),"")</f>
        <v/>
      </c>
      <c r="J12" s="14">
        <f>IF('Bruttó eszk'!J12&gt;0,_xlfn.RANK.EQ('Bruttó eszk'!J12,'Bruttó eszk'!J$2:J$34,0),"")</f>
        <v>1</v>
      </c>
      <c r="K12" s="14">
        <f>IF('Bruttó eszk'!K12&gt;0,_xlfn.RANK.EQ('Bruttó eszk'!K12,'Bruttó eszk'!K$2:K$34,0),"")</f>
        <v>2</v>
      </c>
      <c r="L12" s="14">
        <f>IF('Bruttó eszk'!L12&gt;0,_xlfn.RANK.EQ('Bruttó eszk'!L12,'Bruttó eszk'!L$2:L$34,0),"")</f>
        <v>2</v>
      </c>
      <c r="M12" s="14">
        <f>IF('Bruttó eszk'!M12&gt;0,_xlfn.RANK.EQ('Bruttó eszk'!M12,'Bruttó eszk'!M$2:M$34,0),"")</f>
        <v>4</v>
      </c>
      <c r="N12" s="14">
        <f>IF('Bruttó eszk'!N12&gt;0,_xlfn.RANK.EQ('Bruttó eszk'!N12,'Bruttó eszk'!N$2:N$34,0),"")</f>
        <v>2</v>
      </c>
      <c r="O12" s="14" t="str">
        <f>IF('Bruttó eszk'!O12&gt;0,_xlfn.RANK.EQ('Bruttó eszk'!O12,'Bruttó eszk'!O$2:O$34,0),"")</f>
        <v/>
      </c>
      <c r="P12" s="14" t="str">
        <f>IF('Bruttó eszk'!P12&gt;0,_xlfn.RANK.EQ('Bruttó eszk'!P12,'Bruttó eszk'!P$2:P$34,0),"")</f>
        <v/>
      </c>
      <c r="Q12" s="14" t="str">
        <f>IF('Bruttó eszk'!Q12&gt;0,_xlfn.RANK.EQ('Bruttó eszk'!Q12,'Bruttó eszk'!Q$2:Q$34,0),"")</f>
        <v/>
      </c>
      <c r="R12" s="14" t="str">
        <f>IF('Bruttó eszk'!R12&gt;0,_xlfn.RANK.EQ('Bruttó eszk'!R12,'Bruttó eszk'!R$2:R$34,0),"")</f>
        <v/>
      </c>
      <c r="S12" s="14" t="str">
        <f>IF('Bruttó eszk'!S12&gt;0,_xlfn.RANK.EQ('Bruttó eszk'!S12,'Bruttó eszk'!S$2:S$34,0),"")</f>
        <v/>
      </c>
      <c r="T12" s="14">
        <f>IF('Bruttó eszk'!T12&gt;0,_xlfn.RANK.EQ('Bruttó eszk'!T12,'Bruttó eszk'!T$2:T$34,0),"")</f>
        <v>1</v>
      </c>
      <c r="U12" s="14" t="str">
        <f>IF('Bruttó eszk'!U12&gt;0,_xlfn.RANK.EQ('Bruttó eszk'!U12,'Bruttó eszk'!U$2:U$34,0),"")</f>
        <v/>
      </c>
      <c r="V12" s="14" t="str">
        <f>IF('Bruttó eszk'!V12&gt;0,_xlfn.RANK.EQ('Bruttó eszk'!V12,'Bruttó eszk'!V$2:V$34,0),"")</f>
        <v/>
      </c>
      <c r="W12" s="14">
        <f>IF('Bruttó eszk'!W12&gt;0,_xlfn.RANK.EQ('Bruttó eszk'!W12,'Bruttó eszk'!W$2:W$34,0),"")</f>
        <v>4</v>
      </c>
      <c r="X12" s="14" t="str">
        <f>IF('Bruttó eszk'!X12&gt;0,_xlfn.RANK.EQ('Bruttó eszk'!X12,'Bruttó eszk'!X$2:X$34,0),"")</f>
        <v/>
      </c>
      <c r="Y12" s="14">
        <f>IF('Bruttó eszk'!Y12&gt;0,_xlfn.RANK.EQ('Bruttó eszk'!Y12,'Bruttó eszk'!Y$2:Y$34,0),"")</f>
        <v>5</v>
      </c>
      <c r="Z12" s="14">
        <f>IF('Bruttó eszk'!Z12&gt;0,_xlfn.RANK.EQ('Bruttó eszk'!Z12,'Bruttó eszk'!Z$2:Z$34,0),"")</f>
        <v>3</v>
      </c>
      <c r="AA12" s="14" t="str">
        <f>IF('Bruttó eszk'!AA12&gt;0,_xlfn.RANK.EQ('Bruttó eszk'!AA12,'Bruttó eszk'!AA$2:AA$34,0),"")</f>
        <v/>
      </c>
      <c r="AB12" s="14" t="str">
        <f>IF('Bruttó eszk'!AB12&gt;0,_xlfn.RANK.EQ('Bruttó eszk'!AB12,'Bruttó eszk'!AB$2:AB$34,0),"")</f>
        <v/>
      </c>
      <c r="AC12" s="14">
        <f>IF('Bruttó eszk'!AC12&gt;0,_xlfn.RANK.EQ('Bruttó eszk'!AC12,'Bruttó eszk'!AC$2:AC$34,0),"")</f>
        <v>2</v>
      </c>
      <c r="AD12" s="14" t="str">
        <f>IF('Bruttó eszk'!AD12&gt;0,_xlfn.RANK.EQ('Bruttó eszk'!AD12,'Bruttó eszk'!AD$2:AD$34,0),"")</f>
        <v/>
      </c>
      <c r="AE12" s="14">
        <f>IF('Bruttó eszk'!AE12&gt;0,_xlfn.RANK.EQ('Bruttó eszk'!AE12,'Bruttó eszk'!AE$2:AE$34,0),"")</f>
        <v>3</v>
      </c>
      <c r="AF12" s="14">
        <f>IF('Bruttó eszk'!AF12&gt;0,_xlfn.RANK.EQ('Bruttó eszk'!AF12,'Bruttó eszk'!AF$2:AF$34,0),"")</f>
        <v>5</v>
      </c>
      <c r="AG12" s="14">
        <f>IF('Bruttó eszk'!AG12&gt;0,_xlfn.RANK.EQ('Bruttó eszk'!AG12,'Bruttó eszk'!AG$2:AG$34,0),"")</f>
        <v>4</v>
      </c>
      <c r="AH12" s="14">
        <f>IF('Bruttó eszk'!AH12&gt;0,_xlfn.RANK.EQ('Bruttó eszk'!AH12,'Bruttó eszk'!AH$2:AH$34,0),"")</f>
        <v>7</v>
      </c>
      <c r="AI12" s="14">
        <f>IF('Bruttó eszk'!AI12&gt;0,_xlfn.RANK.EQ('Bruttó eszk'!AI12,'Bruttó eszk'!AI$2:AI$34,0),"")</f>
        <v>3</v>
      </c>
      <c r="AJ12" s="14">
        <f>IF('Bruttó eszk'!AJ12&gt;0,_xlfn.RANK.EQ('Bruttó eszk'!AJ12,'Bruttó eszk'!AJ$2:AJ$34,0),"")</f>
        <v>3</v>
      </c>
      <c r="AK12" s="14">
        <f>IF('Bruttó eszk'!AK12&gt;0,_xlfn.RANK.EQ('Bruttó eszk'!AK12,'Bruttó eszk'!AK$2:AK$34,0),"")</f>
        <v>6</v>
      </c>
      <c r="AL12" s="14">
        <f>IF('Bruttó eszk'!AL12&gt;0,_xlfn.RANK.EQ('Bruttó eszk'!AL12,'Bruttó eszk'!AL$2:AL$34,0),"")</f>
        <v>7</v>
      </c>
      <c r="AM12" s="14" t="str">
        <f>IF('Bruttó eszk'!AM12&gt;0,_xlfn.RANK.EQ('Bruttó eszk'!AM12,'Bruttó eszk'!AM$2:AM$34,0),"")</f>
        <v/>
      </c>
      <c r="AN12" s="14">
        <f>IF('Bruttó eszk'!AN12&gt;0,_xlfn.RANK.EQ('Bruttó eszk'!AN12,'Bruttó eszk'!AN$2:AN$34,0),"")</f>
        <v>4</v>
      </c>
      <c r="AO12" s="14" t="str">
        <f>IF('Bruttó eszk'!AO12&gt;0,_xlfn.RANK.EQ('Bruttó eszk'!AO12,'Bruttó eszk'!AO$2:AO$34,0),"")</f>
        <v/>
      </c>
      <c r="AP12" s="14" t="str">
        <f>IF('Bruttó eszk'!AP12&gt;0,_xlfn.RANK.EQ('Bruttó eszk'!AP12,'Bruttó eszk'!AP$2:AP$34,0),"")</f>
        <v/>
      </c>
      <c r="AQ12" s="14">
        <f>IF('Bruttó eszk'!AQ12&gt;0,_xlfn.RANK.EQ('Bruttó eszk'!AQ12,'Bruttó eszk'!AQ$2:AQ$34,0),"")</f>
        <v>5</v>
      </c>
      <c r="AR12" s="14">
        <f>IF('Bruttó eszk'!AR12&gt;0,_xlfn.RANK.EQ('Bruttó eszk'!AR12,'Bruttó eszk'!AR$2:AR$34,0),"")</f>
        <v>3</v>
      </c>
      <c r="AS12" s="14" t="str">
        <f>IF('Bruttó eszk'!AS12&gt;0,_xlfn.RANK.EQ('Bruttó eszk'!AS12,'Bruttó eszk'!AS$2:AS$34,0),"")</f>
        <v/>
      </c>
      <c r="AT12" s="14">
        <f>IF('Bruttó eszk'!AT12&gt;0,_xlfn.RANK.EQ('Bruttó eszk'!AT12,'Bruttó eszk'!AT$2:AT$34,0),"")</f>
        <v>2</v>
      </c>
      <c r="AU12" s="14" t="str">
        <f>IF('Bruttó eszk'!AU12&gt;0,_xlfn.RANK.EQ('Bruttó eszk'!AU12,'Bruttó eszk'!AU$2:AU$34,0),"")</f>
        <v/>
      </c>
      <c r="AV12" s="14" t="str">
        <f>IF('Bruttó eszk'!AV12&gt;0,_xlfn.RANK.EQ('Bruttó eszk'!AV12,'Bruttó eszk'!AV$2:AV$34,0),"")</f>
        <v/>
      </c>
      <c r="AW12" s="14">
        <f>IF('Bruttó eszk'!AW12&gt;0,_xlfn.RANK.EQ('Bruttó eszk'!AW12,'Bruttó eszk'!AW$2:AW$34,0),"")</f>
        <v>5</v>
      </c>
      <c r="AX12" s="14">
        <f>IF('Bruttó eszk'!AX12&gt;0,_xlfn.RANK.EQ('Bruttó eszk'!AX12,'Bruttó eszk'!AX$2:AX$34,0),"")</f>
        <v>4</v>
      </c>
      <c r="AY12" s="14" t="str">
        <f>IF('Bruttó eszk'!AY12&gt;0,_xlfn.RANK.EQ('Bruttó eszk'!AY12,'Bruttó eszk'!AY$2:AY$34,0),"")</f>
        <v/>
      </c>
      <c r="AZ12" s="14" t="str">
        <f>IF('Bruttó eszk'!AZ12&gt;0,_xlfn.RANK.EQ('Bruttó eszk'!AZ12,'Bruttó eszk'!AZ$2:AZ$34,0),"")</f>
        <v/>
      </c>
      <c r="BA12" s="14" t="str">
        <f>IF('Bruttó eszk'!BA12&gt;0,_xlfn.RANK.EQ('Bruttó eszk'!BA12,'Bruttó eszk'!BA$2:BA$34,0),"")</f>
        <v/>
      </c>
      <c r="BB12" s="14" t="str">
        <f>IF('Bruttó eszk'!BB12&gt;0,_xlfn.RANK.EQ('Bruttó eszk'!BB12,'Bruttó eszk'!BB$2:BB$34,0),"")</f>
        <v/>
      </c>
      <c r="BC12" s="14" t="str">
        <f>IF('Bruttó eszk'!BC12&gt;0,_xlfn.RANK.EQ('Bruttó eszk'!BC12,'Bruttó eszk'!BC$2:BC$34,0),"")</f>
        <v/>
      </c>
      <c r="BD12" s="14" t="str">
        <f>IF('Bruttó eszk'!BD12&gt;0,_xlfn.RANK.EQ('Bruttó eszk'!BD12,'Bruttó eszk'!BD$2:BD$34,0),"")</f>
        <v/>
      </c>
      <c r="BE12" s="14" t="str">
        <f>IF('Bruttó eszk'!BE12&gt;0,_xlfn.RANK.EQ('Bruttó eszk'!BE12,'Bruttó eszk'!BE$2:BE$34,0),"")</f>
        <v/>
      </c>
      <c r="BF12" s="14" t="str">
        <f>IF('Bruttó eszk'!BF12&gt;0,_xlfn.RANK.EQ('Bruttó eszk'!BF12,'Bruttó eszk'!BF$2:BF$34,0),"")</f>
        <v/>
      </c>
      <c r="BG12" s="14" t="str">
        <f>IF('Bruttó eszk'!BG12&gt;0,_xlfn.RANK.EQ('Bruttó eszk'!BG12,'Bruttó eszk'!BG$2:BG$34,0),"")</f>
        <v/>
      </c>
      <c r="BH12" s="14" t="str">
        <f>IF('Bruttó eszk'!BH12&gt;0,_xlfn.RANK.EQ('Bruttó eszk'!BH12,'Bruttó eszk'!BH$2:BH$34,0),"")</f>
        <v/>
      </c>
      <c r="BI12" s="14" t="str">
        <f>IF('Bruttó eszk'!BI12&gt;0,_xlfn.RANK.EQ('Bruttó eszk'!BI12,'Bruttó eszk'!BI$2:BI$34,0),"")</f>
        <v/>
      </c>
      <c r="BJ12" s="14" t="str">
        <f>IF('Bruttó eszk'!BJ12&gt;0,_xlfn.RANK.EQ('Bruttó eszk'!BJ12,'Bruttó eszk'!BJ$2:BJ$34,0),"")</f>
        <v/>
      </c>
      <c r="BK12" s="14"/>
      <c r="BL12" s="14">
        <f>IF('Bruttó eszk'!BL12&gt;0,_xlfn.RANK.EQ('Bruttó eszk'!BL12,'Bruttó eszk'!BL$2:BL$34,0),"")</f>
        <v>4</v>
      </c>
      <c r="BM12" s="14" t="str">
        <f>IF('Bruttó eszk'!BM12&gt;0,_xlfn.RANK.EQ('Bruttó eszk'!BM12,'Bruttó eszk'!BM$2:BM$34,0),"")</f>
        <v/>
      </c>
      <c r="BN12" s="14" t="str">
        <f>IF('Bruttó eszk'!BN12&gt;0,_xlfn.RANK.EQ('Bruttó eszk'!BN12,'Bruttó eszk'!BN$2:BN$34,0),"")</f>
        <v/>
      </c>
      <c r="BO12" s="14">
        <f>IF('Bruttó eszk'!BO12&gt;0,_xlfn.RANK.EQ('Bruttó eszk'!BO12,'Bruttó eszk'!BO$2:BO$34,0),"")</f>
        <v>1</v>
      </c>
      <c r="BP12" s="14">
        <f>IF('Bruttó eszk'!BP12&gt;0,_xlfn.RANK.EQ('Bruttó eszk'!BP12,'Bruttó eszk'!BP$2:BP$34,0),"")</f>
        <v>1</v>
      </c>
      <c r="BQ12" s="14">
        <f>IF('Bruttó eszk'!BQ12&gt;0,_xlfn.RANK.EQ('Bruttó eszk'!BQ12,'Bruttó eszk'!BQ$2:BQ$34,0),"")</f>
        <v>2</v>
      </c>
      <c r="BR12" s="14">
        <f>IF('Bruttó eszk'!BR12&gt;0,_xlfn.RANK.EQ('Bruttó eszk'!BR12,'Bruttó eszk'!BR$2:BR$34,0),"")</f>
        <v>4</v>
      </c>
      <c r="BS12" s="14">
        <f>IF('Bruttó eszk'!BS12&gt;0,_xlfn.RANK.EQ('Bruttó eszk'!BS12,'Bruttó eszk'!BS$2:BS$34,0),"")</f>
        <v>5</v>
      </c>
      <c r="BT12" s="14">
        <f>IF('Bruttó eszk'!BT12&gt;0,_xlfn.RANK.EQ('Bruttó eszk'!BT12,'Bruttó eszk'!BT$2:BT$34,0),"")</f>
        <v>4</v>
      </c>
      <c r="BU12" s="14">
        <f>IF('Bruttó eszk'!BU12&gt;0,_xlfn.RANK.EQ('Bruttó eszk'!BU12,'Bruttó eszk'!BU$2:BU$34,0),"")</f>
        <v>7</v>
      </c>
      <c r="BV12" s="14" t="str">
        <f>IF('Bruttó eszk'!BV12&gt;0,_xlfn.RANK.EQ('Bruttó eszk'!BV12,'Bruttó eszk'!BV$2:BV$34,0),"")</f>
        <v/>
      </c>
      <c r="BW12" s="14" t="str">
        <f>IF('Bruttó eszk'!BW12&gt;0,_xlfn.RANK.EQ('Bruttó eszk'!BW12,'Bruttó eszk'!BW$2:BW$34,0),"")</f>
        <v/>
      </c>
      <c r="BX12" s="14" t="str">
        <f>IF('Bruttó eszk'!BX12&gt;0,_xlfn.RANK.EQ('Bruttó eszk'!BX12,'Bruttó eszk'!BX$2:BX$34,0),"")</f>
        <v/>
      </c>
      <c r="BY12" s="14"/>
      <c r="BZ12" s="14">
        <f>IF('Bruttó eszk'!BZ12&gt;0,_xlfn.RANK.EQ('Bruttó eszk'!BZ12,'Bruttó eszk'!BZ$2:BZ$34,0),"")</f>
        <v>3</v>
      </c>
      <c r="CA12" s="14">
        <f>IF('Bruttó eszk'!CA12&gt;0,_xlfn.RANK.EQ('Bruttó eszk'!CA12,'Bruttó eszk'!CA$2:CA$34,0),"")</f>
        <v>1</v>
      </c>
      <c r="CB12" s="14">
        <f>IF('Bruttó eszk'!CB12&gt;0,_xlfn.RANK.EQ('Bruttó eszk'!CB12,'Bruttó eszk'!CB$2:CB$34,0),"")</f>
        <v>6</v>
      </c>
      <c r="CC12" s="14" t="str">
        <f>IF('Bruttó eszk'!CC12&gt;0,_xlfn.RANK.EQ('Bruttó eszk'!CC12,'Bruttó eszk'!CC$2:CC$34,0),"")</f>
        <v/>
      </c>
      <c r="CD12" s="14" t="str">
        <f>IF('Bruttó eszk'!CD12&gt;0,_xlfn.RANK.EQ('Bruttó eszk'!CD12,'Bruttó eszk'!CD$2:CD$34,0),"")</f>
        <v/>
      </c>
      <c r="CE12" s="14">
        <f>IF('Bruttó eszk'!CE12&gt;0,_xlfn.RANK.EQ('Bruttó eszk'!CE12,'Bruttó eszk'!CE$2:CE$34,0),"")</f>
        <v>3</v>
      </c>
      <c r="CF12" s="14"/>
      <c r="CG12" s="14">
        <f>IF('Bruttó eszk'!CG12&gt;0,_xlfn.RANK.EQ('Bruttó eszk'!CG12,'Bruttó eszk'!CG$2:CG$34,0),"")</f>
        <v>4</v>
      </c>
      <c r="CH12" s="14">
        <f>IF('Bruttó eszk'!CH12&gt;0,_xlfn.RANK.EQ('Bruttó eszk'!CH12,'Bruttó eszk'!CH$2:CH$34,0),"")</f>
        <v>3</v>
      </c>
      <c r="CI12" s="14">
        <f>IF('Bruttó eszk'!CI12&gt;0,_xlfn.RANK.EQ('Bruttó eszk'!CI12,'Bruttó eszk'!CI$2:CI$34,0),"")</f>
        <v>3</v>
      </c>
      <c r="CJ12" s="14">
        <f>IF('Bruttó eszk'!CJ12&gt;0,_xlfn.RANK.EQ('Bruttó eszk'!CJ12,'Bruttó eszk'!CJ$2:CJ$34,0),"")</f>
        <v>4</v>
      </c>
    </row>
    <row r="13" spans="1:88" x14ac:dyDescent="0.2">
      <c r="A13" s="12" t="str">
        <f>'Bruttó eszk'!A13</f>
        <v>Régió Holding Kft.</v>
      </c>
      <c r="B13" s="14" t="str">
        <f>IF('Bruttó eszk'!B13&gt;0,_xlfn.RANK.EQ('Bruttó eszk'!B13,'Bruttó eszk'!B$2:B$34,0),"")</f>
        <v/>
      </c>
      <c r="C13" s="14">
        <f>IF('Bruttó eszk'!C13&gt;0,_xlfn.RANK.EQ('Bruttó eszk'!C13,'Bruttó eszk'!C$2:C$34,0),"")</f>
        <v>14</v>
      </c>
      <c r="D13" s="14" t="str">
        <f>IF('Bruttó eszk'!D13&gt;0,_xlfn.RANK.EQ('Bruttó eszk'!D13,'Bruttó eszk'!D$2:D$34,0),"")</f>
        <v/>
      </c>
      <c r="E13" s="14">
        <f>IF('Bruttó eszk'!E13&gt;0,_xlfn.RANK.EQ('Bruttó eszk'!E13,'Bruttó eszk'!E$2:E$34,0),"")</f>
        <v>13</v>
      </c>
      <c r="F13" s="14" t="str">
        <f>IF('Bruttó eszk'!F13&gt;0,_xlfn.RANK.EQ('Bruttó eszk'!F13,'Bruttó eszk'!F$2:F$34,0),"")</f>
        <v/>
      </c>
      <c r="G13" s="14" t="str">
        <f>IF('Bruttó eszk'!G13&gt;0,_xlfn.RANK.EQ('Bruttó eszk'!G13,'Bruttó eszk'!G$2:G$34,0),"")</f>
        <v/>
      </c>
      <c r="H13" s="14" t="str">
        <f>IF('Bruttó eszk'!H13&gt;0,_xlfn.RANK.EQ('Bruttó eszk'!H13,'Bruttó eszk'!H$2:H$34,0),"")</f>
        <v/>
      </c>
      <c r="I13" s="14" t="str">
        <f>IF('Bruttó eszk'!I13&gt;0,_xlfn.RANK.EQ('Bruttó eszk'!I13,'Bruttó eszk'!I$2:I$34,0),"")</f>
        <v/>
      </c>
      <c r="J13" s="14" t="str">
        <f>IF('Bruttó eszk'!J13&gt;0,_xlfn.RANK.EQ('Bruttó eszk'!J13,'Bruttó eszk'!J$2:J$34,0),"")</f>
        <v/>
      </c>
      <c r="K13" s="14" t="str">
        <f>IF('Bruttó eszk'!K13&gt;0,_xlfn.RANK.EQ('Bruttó eszk'!K13,'Bruttó eszk'!K$2:K$34,0),"")</f>
        <v/>
      </c>
      <c r="L13" s="14" t="str">
        <f>IF('Bruttó eszk'!L13&gt;0,_xlfn.RANK.EQ('Bruttó eszk'!L13,'Bruttó eszk'!L$2:L$34,0),"")</f>
        <v/>
      </c>
      <c r="M13" s="14">
        <f>IF('Bruttó eszk'!M13&gt;0,_xlfn.RANK.EQ('Bruttó eszk'!M13,'Bruttó eszk'!M$2:M$34,0),"")</f>
        <v>12</v>
      </c>
      <c r="N13" s="14">
        <f>IF('Bruttó eszk'!N13&gt;0,_xlfn.RANK.EQ('Bruttó eszk'!N13,'Bruttó eszk'!N$2:N$34,0),"")</f>
        <v>13</v>
      </c>
      <c r="O13" s="14" t="str">
        <f>IF('Bruttó eszk'!O13&gt;0,_xlfn.RANK.EQ('Bruttó eszk'!O13,'Bruttó eszk'!O$2:O$34,0),"")</f>
        <v/>
      </c>
      <c r="P13" s="14" t="str">
        <f>IF('Bruttó eszk'!P13&gt;0,_xlfn.RANK.EQ('Bruttó eszk'!P13,'Bruttó eszk'!P$2:P$34,0),"")</f>
        <v/>
      </c>
      <c r="Q13" s="14" t="str">
        <f>IF('Bruttó eszk'!Q13&gt;0,_xlfn.RANK.EQ('Bruttó eszk'!Q13,'Bruttó eszk'!Q$2:Q$34,0),"")</f>
        <v/>
      </c>
      <c r="R13" s="14" t="str">
        <f>IF('Bruttó eszk'!R13&gt;0,_xlfn.RANK.EQ('Bruttó eszk'!R13,'Bruttó eszk'!R$2:R$34,0),"")</f>
        <v/>
      </c>
      <c r="S13" s="14" t="str">
        <f>IF('Bruttó eszk'!S13&gt;0,_xlfn.RANK.EQ('Bruttó eszk'!S13,'Bruttó eszk'!S$2:S$34,0),"")</f>
        <v/>
      </c>
      <c r="T13" s="14">
        <f>IF('Bruttó eszk'!T13&gt;0,_xlfn.RANK.EQ('Bruttó eszk'!T13,'Bruttó eszk'!T$2:T$34,0),"")</f>
        <v>8</v>
      </c>
      <c r="U13" s="14" t="str">
        <f>IF('Bruttó eszk'!U13&gt;0,_xlfn.RANK.EQ('Bruttó eszk'!U13,'Bruttó eszk'!U$2:U$34,0),"")</f>
        <v/>
      </c>
      <c r="V13" s="14" t="str">
        <f>IF('Bruttó eszk'!V13&gt;0,_xlfn.RANK.EQ('Bruttó eszk'!V13,'Bruttó eszk'!V$2:V$34,0),"")</f>
        <v/>
      </c>
      <c r="W13" s="14">
        <f>IF('Bruttó eszk'!W13&gt;0,_xlfn.RANK.EQ('Bruttó eszk'!W13,'Bruttó eszk'!W$2:W$34,0),"")</f>
        <v>5</v>
      </c>
      <c r="X13" s="14" t="str">
        <f>IF('Bruttó eszk'!X13&gt;0,_xlfn.RANK.EQ('Bruttó eszk'!X13,'Bruttó eszk'!X$2:X$34,0),"")</f>
        <v/>
      </c>
      <c r="Y13" s="14">
        <f>IF('Bruttó eszk'!Y13&gt;0,_xlfn.RANK.EQ('Bruttó eszk'!Y13,'Bruttó eszk'!Y$2:Y$34,0),"")</f>
        <v>4</v>
      </c>
      <c r="Z13" s="14">
        <f>IF('Bruttó eszk'!Z13&gt;0,_xlfn.RANK.EQ('Bruttó eszk'!Z13,'Bruttó eszk'!Z$2:Z$34,0),"")</f>
        <v>15</v>
      </c>
      <c r="AA13" s="14" t="str">
        <f>IF('Bruttó eszk'!AA13&gt;0,_xlfn.RANK.EQ('Bruttó eszk'!AA13,'Bruttó eszk'!AA$2:AA$34,0),"")</f>
        <v/>
      </c>
      <c r="AB13" s="14">
        <f>IF('Bruttó eszk'!AB13&gt;0,_xlfn.RANK.EQ('Bruttó eszk'!AB13,'Bruttó eszk'!AB$2:AB$34,0),"")</f>
        <v>6</v>
      </c>
      <c r="AC13" s="14">
        <f>IF('Bruttó eszk'!AC13&gt;0,_xlfn.RANK.EQ('Bruttó eszk'!AC13,'Bruttó eszk'!AC$2:AC$34,0),"")</f>
        <v>14</v>
      </c>
      <c r="AD13" s="14" t="str">
        <f>IF('Bruttó eszk'!AD13&gt;0,_xlfn.RANK.EQ('Bruttó eszk'!AD13,'Bruttó eszk'!AD$2:AD$34,0),"")</f>
        <v/>
      </c>
      <c r="AE13" s="14">
        <f>IF('Bruttó eszk'!AE13&gt;0,_xlfn.RANK.EQ('Bruttó eszk'!AE13,'Bruttó eszk'!AE$2:AE$34,0),"")</f>
        <v>14</v>
      </c>
      <c r="AF13" s="14">
        <f>IF('Bruttó eszk'!AF13&gt;0,_xlfn.RANK.EQ('Bruttó eszk'!AF13,'Bruttó eszk'!AF$2:AF$34,0),"")</f>
        <v>12</v>
      </c>
      <c r="AG13" s="14" t="str">
        <f>IF('Bruttó eszk'!AG13&gt;0,_xlfn.RANK.EQ('Bruttó eszk'!AG13,'Bruttó eszk'!AG$2:AG$34,0),"")</f>
        <v/>
      </c>
      <c r="AH13" s="14">
        <f>IF('Bruttó eszk'!AH13&gt;0,_xlfn.RANK.EQ('Bruttó eszk'!AH13,'Bruttó eszk'!AH$2:AH$34,0),"")</f>
        <v>9</v>
      </c>
      <c r="AI13" s="14" t="str">
        <f>IF('Bruttó eszk'!AI13&gt;0,_xlfn.RANK.EQ('Bruttó eszk'!AI13,'Bruttó eszk'!AI$2:AI$34,0),"")</f>
        <v/>
      </c>
      <c r="AJ13" s="14" t="str">
        <f>IF('Bruttó eszk'!AJ13&gt;0,_xlfn.RANK.EQ('Bruttó eszk'!AJ13,'Bruttó eszk'!AJ$2:AJ$34,0),"")</f>
        <v/>
      </c>
      <c r="AK13" s="14">
        <f>IF('Bruttó eszk'!AK13&gt;0,_xlfn.RANK.EQ('Bruttó eszk'!AK13,'Bruttó eszk'!AK$2:AK$34,0),"")</f>
        <v>14</v>
      </c>
      <c r="AL13" s="14">
        <f>IF('Bruttó eszk'!AL13&gt;0,_xlfn.RANK.EQ('Bruttó eszk'!AL13,'Bruttó eszk'!AL$2:AL$34,0),"")</f>
        <v>5</v>
      </c>
      <c r="AM13" s="14" t="str">
        <f>IF('Bruttó eszk'!AM13&gt;0,_xlfn.RANK.EQ('Bruttó eszk'!AM13,'Bruttó eszk'!AM$2:AM$34,0),"")</f>
        <v/>
      </c>
      <c r="AN13" s="14">
        <f>IF('Bruttó eszk'!AN13&gt;0,_xlfn.RANK.EQ('Bruttó eszk'!AN13,'Bruttó eszk'!AN$2:AN$34,0),"")</f>
        <v>14</v>
      </c>
      <c r="AO13" s="14" t="str">
        <f>IF('Bruttó eszk'!AO13&gt;0,_xlfn.RANK.EQ('Bruttó eszk'!AO13,'Bruttó eszk'!AO$2:AO$34,0),"")</f>
        <v/>
      </c>
      <c r="AP13" s="14" t="str">
        <f>IF('Bruttó eszk'!AP13&gt;0,_xlfn.RANK.EQ('Bruttó eszk'!AP13,'Bruttó eszk'!AP$2:AP$34,0),"")</f>
        <v/>
      </c>
      <c r="AQ13" s="14">
        <f>IF('Bruttó eszk'!AQ13&gt;0,_xlfn.RANK.EQ('Bruttó eszk'!AQ13,'Bruttó eszk'!AQ$2:AQ$34,0),"")</f>
        <v>12</v>
      </c>
      <c r="AR13" s="14">
        <f>IF('Bruttó eszk'!AR13&gt;0,_xlfn.RANK.EQ('Bruttó eszk'!AR13,'Bruttó eszk'!AR$2:AR$34,0),"")</f>
        <v>5</v>
      </c>
      <c r="AS13" s="14" t="str">
        <f>IF('Bruttó eszk'!AS13&gt;0,_xlfn.RANK.EQ('Bruttó eszk'!AS13,'Bruttó eszk'!AS$2:AS$34,0),"")</f>
        <v/>
      </c>
      <c r="AT13" s="14" t="str">
        <f>IF('Bruttó eszk'!AT13&gt;0,_xlfn.RANK.EQ('Bruttó eszk'!AT13,'Bruttó eszk'!AT$2:AT$34,0),"")</f>
        <v/>
      </c>
      <c r="AU13" s="14" t="str">
        <f>IF('Bruttó eszk'!AU13&gt;0,_xlfn.RANK.EQ('Bruttó eszk'!AU13,'Bruttó eszk'!AU$2:AU$34,0),"")</f>
        <v/>
      </c>
      <c r="AV13" s="14" t="str">
        <f>IF('Bruttó eszk'!AV13&gt;0,_xlfn.RANK.EQ('Bruttó eszk'!AV13,'Bruttó eszk'!AV$2:AV$34,0),"")</f>
        <v/>
      </c>
      <c r="AW13" s="14">
        <f>IF('Bruttó eszk'!AW13&gt;0,_xlfn.RANK.EQ('Bruttó eszk'!AW13,'Bruttó eszk'!AW$2:AW$34,0),"")</f>
        <v>12</v>
      </c>
      <c r="AX13" s="14">
        <f>IF('Bruttó eszk'!AX13&gt;0,_xlfn.RANK.EQ('Bruttó eszk'!AX13,'Bruttó eszk'!AX$2:AX$34,0),"")</f>
        <v>7</v>
      </c>
      <c r="AY13" s="14" t="str">
        <f>IF('Bruttó eszk'!AY13&gt;0,_xlfn.RANK.EQ('Bruttó eszk'!AY13,'Bruttó eszk'!AY$2:AY$34,0),"")</f>
        <v/>
      </c>
      <c r="AZ13" s="14" t="str">
        <f>IF('Bruttó eszk'!AZ13&gt;0,_xlfn.RANK.EQ('Bruttó eszk'!AZ13,'Bruttó eszk'!AZ$2:AZ$34,0),"")</f>
        <v/>
      </c>
      <c r="BA13" s="14" t="str">
        <f>IF('Bruttó eszk'!BA13&gt;0,_xlfn.RANK.EQ('Bruttó eszk'!BA13,'Bruttó eszk'!BA$2:BA$34,0),"")</f>
        <v/>
      </c>
      <c r="BB13" s="14" t="str">
        <f>IF('Bruttó eszk'!BB13&gt;0,_xlfn.RANK.EQ('Bruttó eszk'!BB13,'Bruttó eszk'!BB$2:BB$34,0),"")</f>
        <v/>
      </c>
      <c r="BC13" s="14" t="str">
        <f>IF('Bruttó eszk'!BC13&gt;0,_xlfn.RANK.EQ('Bruttó eszk'!BC13,'Bruttó eszk'!BC$2:BC$34,0),"")</f>
        <v/>
      </c>
      <c r="BD13" s="14" t="str">
        <f>IF('Bruttó eszk'!BD13&gt;0,_xlfn.RANK.EQ('Bruttó eszk'!BD13,'Bruttó eszk'!BD$2:BD$34,0),"")</f>
        <v/>
      </c>
      <c r="BE13" s="14" t="str">
        <f>IF('Bruttó eszk'!BE13&gt;0,_xlfn.RANK.EQ('Bruttó eszk'!BE13,'Bruttó eszk'!BE$2:BE$34,0),"")</f>
        <v/>
      </c>
      <c r="BF13" s="14" t="str">
        <f>IF('Bruttó eszk'!BF13&gt;0,_xlfn.RANK.EQ('Bruttó eszk'!BF13,'Bruttó eszk'!BF$2:BF$34,0),"")</f>
        <v/>
      </c>
      <c r="BG13" s="14" t="str">
        <f>IF('Bruttó eszk'!BG13&gt;0,_xlfn.RANK.EQ('Bruttó eszk'!BG13,'Bruttó eszk'!BG$2:BG$34,0),"")</f>
        <v/>
      </c>
      <c r="BH13" s="14" t="str">
        <f>IF('Bruttó eszk'!BH13&gt;0,_xlfn.RANK.EQ('Bruttó eszk'!BH13,'Bruttó eszk'!BH$2:BH$34,0),"")</f>
        <v/>
      </c>
      <c r="BI13" s="14" t="str">
        <f>IF('Bruttó eszk'!BI13&gt;0,_xlfn.RANK.EQ('Bruttó eszk'!BI13,'Bruttó eszk'!BI$2:BI$34,0),"")</f>
        <v/>
      </c>
      <c r="BJ13" s="14">
        <f>IF('Bruttó eszk'!BJ13&gt;0,_xlfn.RANK.EQ('Bruttó eszk'!BJ13,'Bruttó eszk'!BJ$2:BJ$34,0),"")</f>
        <v>2</v>
      </c>
      <c r="BK13" s="14"/>
      <c r="BL13" s="14">
        <f>IF('Bruttó eszk'!BL13&gt;0,_xlfn.RANK.EQ('Bruttó eszk'!BL13,'Bruttó eszk'!BL$2:BL$34,0),"")</f>
        <v>15</v>
      </c>
      <c r="BM13" s="14" t="str">
        <f>IF('Bruttó eszk'!BM13&gt;0,_xlfn.RANK.EQ('Bruttó eszk'!BM13,'Bruttó eszk'!BM$2:BM$34,0),"")</f>
        <v/>
      </c>
      <c r="BN13" s="14" t="str">
        <f>IF('Bruttó eszk'!BN13&gt;0,_xlfn.RANK.EQ('Bruttó eszk'!BN13,'Bruttó eszk'!BN$2:BN$34,0),"")</f>
        <v/>
      </c>
      <c r="BO13" s="14" t="str">
        <f>IF('Bruttó eszk'!BO13&gt;0,_xlfn.RANK.EQ('Bruttó eszk'!BO13,'Bruttó eszk'!BO$2:BO$34,0),"")</f>
        <v/>
      </c>
      <c r="BP13" s="14">
        <f>IF('Bruttó eszk'!BP13&gt;0,_xlfn.RANK.EQ('Bruttó eszk'!BP13,'Bruttó eszk'!BP$2:BP$34,0),"")</f>
        <v>7</v>
      </c>
      <c r="BQ13" s="14">
        <f>IF('Bruttó eszk'!BQ13&gt;0,_xlfn.RANK.EQ('Bruttó eszk'!BQ13,'Bruttó eszk'!BQ$2:BQ$34,0),"")</f>
        <v>16</v>
      </c>
      <c r="BR13" s="14">
        <f>IF('Bruttó eszk'!BR13&gt;0,_xlfn.RANK.EQ('Bruttó eszk'!BR13,'Bruttó eszk'!BR$2:BR$34,0),"")</f>
        <v>14</v>
      </c>
      <c r="BS13" s="14">
        <f>IF('Bruttó eszk'!BS13&gt;0,_xlfn.RANK.EQ('Bruttó eszk'!BS13,'Bruttó eszk'!BS$2:BS$34,0),"")</f>
        <v>13</v>
      </c>
      <c r="BT13" s="14" t="str">
        <f>IF('Bruttó eszk'!BT13&gt;0,_xlfn.RANK.EQ('Bruttó eszk'!BT13,'Bruttó eszk'!BT$2:BT$34,0),"")</f>
        <v/>
      </c>
      <c r="BU13" s="14">
        <f>IF('Bruttó eszk'!BU13&gt;0,_xlfn.RANK.EQ('Bruttó eszk'!BU13,'Bruttó eszk'!BU$2:BU$34,0),"")</f>
        <v>13</v>
      </c>
      <c r="BV13" s="14" t="str">
        <f>IF('Bruttó eszk'!BV13&gt;0,_xlfn.RANK.EQ('Bruttó eszk'!BV13,'Bruttó eszk'!BV$2:BV$34,0),"")</f>
        <v/>
      </c>
      <c r="BW13" s="14" t="str">
        <f>IF('Bruttó eszk'!BW13&gt;0,_xlfn.RANK.EQ('Bruttó eszk'!BW13,'Bruttó eszk'!BW$2:BW$34,0),"")</f>
        <v/>
      </c>
      <c r="BX13" s="14">
        <f>IF('Bruttó eszk'!BX13&gt;0,_xlfn.RANK.EQ('Bruttó eszk'!BX13,'Bruttó eszk'!BX$2:BX$34,0),"")</f>
        <v>2</v>
      </c>
      <c r="BY13" s="14"/>
      <c r="BZ13" s="14">
        <f>IF('Bruttó eszk'!BZ13&gt;0,_xlfn.RANK.EQ('Bruttó eszk'!BZ13,'Bruttó eszk'!BZ$2:BZ$34,0),"")</f>
        <v>23</v>
      </c>
      <c r="CA13" s="14">
        <f>IF('Bruttó eszk'!CA13&gt;0,_xlfn.RANK.EQ('Bruttó eszk'!CA13,'Bruttó eszk'!CA$2:CA$34,0),"")</f>
        <v>16</v>
      </c>
      <c r="CB13" s="14">
        <f>IF('Bruttó eszk'!CB13&gt;0,_xlfn.RANK.EQ('Bruttó eszk'!CB13,'Bruttó eszk'!CB$2:CB$34,0),"")</f>
        <v>14</v>
      </c>
      <c r="CC13" s="14" t="str">
        <f>IF('Bruttó eszk'!CC13&gt;0,_xlfn.RANK.EQ('Bruttó eszk'!CC13,'Bruttó eszk'!CC$2:CC$34,0),"")</f>
        <v/>
      </c>
      <c r="CD13" s="14">
        <f>IF('Bruttó eszk'!CD13&gt;0,_xlfn.RANK.EQ('Bruttó eszk'!CD13,'Bruttó eszk'!CD$2:CD$34,0),"")</f>
        <v>2</v>
      </c>
      <c r="CE13" s="14">
        <f>IF('Bruttó eszk'!CE13&gt;0,_xlfn.RANK.EQ('Bruttó eszk'!CE13,'Bruttó eszk'!CE$2:CE$34,0),"")</f>
        <v>20</v>
      </c>
      <c r="CF13" s="14"/>
      <c r="CG13" s="14">
        <f>IF('Bruttó eszk'!CG13&gt;0,_xlfn.RANK.EQ('Bruttó eszk'!CG13,'Bruttó eszk'!CG$2:CG$34,0),"")</f>
        <v>14</v>
      </c>
      <c r="CH13" s="14">
        <f>IF('Bruttó eszk'!CH13&gt;0,_xlfn.RANK.EQ('Bruttó eszk'!CH13,'Bruttó eszk'!CH$2:CH$34,0),"")</f>
        <v>13</v>
      </c>
      <c r="CI13" s="14" t="str">
        <f>IF('Bruttó eszk'!CI13&gt;0,_xlfn.RANK.EQ('Bruttó eszk'!CI13,'Bruttó eszk'!CI$2:CI$34,0),"")</f>
        <v/>
      </c>
      <c r="CJ13" s="14">
        <f>IF('Bruttó eszk'!CJ13&gt;0,_xlfn.RANK.EQ('Bruttó eszk'!CJ13,'Bruttó eszk'!CJ$2:CJ$34,0),"")</f>
        <v>15</v>
      </c>
    </row>
    <row r="14" spans="1:88" x14ac:dyDescent="0.2">
      <c r="A14" s="12" t="str">
        <f>'Bruttó eszk'!A14</f>
        <v>Otokoc Hungary Kft.</v>
      </c>
      <c r="B14" s="14" t="str">
        <f>IF('Bruttó eszk'!B14&gt;0,_xlfn.RANK.EQ('Bruttó eszk'!B14,'Bruttó eszk'!B$2:B$34,0),"")</f>
        <v/>
      </c>
      <c r="C14" s="14" t="str">
        <f>IF('Bruttó eszk'!C14&gt;0,_xlfn.RANK.EQ('Bruttó eszk'!C14,'Bruttó eszk'!C$2:C$34,0),"")</f>
        <v/>
      </c>
      <c r="D14" s="14" t="str">
        <f>IF('Bruttó eszk'!D14&gt;0,_xlfn.RANK.EQ('Bruttó eszk'!D14,'Bruttó eszk'!D$2:D$34,0),"")</f>
        <v/>
      </c>
      <c r="E14" s="14" t="str">
        <f>IF('Bruttó eszk'!E14&gt;0,_xlfn.RANK.EQ('Bruttó eszk'!E14,'Bruttó eszk'!E$2:E$34,0),"")</f>
        <v/>
      </c>
      <c r="F14" s="14" t="str">
        <f>IF('Bruttó eszk'!F14&gt;0,_xlfn.RANK.EQ('Bruttó eszk'!F14,'Bruttó eszk'!F$2:F$34,0),"")</f>
        <v/>
      </c>
      <c r="G14" s="14" t="str">
        <f>IF('Bruttó eszk'!G14&gt;0,_xlfn.RANK.EQ('Bruttó eszk'!G14,'Bruttó eszk'!G$2:G$34,0),"")</f>
        <v/>
      </c>
      <c r="H14" s="14">
        <f>IF('Bruttó eszk'!H14&gt;0,_xlfn.RANK.EQ('Bruttó eszk'!H14,'Bruttó eszk'!H$2:H$34,0),"")</f>
        <v>7</v>
      </c>
      <c r="I14" s="14" t="str">
        <f>IF('Bruttó eszk'!I14&gt;0,_xlfn.RANK.EQ('Bruttó eszk'!I14,'Bruttó eszk'!I$2:I$34,0),"")</f>
        <v/>
      </c>
      <c r="J14" s="14" t="str">
        <f>IF('Bruttó eszk'!J14&gt;0,_xlfn.RANK.EQ('Bruttó eszk'!J14,'Bruttó eszk'!J$2:J$34,0),"")</f>
        <v/>
      </c>
      <c r="K14" s="14" t="str">
        <f>IF('Bruttó eszk'!K14&gt;0,_xlfn.RANK.EQ('Bruttó eszk'!K14,'Bruttó eszk'!K$2:K$34,0),"")</f>
        <v/>
      </c>
      <c r="L14" s="14" t="str">
        <f>IF('Bruttó eszk'!L14&gt;0,_xlfn.RANK.EQ('Bruttó eszk'!L14,'Bruttó eszk'!L$2:L$34,0),"")</f>
        <v/>
      </c>
      <c r="M14" s="14" t="str">
        <f>IF('Bruttó eszk'!M14&gt;0,_xlfn.RANK.EQ('Bruttó eszk'!M14,'Bruttó eszk'!M$2:M$34,0),"")</f>
        <v/>
      </c>
      <c r="N14" s="14" t="str">
        <f>IF('Bruttó eszk'!N14&gt;0,_xlfn.RANK.EQ('Bruttó eszk'!N14,'Bruttó eszk'!N$2:N$34,0),"")</f>
        <v/>
      </c>
      <c r="O14" s="14" t="str">
        <f>IF('Bruttó eszk'!O14&gt;0,_xlfn.RANK.EQ('Bruttó eszk'!O14,'Bruttó eszk'!O$2:O$34,0),"")</f>
        <v/>
      </c>
      <c r="P14" s="14" t="str">
        <f>IF('Bruttó eszk'!P14&gt;0,_xlfn.RANK.EQ('Bruttó eszk'!P14,'Bruttó eszk'!P$2:P$34,0),"")</f>
        <v/>
      </c>
      <c r="Q14" s="14" t="str">
        <f>IF('Bruttó eszk'!Q14&gt;0,_xlfn.RANK.EQ('Bruttó eszk'!Q14,'Bruttó eszk'!Q$2:Q$34,0),"")</f>
        <v/>
      </c>
      <c r="R14" s="14">
        <f>IF('Bruttó eszk'!R14&gt;0,_xlfn.RANK.EQ('Bruttó eszk'!R14,'Bruttó eszk'!R$2:R$34,0),"")</f>
        <v>5</v>
      </c>
      <c r="S14" s="14" t="str">
        <f>IF('Bruttó eszk'!S14&gt;0,_xlfn.RANK.EQ('Bruttó eszk'!S14,'Bruttó eszk'!S$2:S$34,0),"")</f>
        <v/>
      </c>
      <c r="T14" s="14" t="str">
        <f>IF('Bruttó eszk'!T14&gt;0,_xlfn.RANK.EQ('Bruttó eszk'!T14,'Bruttó eszk'!T$2:T$34,0),"")</f>
        <v/>
      </c>
      <c r="U14" s="14" t="str">
        <f>IF('Bruttó eszk'!U14&gt;0,_xlfn.RANK.EQ('Bruttó eszk'!U14,'Bruttó eszk'!U$2:U$34,0),"")</f>
        <v/>
      </c>
      <c r="V14" s="14" t="str">
        <f>IF('Bruttó eszk'!V14&gt;0,_xlfn.RANK.EQ('Bruttó eszk'!V14,'Bruttó eszk'!V$2:V$34,0),"")</f>
        <v/>
      </c>
      <c r="W14" s="14" t="str">
        <f>IF('Bruttó eszk'!W14&gt;0,_xlfn.RANK.EQ('Bruttó eszk'!W14,'Bruttó eszk'!W$2:W$34,0),"")</f>
        <v/>
      </c>
      <c r="X14" s="14" t="str">
        <f>IF('Bruttó eszk'!X14&gt;0,_xlfn.RANK.EQ('Bruttó eszk'!X14,'Bruttó eszk'!X$2:X$34,0),"")</f>
        <v/>
      </c>
      <c r="Y14" s="14" t="str">
        <f>IF('Bruttó eszk'!Y14&gt;0,_xlfn.RANK.EQ('Bruttó eszk'!Y14,'Bruttó eszk'!Y$2:Y$34,0),"")</f>
        <v/>
      </c>
      <c r="Z14" s="14" t="str">
        <f>IF('Bruttó eszk'!Z14&gt;0,_xlfn.RANK.EQ('Bruttó eszk'!Z14,'Bruttó eszk'!Z$2:Z$34,0),"")</f>
        <v/>
      </c>
      <c r="AA14" s="14" t="str">
        <f>IF('Bruttó eszk'!AA14&gt;0,_xlfn.RANK.EQ('Bruttó eszk'!AA14,'Bruttó eszk'!AA$2:AA$34,0),"")</f>
        <v/>
      </c>
      <c r="AB14" s="14" t="str">
        <f>IF('Bruttó eszk'!AB14&gt;0,_xlfn.RANK.EQ('Bruttó eszk'!AB14,'Bruttó eszk'!AB$2:AB$34,0),"")</f>
        <v/>
      </c>
      <c r="AC14" s="14" t="str">
        <f>IF('Bruttó eszk'!AC14&gt;0,_xlfn.RANK.EQ('Bruttó eszk'!AC14,'Bruttó eszk'!AC$2:AC$34,0),"")</f>
        <v/>
      </c>
      <c r="AD14" s="14" t="str">
        <f>IF('Bruttó eszk'!AD14&gt;0,_xlfn.RANK.EQ('Bruttó eszk'!AD14,'Bruttó eszk'!AD$2:AD$34,0),"")</f>
        <v/>
      </c>
      <c r="AE14" s="14" t="str">
        <f>IF('Bruttó eszk'!AE14&gt;0,_xlfn.RANK.EQ('Bruttó eszk'!AE14,'Bruttó eszk'!AE$2:AE$34,0),"")</f>
        <v/>
      </c>
      <c r="AF14" s="14" t="str">
        <f>IF('Bruttó eszk'!AF14&gt;0,_xlfn.RANK.EQ('Bruttó eszk'!AF14,'Bruttó eszk'!AF$2:AF$34,0),"")</f>
        <v/>
      </c>
      <c r="AG14" s="14" t="str">
        <f>IF('Bruttó eszk'!AG14&gt;0,_xlfn.RANK.EQ('Bruttó eszk'!AG14,'Bruttó eszk'!AG$2:AG$34,0),"")</f>
        <v/>
      </c>
      <c r="AH14" s="14" t="str">
        <f>IF('Bruttó eszk'!AH14&gt;0,_xlfn.RANK.EQ('Bruttó eszk'!AH14,'Bruttó eszk'!AH$2:AH$34,0),"")</f>
        <v/>
      </c>
      <c r="AI14" s="14" t="str">
        <f>IF('Bruttó eszk'!AI14&gt;0,_xlfn.RANK.EQ('Bruttó eszk'!AI14,'Bruttó eszk'!AI$2:AI$34,0),"")</f>
        <v/>
      </c>
      <c r="AJ14" s="14" t="str">
        <f>IF('Bruttó eszk'!AJ14&gt;0,_xlfn.RANK.EQ('Bruttó eszk'!AJ14,'Bruttó eszk'!AJ$2:AJ$34,0),"")</f>
        <v/>
      </c>
      <c r="AK14" s="14" t="str">
        <f>IF('Bruttó eszk'!AK14&gt;0,_xlfn.RANK.EQ('Bruttó eszk'!AK14,'Bruttó eszk'!AK$2:AK$34,0),"")</f>
        <v/>
      </c>
      <c r="AL14" s="14" t="str">
        <f>IF('Bruttó eszk'!AL14&gt;0,_xlfn.RANK.EQ('Bruttó eszk'!AL14,'Bruttó eszk'!AL$2:AL$34,0),"")</f>
        <v/>
      </c>
      <c r="AM14" s="14" t="str">
        <f>IF('Bruttó eszk'!AM14&gt;0,_xlfn.RANK.EQ('Bruttó eszk'!AM14,'Bruttó eszk'!AM$2:AM$34,0),"")</f>
        <v/>
      </c>
      <c r="AN14" s="14" t="str">
        <f>IF('Bruttó eszk'!AN14&gt;0,_xlfn.RANK.EQ('Bruttó eszk'!AN14,'Bruttó eszk'!AN$2:AN$34,0),"")</f>
        <v/>
      </c>
      <c r="AO14" s="14" t="str">
        <f>IF('Bruttó eszk'!AO14&gt;0,_xlfn.RANK.EQ('Bruttó eszk'!AO14,'Bruttó eszk'!AO$2:AO$34,0),"")</f>
        <v/>
      </c>
      <c r="AP14" s="14" t="str">
        <f>IF('Bruttó eszk'!AP14&gt;0,_xlfn.RANK.EQ('Bruttó eszk'!AP14,'Bruttó eszk'!AP$2:AP$34,0),"")</f>
        <v/>
      </c>
      <c r="AQ14" s="14" t="str">
        <f>IF('Bruttó eszk'!AQ14&gt;0,_xlfn.RANK.EQ('Bruttó eszk'!AQ14,'Bruttó eszk'!AQ$2:AQ$34,0),"")</f>
        <v/>
      </c>
      <c r="AR14" s="14" t="str">
        <f>IF('Bruttó eszk'!AR14&gt;0,_xlfn.RANK.EQ('Bruttó eszk'!AR14,'Bruttó eszk'!AR$2:AR$34,0),"")</f>
        <v/>
      </c>
      <c r="AS14" s="14" t="str">
        <f>IF('Bruttó eszk'!AS14&gt;0,_xlfn.RANK.EQ('Bruttó eszk'!AS14,'Bruttó eszk'!AS$2:AS$34,0),"")</f>
        <v/>
      </c>
      <c r="AT14" s="14" t="str">
        <f>IF('Bruttó eszk'!AT14&gt;0,_xlfn.RANK.EQ('Bruttó eszk'!AT14,'Bruttó eszk'!AT$2:AT$34,0),"")</f>
        <v/>
      </c>
      <c r="AU14" s="14" t="str">
        <f>IF('Bruttó eszk'!AU14&gt;0,_xlfn.RANK.EQ('Bruttó eszk'!AU14,'Bruttó eszk'!AU$2:AU$34,0),"")</f>
        <v/>
      </c>
      <c r="AV14" s="14" t="str">
        <f>IF('Bruttó eszk'!AV14&gt;0,_xlfn.RANK.EQ('Bruttó eszk'!AV14,'Bruttó eszk'!AV$2:AV$34,0),"")</f>
        <v/>
      </c>
      <c r="AW14" s="14" t="str">
        <f>IF('Bruttó eszk'!AW14&gt;0,_xlfn.RANK.EQ('Bruttó eszk'!AW14,'Bruttó eszk'!AW$2:AW$34,0),"")</f>
        <v/>
      </c>
      <c r="AX14" s="14" t="str">
        <f>IF('Bruttó eszk'!AX14&gt;0,_xlfn.RANK.EQ('Bruttó eszk'!AX14,'Bruttó eszk'!AX$2:AX$34,0),"")</f>
        <v/>
      </c>
      <c r="AY14" s="14" t="str">
        <f>IF('Bruttó eszk'!AY14&gt;0,_xlfn.RANK.EQ('Bruttó eszk'!AY14,'Bruttó eszk'!AY$2:AY$34,0),"")</f>
        <v/>
      </c>
      <c r="AZ14" s="14" t="str">
        <f>IF('Bruttó eszk'!AZ14&gt;0,_xlfn.RANK.EQ('Bruttó eszk'!AZ14,'Bruttó eszk'!AZ$2:AZ$34,0),"")</f>
        <v/>
      </c>
      <c r="BA14" s="14" t="str">
        <f>IF('Bruttó eszk'!BA14&gt;0,_xlfn.RANK.EQ('Bruttó eszk'!BA14,'Bruttó eszk'!BA$2:BA$34,0),"")</f>
        <v/>
      </c>
      <c r="BB14" s="14" t="str">
        <f>IF('Bruttó eszk'!BB14&gt;0,_xlfn.RANK.EQ('Bruttó eszk'!BB14,'Bruttó eszk'!BB$2:BB$34,0),"")</f>
        <v/>
      </c>
      <c r="BC14" s="14" t="str">
        <f>IF('Bruttó eszk'!BC14&gt;0,_xlfn.RANK.EQ('Bruttó eszk'!BC14,'Bruttó eszk'!BC$2:BC$34,0),"")</f>
        <v/>
      </c>
      <c r="BD14" s="14" t="str">
        <f>IF('Bruttó eszk'!BD14&gt;0,_xlfn.RANK.EQ('Bruttó eszk'!BD14,'Bruttó eszk'!BD$2:BD$34,0),"")</f>
        <v/>
      </c>
      <c r="BE14" s="14" t="str">
        <f>IF('Bruttó eszk'!BE14&gt;0,_xlfn.RANK.EQ('Bruttó eszk'!BE14,'Bruttó eszk'!BE$2:BE$34,0),"")</f>
        <v/>
      </c>
      <c r="BF14" s="14" t="str">
        <f>IF('Bruttó eszk'!BF14&gt;0,_xlfn.RANK.EQ('Bruttó eszk'!BF14,'Bruttó eszk'!BF$2:BF$34,0),"")</f>
        <v/>
      </c>
      <c r="BG14" s="14" t="str">
        <f>IF('Bruttó eszk'!BG14&gt;0,_xlfn.RANK.EQ('Bruttó eszk'!BG14,'Bruttó eszk'!BG$2:BG$34,0),"")</f>
        <v/>
      </c>
      <c r="BH14" s="14" t="str">
        <f>IF('Bruttó eszk'!BH14&gt;0,_xlfn.RANK.EQ('Bruttó eszk'!BH14,'Bruttó eszk'!BH$2:BH$34,0),"")</f>
        <v/>
      </c>
      <c r="BI14" s="14" t="str">
        <f>IF('Bruttó eszk'!BI14&gt;0,_xlfn.RANK.EQ('Bruttó eszk'!BI14,'Bruttó eszk'!BI$2:BI$34,0),"")</f>
        <v/>
      </c>
      <c r="BJ14" s="14" t="str">
        <f>IF('Bruttó eszk'!BJ14&gt;0,_xlfn.RANK.EQ('Bruttó eszk'!BJ14,'Bruttó eszk'!BJ$2:BJ$34,0),"")</f>
        <v/>
      </c>
      <c r="BK14" s="14"/>
      <c r="BL14" s="14" t="str">
        <f>IF('Bruttó eszk'!BL14&gt;0,_xlfn.RANK.EQ('Bruttó eszk'!BL14,'Bruttó eszk'!BL$2:BL$34,0),"")</f>
        <v/>
      </c>
      <c r="BM14" s="14" t="str">
        <f>IF('Bruttó eszk'!BM14&gt;0,_xlfn.RANK.EQ('Bruttó eszk'!BM14,'Bruttó eszk'!BM$2:BM$34,0),"")</f>
        <v/>
      </c>
      <c r="BN14" s="14">
        <f>IF('Bruttó eszk'!BN14&gt;0,_xlfn.RANK.EQ('Bruttó eszk'!BN14,'Bruttó eszk'!BN$2:BN$34,0),"")</f>
        <v>7</v>
      </c>
      <c r="BO14" s="14" t="str">
        <f>IF('Bruttó eszk'!BO14&gt;0,_xlfn.RANK.EQ('Bruttó eszk'!BO14,'Bruttó eszk'!BO$2:BO$34,0),"")</f>
        <v/>
      </c>
      <c r="BP14" s="14" t="str">
        <f>IF('Bruttó eszk'!BP14&gt;0,_xlfn.RANK.EQ('Bruttó eszk'!BP14,'Bruttó eszk'!BP$2:BP$34,0),"")</f>
        <v/>
      </c>
      <c r="BQ14" s="14" t="str">
        <f>IF('Bruttó eszk'!BQ14&gt;0,_xlfn.RANK.EQ('Bruttó eszk'!BQ14,'Bruttó eszk'!BQ$2:BQ$34,0),"")</f>
        <v/>
      </c>
      <c r="BR14" s="14" t="str">
        <f>IF('Bruttó eszk'!BR14&gt;0,_xlfn.RANK.EQ('Bruttó eszk'!BR14,'Bruttó eszk'!BR$2:BR$34,0),"")</f>
        <v/>
      </c>
      <c r="BS14" s="14" t="str">
        <f>IF('Bruttó eszk'!BS14&gt;0,_xlfn.RANK.EQ('Bruttó eszk'!BS14,'Bruttó eszk'!BS$2:BS$34,0),"")</f>
        <v/>
      </c>
      <c r="BT14" s="14" t="str">
        <f>IF('Bruttó eszk'!BT14&gt;0,_xlfn.RANK.EQ('Bruttó eszk'!BT14,'Bruttó eszk'!BT$2:BT$34,0),"")</f>
        <v/>
      </c>
      <c r="BU14" s="14" t="str">
        <f>IF('Bruttó eszk'!BU14&gt;0,_xlfn.RANK.EQ('Bruttó eszk'!BU14,'Bruttó eszk'!BU$2:BU$34,0),"")</f>
        <v/>
      </c>
      <c r="BV14" s="14" t="str">
        <f>IF('Bruttó eszk'!BV14&gt;0,_xlfn.RANK.EQ('Bruttó eszk'!BV14,'Bruttó eszk'!BV$2:BV$34,0),"")</f>
        <v/>
      </c>
      <c r="BW14" s="14" t="str">
        <f>IF('Bruttó eszk'!BW14&gt;0,_xlfn.RANK.EQ('Bruttó eszk'!BW14,'Bruttó eszk'!BW$2:BW$34,0),"")</f>
        <v/>
      </c>
      <c r="BX14" s="14" t="str">
        <f>IF('Bruttó eszk'!BX14&gt;0,_xlfn.RANK.EQ('Bruttó eszk'!BX14,'Bruttó eszk'!BX$2:BX$34,0),"")</f>
        <v/>
      </c>
      <c r="BY14" s="14"/>
      <c r="BZ14" s="14">
        <f>IF('Bruttó eszk'!BZ14&gt;0,_xlfn.RANK.EQ('Bruttó eszk'!BZ14,'Bruttó eszk'!BZ$2:BZ$34,0),"")</f>
        <v>16</v>
      </c>
      <c r="CA14" s="14" t="str">
        <f>IF('Bruttó eszk'!CA14&gt;0,_xlfn.RANK.EQ('Bruttó eszk'!CA14,'Bruttó eszk'!CA$2:CA$34,0),"")</f>
        <v/>
      </c>
      <c r="CB14" s="14" t="str">
        <f>IF('Bruttó eszk'!CB14&gt;0,_xlfn.RANK.EQ('Bruttó eszk'!CB14,'Bruttó eszk'!CB$2:CB$34,0),"")</f>
        <v/>
      </c>
      <c r="CC14" s="14" t="str">
        <f>IF('Bruttó eszk'!CC14&gt;0,_xlfn.RANK.EQ('Bruttó eszk'!CC14,'Bruttó eszk'!CC$2:CC$34,0),"")</f>
        <v/>
      </c>
      <c r="CD14" s="14" t="str">
        <f>IF('Bruttó eszk'!CD14&gt;0,_xlfn.RANK.EQ('Bruttó eszk'!CD14,'Bruttó eszk'!CD$2:CD$34,0),"")</f>
        <v/>
      </c>
      <c r="CE14" s="14">
        <f>IF('Bruttó eszk'!CE14&gt;0,_xlfn.RANK.EQ('Bruttó eszk'!CE14,'Bruttó eszk'!CE$2:CE$34,0),"")</f>
        <v>22</v>
      </c>
      <c r="CF14" s="14"/>
      <c r="CG14" s="14" t="str">
        <f>IF('Bruttó eszk'!CG14&gt;0,_xlfn.RANK.EQ('Bruttó eszk'!CG14,'Bruttó eszk'!CG$2:CG$34,0),"")</f>
        <v/>
      </c>
      <c r="CH14" s="14" t="str">
        <f>IF('Bruttó eszk'!CH14&gt;0,_xlfn.RANK.EQ('Bruttó eszk'!CH14,'Bruttó eszk'!CH$2:CH$34,0),"")</f>
        <v/>
      </c>
      <c r="CI14" s="14" t="str">
        <f>IF('Bruttó eszk'!CI14&gt;0,_xlfn.RANK.EQ('Bruttó eszk'!CI14,'Bruttó eszk'!CI$2:CI$34,0),"")</f>
        <v/>
      </c>
      <c r="CJ14" s="14" t="str">
        <f>IF('Bruttó eszk'!CJ14&gt;0,_xlfn.RANK.EQ('Bruttó eszk'!CJ14,'Bruttó eszk'!CJ$2:CJ$34,0),"")</f>
        <v/>
      </c>
    </row>
    <row r="15" spans="1:88" x14ac:dyDescent="0.2">
      <c r="A15" s="12" t="str">
        <f>'Bruttó eszk'!A15</f>
        <v>FINALP Zrt.</v>
      </c>
      <c r="B15" s="14" t="str">
        <f>IF('Bruttó eszk'!B15&gt;0,_xlfn.RANK.EQ('Bruttó eszk'!B15,'Bruttó eszk'!B$2:B$34,0),"")</f>
        <v/>
      </c>
      <c r="C15" s="14" t="str">
        <f>IF('Bruttó eszk'!C15&gt;0,_xlfn.RANK.EQ('Bruttó eszk'!C15,'Bruttó eszk'!C$2:C$34,0),"")</f>
        <v/>
      </c>
      <c r="D15" s="14" t="str">
        <f>IF('Bruttó eszk'!D15&gt;0,_xlfn.RANK.EQ('Bruttó eszk'!D15,'Bruttó eszk'!D$2:D$34,0),"")</f>
        <v/>
      </c>
      <c r="E15" s="14" t="str">
        <f>IF('Bruttó eszk'!E15&gt;0,_xlfn.RANK.EQ('Bruttó eszk'!E15,'Bruttó eszk'!E$2:E$34,0),"")</f>
        <v/>
      </c>
      <c r="F15" s="14" t="str">
        <f>IF('Bruttó eszk'!F15&gt;0,_xlfn.RANK.EQ('Bruttó eszk'!F15,'Bruttó eszk'!F$2:F$34,0),"")</f>
        <v/>
      </c>
      <c r="G15" s="14" t="str">
        <f>IF('Bruttó eszk'!G15&gt;0,_xlfn.RANK.EQ('Bruttó eszk'!G15,'Bruttó eszk'!G$2:G$34,0),"")</f>
        <v/>
      </c>
      <c r="H15" s="14" t="str">
        <f>IF('Bruttó eszk'!H15&gt;0,_xlfn.RANK.EQ('Bruttó eszk'!H15,'Bruttó eszk'!H$2:H$34,0),"")</f>
        <v/>
      </c>
      <c r="I15" s="14" t="str">
        <f>IF('Bruttó eszk'!I15&gt;0,_xlfn.RANK.EQ('Bruttó eszk'!I15,'Bruttó eszk'!I$2:I$34,0),"")</f>
        <v/>
      </c>
      <c r="J15" s="14" t="str">
        <f>IF('Bruttó eszk'!J15&gt;0,_xlfn.RANK.EQ('Bruttó eszk'!J15,'Bruttó eszk'!J$2:J$34,0),"")</f>
        <v/>
      </c>
      <c r="K15" s="14" t="str">
        <f>IF('Bruttó eszk'!K15&gt;0,_xlfn.RANK.EQ('Bruttó eszk'!K15,'Bruttó eszk'!K$2:K$34,0),"")</f>
        <v/>
      </c>
      <c r="L15" s="14" t="str">
        <f>IF('Bruttó eszk'!L15&gt;0,_xlfn.RANK.EQ('Bruttó eszk'!L15,'Bruttó eszk'!L$2:L$34,0),"")</f>
        <v/>
      </c>
      <c r="M15" s="14" t="str">
        <f>IF('Bruttó eszk'!M15&gt;0,_xlfn.RANK.EQ('Bruttó eszk'!M15,'Bruttó eszk'!M$2:M$34,0),"")</f>
        <v/>
      </c>
      <c r="N15" s="14" t="str">
        <f>IF('Bruttó eszk'!N15&gt;0,_xlfn.RANK.EQ('Bruttó eszk'!N15,'Bruttó eszk'!N$2:N$34,0),"")</f>
        <v/>
      </c>
      <c r="O15" s="14" t="str">
        <f>IF('Bruttó eszk'!O15&gt;0,_xlfn.RANK.EQ('Bruttó eszk'!O15,'Bruttó eszk'!O$2:O$34,0),"")</f>
        <v/>
      </c>
      <c r="P15" s="14" t="str">
        <f>IF('Bruttó eszk'!P15&gt;0,_xlfn.RANK.EQ('Bruttó eszk'!P15,'Bruttó eszk'!P$2:P$34,0),"")</f>
        <v/>
      </c>
      <c r="Q15" s="14" t="str">
        <f>IF('Bruttó eszk'!Q15&gt;0,_xlfn.RANK.EQ('Bruttó eszk'!Q15,'Bruttó eszk'!Q$2:Q$34,0),"")</f>
        <v/>
      </c>
      <c r="R15" s="14" t="str">
        <f>IF('Bruttó eszk'!R15&gt;0,_xlfn.RANK.EQ('Bruttó eszk'!R15,'Bruttó eszk'!R$2:R$34,0),"")</f>
        <v/>
      </c>
      <c r="S15" s="14" t="str">
        <f>IF('Bruttó eszk'!S15&gt;0,_xlfn.RANK.EQ('Bruttó eszk'!S15,'Bruttó eszk'!S$2:S$34,0),"")</f>
        <v/>
      </c>
      <c r="T15" s="14" t="str">
        <f>IF('Bruttó eszk'!T15&gt;0,_xlfn.RANK.EQ('Bruttó eszk'!T15,'Bruttó eszk'!T$2:T$34,0),"")</f>
        <v/>
      </c>
      <c r="U15" s="14" t="str">
        <f>IF('Bruttó eszk'!U15&gt;0,_xlfn.RANK.EQ('Bruttó eszk'!U15,'Bruttó eszk'!U$2:U$34,0),"")</f>
        <v/>
      </c>
      <c r="V15" s="14" t="str">
        <f>IF('Bruttó eszk'!V15&gt;0,_xlfn.RANK.EQ('Bruttó eszk'!V15,'Bruttó eszk'!V$2:V$34,0),"")</f>
        <v/>
      </c>
      <c r="W15" s="14" t="str">
        <f>IF('Bruttó eszk'!W15&gt;0,_xlfn.RANK.EQ('Bruttó eszk'!W15,'Bruttó eszk'!W$2:W$34,0),"")</f>
        <v/>
      </c>
      <c r="X15" s="14" t="str">
        <f>IF('Bruttó eszk'!X15&gt;0,_xlfn.RANK.EQ('Bruttó eszk'!X15,'Bruttó eszk'!X$2:X$34,0),"")</f>
        <v/>
      </c>
      <c r="Y15" s="14" t="str">
        <f>IF('Bruttó eszk'!Y15&gt;0,_xlfn.RANK.EQ('Bruttó eszk'!Y15,'Bruttó eszk'!Y$2:Y$34,0),"")</f>
        <v/>
      </c>
      <c r="Z15" s="14" t="str">
        <f>IF('Bruttó eszk'!Z15&gt;0,_xlfn.RANK.EQ('Bruttó eszk'!Z15,'Bruttó eszk'!Z$2:Z$34,0),"")</f>
        <v/>
      </c>
      <c r="AA15" s="14" t="str">
        <f>IF('Bruttó eszk'!AA15&gt;0,_xlfn.RANK.EQ('Bruttó eszk'!AA15,'Bruttó eszk'!AA$2:AA$34,0),"")</f>
        <v/>
      </c>
      <c r="AB15" s="14" t="str">
        <f>IF('Bruttó eszk'!AB15&gt;0,_xlfn.RANK.EQ('Bruttó eszk'!AB15,'Bruttó eszk'!AB$2:AB$34,0),"")</f>
        <v/>
      </c>
      <c r="AC15" s="14" t="str">
        <f>IF('Bruttó eszk'!AC15&gt;0,_xlfn.RANK.EQ('Bruttó eszk'!AC15,'Bruttó eszk'!AC$2:AC$34,0),"")</f>
        <v/>
      </c>
      <c r="AD15" s="14" t="str">
        <f>IF('Bruttó eszk'!AD15&gt;0,_xlfn.RANK.EQ('Bruttó eszk'!AD15,'Bruttó eszk'!AD$2:AD$34,0),"")</f>
        <v/>
      </c>
      <c r="AE15" s="14" t="str">
        <f>IF('Bruttó eszk'!AE15&gt;0,_xlfn.RANK.EQ('Bruttó eszk'!AE15,'Bruttó eszk'!AE$2:AE$34,0),"")</f>
        <v/>
      </c>
      <c r="AF15" s="14" t="str">
        <f>IF('Bruttó eszk'!AF15&gt;0,_xlfn.RANK.EQ('Bruttó eszk'!AF15,'Bruttó eszk'!AF$2:AF$34,0),"")</f>
        <v/>
      </c>
      <c r="AG15" s="14" t="str">
        <f>IF('Bruttó eszk'!AG15&gt;0,_xlfn.RANK.EQ('Bruttó eszk'!AG15,'Bruttó eszk'!AG$2:AG$34,0),"")</f>
        <v/>
      </c>
      <c r="AH15" s="14" t="str">
        <f>IF('Bruttó eszk'!AH15&gt;0,_xlfn.RANK.EQ('Bruttó eszk'!AH15,'Bruttó eszk'!AH$2:AH$34,0),"")</f>
        <v/>
      </c>
      <c r="AI15" s="14" t="str">
        <f>IF('Bruttó eszk'!AI15&gt;0,_xlfn.RANK.EQ('Bruttó eszk'!AI15,'Bruttó eszk'!AI$2:AI$34,0),"")</f>
        <v/>
      </c>
      <c r="AJ15" s="14" t="str">
        <f>IF('Bruttó eszk'!AJ15&gt;0,_xlfn.RANK.EQ('Bruttó eszk'!AJ15,'Bruttó eszk'!AJ$2:AJ$34,0),"")</f>
        <v/>
      </c>
      <c r="AK15" s="14" t="str">
        <f>IF('Bruttó eszk'!AK15&gt;0,_xlfn.RANK.EQ('Bruttó eszk'!AK15,'Bruttó eszk'!AK$2:AK$34,0),"")</f>
        <v/>
      </c>
      <c r="AL15" s="14" t="str">
        <f>IF('Bruttó eszk'!AL15&gt;0,_xlfn.RANK.EQ('Bruttó eszk'!AL15,'Bruttó eszk'!AL$2:AL$34,0),"")</f>
        <v/>
      </c>
      <c r="AM15" s="14" t="str">
        <f>IF('Bruttó eszk'!AM15&gt;0,_xlfn.RANK.EQ('Bruttó eszk'!AM15,'Bruttó eszk'!AM$2:AM$34,0),"")</f>
        <v/>
      </c>
      <c r="AN15" s="14" t="str">
        <f>IF('Bruttó eszk'!AN15&gt;0,_xlfn.RANK.EQ('Bruttó eszk'!AN15,'Bruttó eszk'!AN$2:AN$34,0),"")</f>
        <v/>
      </c>
      <c r="AO15" s="14" t="str">
        <f>IF('Bruttó eszk'!AO15&gt;0,_xlfn.RANK.EQ('Bruttó eszk'!AO15,'Bruttó eszk'!AO$2:AO$34,0),"")</f>
        <v/>
      </c>
      <c r="AP15" s="14" t="str">
        <f>IF('Bruttó eszk'!AP15&gt;0,_xlfn.RANK.EQ('Bruttó eszk'!AP15,'Bruttó eszk'!AP$2:AP$34,0),"")</f>
        <v/>
      </c>
      <c r="AQ15" s="14" t="str">
        <f>IF('Bruttó eszk'!AQ15&gt;0,_xlfn.RANK.EQ('Bruttó eszk'!AQ15,'Bruttó eszk'!AQ$2:AQ$34,0),"")</f>
        <v/>
      </c>
      <c r="AR15" s="14" t="str">
        <f>IF('Bruttó eszk'!AR15&gt;0,_xlfn.RANK.EQ('Bruttó eszk'!AR15,'Bruttó eszk'!AR$2:AR$34,0),"")</f>
        <v/>
      </c>
      <c r="AS15" s="14" t="str">
        <f>IF('Bruttó eszk'!AS15&gt;0,_xlfn.RANK.EQ('Bruttó eszk'!AS15,'Bruttó eszk'!AS$2:AS$34,0),"")</f>
        <v/>
      </c>
      <c r="AT15" s="14" t="str">
        <f>IF('Bruttó eszk'!AT15&gt;0,_xlfn.RANK.EQ('Bruttó eszk'!AT15,'Bruttó eszk'!AT$2:AT$34,0),"")</f>
        <v/>
      </c>
      <c r="AU15" s="14" t="str">
        <f>IF('Bruttó eszk'!AU15&gt;0,_xlfn.RANK.EQ('Bruttó eszk'!AU15,'Bruttó eszk'!AU$2:AU$34,0),"")</f>
        <v/>
      </c>
      <c r="AV15" s="14" t="str">
        <f>IF('Bruttó eszk'!AV15&gt;0,_xlfn.RANK.EQ('Bruttó eszk'!AV15,'Bruttó eszk'!AV$2:AV$34,0),"")</f>
        <v/>
      </c>
      <c r="AW15" s="14" t="str">
        <f>IF('Bruttó eszk'!AW15&gt;0,_xlfn.RANK.EQ('Bruttó eszk'!AW15,'Bruttó eszk'!AW$2:AW$34,0),"")</f>
        <v/>
      </c>
      <c r="AX15" s="14" t="str">
        <f>IF('Bruttó eszk'!AX15&gt;0,_xlfn.RANK.EQ('Bruttó eszk'!AX15,'Bruttó eszk'!AX$2:AX$34,0),"")</f>
        <v/>
      </c>
      <c r="AY15" s="14" t="str">
        <f>IF('Bruttó eszk'!AY15&gt;0,_xlfn.RANK.EQ('Bruttó eszk'!AY15,'Bruttó eszk'!AY$2:AY$34,0),"")</f>
        <v/>
      </c>
      <c r="AZ15" s="14" t="str">
        <f>IF('Bruttó eszk'!AZ15&gt;0,_xlfn.RANK.EQ('Bruttó eszk'!AZ15,'Bruttó eszk'!AZ$2:AZ$34,0),"")</f>
        <v/>
      </c>
      <c r="BA15" s="14" t="str">
        <f>IF('Bruttó eszk'!BA15&gt;0,_xlfn.RANK.EQ('Bruttó eszk'!BA15,'Bruttó eszk'!BA$2:BA$34,0),"")</f>
        <v/>
      </c>
      <c r="BB15" s="14" t="str">
        <f>IF('Bruttó eszk'!BB15&gt;0,_xlfn.RANK.EQ('Bruttó eszk'!BB15,'Bruttó eszk'!BB$2:BB$34,0),"")</f>
        <v/>
      </c>
      <c r="BC15" s="14" t="str">
        <f>IF('Bruttó eszk'!BC15&gt;0,_xlfn.RANK.EQ('Bruttó eszk'!BC15,'Bruttó eszk'!BC$2:BC$34,0),"")</f>
        <v/>
      </c>
      <c r="BD15" s="14" t="str">
        <f>IF('Bruttó eszk'!BD15&gt;0,_xlfn.RANK.EQ('Bruttó eszk'!BD15,'Bruttó eszk'!BD$2:BD$34,0),"")</f>
        <v/>
      </c>
      <c r="BE15" s="14" t="str">
        <f>IF('Bruttó eszk'!BE15&gt;0,_xlfn.RANK.EQ('Bruttó eszk'!BE15,'Bruttó eszk'!BE$2:BE$34,0),"")</f>
        <v/>
      </c>
      <c r="BF15" s="14" t="str">
        <f>IF('Bruttó eszk'!BF15&gt;0,_xlfn.RANK.EQ('Bruttó eszk'!BF15,'Bruttó eszk'!BF$2:BF$34,0),"")</f>
        <v/>
      </c>
      <c r="BG15" s="14" t="str">
        <f>IF('Bruttó eszk'!BG15&gt;0,_xlfn.RANK.EQ('Bruttó eszk'!BG15,'Bruttó eszk'!BG$2:BG$34,0),"")</f>
        <v/>
      </c>
      <c r="BH15" s="14" t="str">
        <f>IF('Bruttó eszk'!BH15&gt;0,_xlfn.RANK.EQ('Bruttó eszk'!BH15,'Bruttó eszk'!BH$2:BH$34,0),"")</f>
        <v/>
      </c>
      <c r="BI15" s="14" t="str">
        <f>IF('Bruttó eszk'!BI15&gt;0,_xlfn.RANK.EQ('Bruttó eszk'!BI15,'Bruttó eszk'!BI$2:BI$34,0),"")</f>
        <v/>
      </c>
      <c r="BJ15" s="14" t="str">
        <f>IF('Bruttó eszk'!BJ15&gt;0,_xlfn.RANK.EQ('Bruttó eszk'!BJ15,'Bruttó eszk'!BJ$2:BJ$34,0),"")</f>
        <v/>
      </c>
      <c r="BK15" s="14"/>
      <c r="BL15" s="14" t="str">
        <f>IF('Bruttó eszk'!BL15&gt;0,_xlfn.RANK.EQ('Bruttó eszk'!BL15,'Bruttó eszk'!BL$2:BL$34,0),"")</f>
        <v/>
      </c>
      <c r="BM15" s="14" t="str">
        <f>IF('Bruttó eszk'!BM15&gt;0,_xlfn.RANK.EQ('Bruttó eszk'!BM15,'Bruttó eszk'!BM$2:BM$34,0),"")</f>
        <v/>
      </c>
      <c r="BN15" s="14" t="str">
        <f>IF('Bruttó eszk'!BN15&gt;0,_xlfn.RANK.EQ('Bruttó eszk'!BN15,'Bruttó eszk'!BN$2:BN$34,0),"")</f>
        <v/>
      </c>
      <c r="BO15" s="14" t="str">
        <f>IF('Bruttó eszk'!BO15&gt;0,_xlfn.RANK.EQ('Bruttó eszk'!BO15,'Bruttó eszk'!BO$2:BO$34,0),"")</f>
        <v/>
      </c>
      <c r="BP15" s="14" t="str">
        <f>IF('Bruttó eszk'!BP15&gt;0,_xlfn.RANK.EQ('Bruttó eszk'!BP15,'Bruttó eszk'!BP$2:BP$34,0),"")</f>
        <v/>
      </c>
      <c r="BQ15" s="14" t="str">
        <f>IF('Bruttó eszk'!BQ15&gt;0,_xlfn.RANK.EQ('Bruttó eszk'!BQ15,'Bruttó eszk'!BQ$2:BQ$34,0),"")</f>
        <v/>
      </c>
      <c r="BR15" s="14" t="str">
        <f>IF('Bruttó eszk'!BR15&gt;0,_xlfn.RANK.EQ('Bruttó eszk'!BR15,'Bruttó eszk'!BR$2:BR$34,0),"")</f>
        <v/>
      </c>
      <c r="BS15" s="14" t="str">
        <f>IF('Bruttó eszk'!BS15&gt;0,_xlfn.RANK.EQ('Bruttó eszk'!BS15,'Bruttó eszk'!BS$2:BS$34,0),"")</f>
        <v/>
      </c>
      <c r="BT15" s="14" t="str">
        <f>IF('Bruttó eszk'!BT15&gt;0,_xlfn.RANK.EQ('Bruttó eszk'!BT15,'Bruttó eszk'!BT$2:BT$34,0),"")</f>
        <v/>
      </c>
      <c r="BU15" s="14" t="str">
        <f>IF('Bruttó eszk'!BU15&gt;0,_xlfn.RANK.EQ('Bruttó eszk'!BU15,'Bruttó eszk'!BU$2:BU$34,0),"")</f>
        <v/>
      </c>
      <c r="BV15" s="14" t="str">
        <f>IF('Bruttó eszk'!BV15&gt;0,_xlfn.RANK.EQ('Bruttó eszk'!BV15,'Bruttó eszk'!BV$2:BV$34,0),"")</f>
        <v/>
      </c>
      <c r="BW15" s="14" t="str">
        <f>IF('Bruttó eszk'!BW15&gt;0,_xlfn.RANK.EQ('Bruttó eszk'!BW15,'Bruttó eszk'!BW$2:BW$34,0),"")</f>
        <v/>
      </c>
      <c r="BX15" s="14" t="str">
        <f>IF('Bruttó eszk'!BX15&gt;0,_xlfn.RANK.EQ('Bruttó eszk'!BX15,'Bruttó eszk'!BX$2:BX$34,0),"")</f>
        <v/>
      </c>
      <c r="BY15" s="14"/>
      <c r="BZ15" s="14" t="str">
        <f>IF('Bruttó eszk'!BZ15&gt;0,_xlfn.RANK.EQ('Bruttó eszk'!BZ15,'Bruttó eszk'!BZ$2:BZ$34,0),"")</f>
        <v/>
      </c>
      <c r="CA15" s="14" t="str">
        <f>IF('Bruttó eszk'!CA15&gt;0,_xlfn.RANK.EQ('Bruttó eszk'!CA15,'Bruttó eszk'!CA$2:CA$34,0),"")</f>
        <v/>
      </c>
      <c r="CB15" s="14" t="str">
        <f>IF('Bruttó eszk'!CB15&gt;0,_xlfn.RANK.EQ('Bruttó eszk'!CB15,'Bruttó eszk'!CB$2:CB$34,0),"")</f>
        <v/>
      </c>
      <c r="CC15" s="14" t="str">
        <f>IF('Bruttó eszk'!CC15&gt;0,_xlfn.RANK.EQ('Bruttó eszk'!CC15,'Bruttó eszk'!CC$2:CC$34,0),"")</f>
        <v/>
      </c>
      <c r="CD15" s="14" t="str">
        <f>IF('Bruttó eszk'!CD15&gt;0,_xlfn.RANK.EQ('Bruttó eszk'!CD15,'Bruttó eszk'!CD$2:CD$34,0),"")</f>
        <v/>
      </c>
      <c r="CE15" s="14" t="str">
        <f>IF('Bruttó eszk'!CE15&gt;0,_xlfn.RANK.EQ('Bruttó eszk'!CE15,'Bruttó eszk'!CE$2:CE$34,0),"")</f>
        <v/>
      </c>
      <c r="CF15" s="14"/>
      <c r="CG15" s="14" t="str">
        <f>IF('Bruttó eszk'!CG15&gt;0,_xlfn.RANK.EQ('Bruttó eszk'!CG15,'Bruttó eszk'!CG$2:CG$34,0),"")</f>
        <v/>
      </c>
      <c r="CH15" s="14" t="str">
        <f>IF('Bruttó eszk'!CH15&gt;0,_xlfn.RANK.EQ('Bruttó eszk'!CH15,'Bruttó eszk'!CH$2:CH$34,0),"")</f>
        <v/>
      </c>
      <c r="CI15" s="14" t="str">
        <f>IF('Bruttó eszk'!CI15&gt;0,_xlfn.RANK.EQ('Bruttó eszk'!CI15,'Bruttó eszk'!CI$2:CI$34,0),"")</f>
        <v/>
      </c>
      <c r="CJ15" s="14" t="str">
        <f>IF('Bruttó eszk'!CJ15&gt;0,_xlfn.RANK.EQ('Bruttó eszk'!CJ15,'Bruttó eszk'!CJ$2:CJ$34,0),"")</f>
        <v/>
      </c>
    </row>
    <row r="16" spans="1:88" x14ac:dyDescent="0.2">
      <c r="A16" s="12" t="str">
        <f>'Bruttó eszk'!A16</f>
        <v>Scania Finance Magyarország Zrt.</v>
      </c>
      <c r="B16" s="14" t="str">
        <f>IF('Bruttó eszk'!B16&gt;0,_xlfn.RANK.EQ('Bruttó eszk'!B16,'Bruttó eszk'!B$2:B$34,0),"")</f>
        <v/>
      </c>
      <c r="C16" s="14" t="str">
        <f>IF('Bruttó eszk'!C16&gt;0,_xlfn.RANK.EQ('Bruttó eszk'!C16,'Bruttó eszk'!C$2:C$34,0),"")</f>
        <v/>
      </c>
      <c r="D16" s="14" t="str">
        <f>IF('Bruttó eszk'!D16&gt;0,_xlfn.RANK.EQ('Bruttó eszk'!D16,'Bruttó eszk'!D$2:D$34,0),"")</f>
        <v/>
      </c>
      <c r="E16" s="14" t="str">
        <f>IF('Bruttó eszk'!E16&gt;0,_xlfn.RANK.EQ('Bruttó eszk'!E16,'Bruttó eszk'!E$2:E$34,0),"")</f>
        <v/>
      </c>
      <c r="F16" s="14" t="str">
        <f>IF('Bruttó eszk'!F16&gt;0,_xlfn.RANK.EQ('Bruttó eszk'!F16,'Bruttó eszk'!F$2:F$34,0),"")</f>
        <v/>
      </c>
      <c r="G16" s="14" t="str">
        <f>IF('Bruttó eszk'!G16&gt;0,_xlfn.RANK.EQ('Bruttó eszk'!G16,'Bruttó eszk'!G$2:G$34,0),"")</f>
        <v/>
      </c>
      <c r="H16" s="14" t="str">
        <f>IF('Bruttó eszk'!H16&gt;0,_xlfn.RANK.EQ('Bruttó eszk'!H16,'Bruttó eszk'!H$2:H$34,0),"")</f>
        <v/>
      </c>
      <c r="I16" s="14" t="str">
        <f>IF('Bruttó eszk'!I16&gt;0,_xlfn.RANK.EQ('Bruttó eszk'!I16,'Bruttó eszk'!I$2:I$34,0),"")</f>
        <v/>
      </c>
      <c r="J16" s="14" t="str">
        <f>IF('Bruttó eszk'!J16&gt;0,_xlfn.RANK.EQ('Bruttó eszk'!J16,'Bruttó eszk'!J$2:J$34,0),"")</f>
        <v/>
      </c>
      <c r="K16" s="14" t="str">
        <f>IF('Bruttó eszk'!K16&gt;0,_xlfn.RANK.EQ('Bruttó eszk'!K16,'Bruttó eszk'!K$2:K$34,0),"")</f>
        <v/>
      </c>
      <c r="L16" s="14" t="str">
        <f>IF('Bruttó eszk'!L16&gt;0,_xlfn.RANK.EQ('Bruttó eszk'!L16,'Bruttó eszk'!L$2:L$34,0),"")</f>
        <v/>
      </c>
      <c r="M16" s="14" t="str">
        <f>IF('Bruttó eszk'!M16&gt;0,_xlfn.RANK.EQ('Bruttó eszk'!M16,'Bruttó eszk'!M$2:M$34,0),"")</f>
        <v/>
      </c>
      <c r="N16" s="14" t="str">
        <f>IF('Bruttó eszk'!N16&gt;0,_xlfn.RANK.EQ('Bruttó eszk'!N16,'Bruttó eszk'!N$2:N$34,0),"")</f>
        <v/>
      </c>
      <c r="O16" s="14" t="str">
        <f>IF('Bruttó eszk'!O16&gt;0,_xlfn.RANK.EQ('Bruttó eszk'!O16,'Bruttó eszk'!O$2:O$34,0),"")</f>
        <v/>
      </c>
      <c r="P16" s="14" t="str">
        <f>IF('Bruttó eszk'!P16&gt;0,_xlfn.RANK.EQ('Bruttó eszk'!P16,'Bruttó eszk'!P$2:P$34,0),"")</f>
        <v/>
      </c>
      <c r="Q16" s="14" t="str">
        <f>IF('Bruttó eszk'!Q16&gt;0,_xlfn.RANK.EQ('Bruttó eszk'!Q16,'Bruttó eszk'!Q$2:Q$34,0),"")</f>
        <v/>
      </c>
      <c r="R16" s="14" t="str">
        <f>IF('Bruttó eszk'!R16&gt;0,_xlfn.RANK.EQ('Bruttó eszk'!R16,'Bruttó eszk'!R$2:R$34,0),"")</f>
        <v/>
      </c>
      <c r="S16" s="14" t="str">
        <f>IF('Bruttó eszk'!S16&gt;0,_xlfn.RANK.EQ('Bruttó eszk'!S16,'Bruttó eszk'!S$2:S$34,0),"")</f>
        <v/>
      </c>
      <c r="T16" s="14" t="str">
        <f>IF('Bruttó eszk'!T16&gt;0,_xlfn.RANK.EQ('Bruttó eszk'!T16,'Bruttó eszk'!T$2:T$34,0),"")</f>
        <v/>
      </c>
      <c r="U16" s="14" t="str">
        <f>IF('Bruttó eszk'!U16&gt;0,_xlfn.RANK.EQ('Bruttó eszk'!U16,'Bruttó eszk'!U$2:U$34,0),"")</f>
        <v/>
      </c>
      <c r="V16" s="14" t="str">
        <f>IF('Bruttó eszk'!V16&gt;0,_xlfn.RANK.EQ('Bruttó eszk'!V16,'Bruttó eszk'!V$2:V$34,0),"")</f>
        <v/>
      </c>
      <c r="W16" s="14" t="str">
        <f>IF('Bruttó eszk'!W16&gt;0,_xlfn.RANK.EQ('Bruttó eszk'!W16,'Bruttó eszk'!W$2:W$34,0),"")</f>
        <v/>
      </c>
      <c r="X16" s="14" t="str">
        <f>IF('Bruttó eszk'!X16&gt;0,_xlfn.RANK.EQ('Bruttó eszk'!X16,'Bruttó eszk'!X$2:X$34,0),"")</f>
        <v/>
      </c>
      <c r="Y16" s="14" t="str">
        <f>IF('Bruttó eszk'!Y16&gt;0,_xlfn.RANK.EQ('Bruttó eszk'!Y16,'Bruttó eszk'!Y$2:Y$34,0),"")</f>
        <v/>
      </c>
      <c r="Z16" s="14">
        <f>IF('Bruttó eszk'!Z16&gt;0,_xlfn.RANK.EQ('Bruttó eszk'!Z16,'Bruttó eszk'!Z$2:Z$34,0),"")</f>
        <v>5</v>
      </c>
      <c r="AA16" s="14" t="str">
        <f>IF('Bruttó eszk'!AA16&gt;0,_xlfn.RANK.EQ('Bruttó eszk'!AA16,'Bruttó eszk'!AA$2:AA$34,0),"")</f>
        <v/>
      </c>
      <c r="AB16" s="14" t="str">
        <f>IF('Bruttó eszk'!AB16&gt;0,_xlfn.RANK.EQ('Bruttó eszk'!AB16,'Bruttó eszk'!AB$2:AB$34,0),"")</f>
        <v/>
      </c>
      <c r="AC16" s="14">
        <f>IF('Bruttó eszk'!AC16&gt;0,_xlfn.RANK.EQ('Bruttó eszk'!AC16,'Bruttó eszk'!AC$2:AC$34,0),"")</f>
        <v>8</v>
      </c>
      <c r="AD16" s="14" t="str">
        <f>IF('Bruttó eszk'!AD16&gt;0,_xlfn.RANK.EQ('Bruttó eszk'!AD16,'Bruttó eszk'!AD$2:AD$34,0),"")</f>
        <v/>
      </c>
      <c r="AE16" s="14" t="str">
        <f>IF('Bruttó eszk'!AE16&gt;0,_xlfn.RANK.EQ('Bruttó eszk'!AE16,'Bruttó eszk'!AE$2:AE$34,0),"")</f>
        <v/>
      </c>
      <c r="AF16" s="14" t="str">
        <f>IF('Bruttó eszk'!AF16&gt;0,_xlfn.RANK.EQ('Bruttó eszk'!AF16,'Bruttó eszk'!AF$2:AF$34,0),"")</f>
        <v/>
      </c>
      <c r="AG16" s="14" t="str">
        <f>IF('Bruttó eszk'!AG16&gt;0,_xlfn.RANK.EQ('Bruttó eszk'!AG16,'Bruttó eszk'!AG$2:AG$34,0),"")</f>
        <v/>
      </c>
      <c r="AH16" s="14" t="str">
        <f>IF('Bruttó eszk'!AH16&gt;0,_xlfn.RANK.EQ('Bruttó eszk'!AH16,'Bruttó eszk'!AH$2:AH$34,0),"")</f>
        <v/>
      </c>
      <c r="AI16" s="14" t="str">
        <f>IF('Bruttó eszk'!AI16&gt;0,_xlfn.RANK.EQ('Bruttó eszk'!AI16,'Bruttó eszk'!AI$2:AI$34,0),"")</f>
        <v/>
      </c>
      <c r="AJ16" s="14" t="str">
        <f>IF('Bruttó eszk'!AJ16&gt;0,_xlfn.RANK.EQ('Bruttó eszk'!AJ16,'Bruttó eszk'!AJ$2:AJ$34,0),"")</f>
        <v/>
      </c>
      <c r="AK16" s="14" t="str">
        <f>IF('Bruttó eszk'!AK16&gt;0,_xlfn.RANK.EQ('Bruttó eszk'!AK16,'Bruttó eszk'!AK$2:AK$34,0),"")</f>
        <v/>
      </c>
      <c r="AL16" s="14" t="str">
        <f>IF('Bruttó eszk'!AL16&gt;0,_xlfn.RANK.EQ('Bruttó eszk'!AL16,'Bruttó eszk'!AL$2:AL$34,0),"")</f>
        <v/>
      </c>
      <c r="AM16" s="14" t="str">
        <f>IF('Bruttó eszk'!AM16&gt;0,_xlfn.RANK.EQ('Bruttó eszk'!AM16,'Bruttó eszk'!AM$2:AM$34,0),"")</f>
        <v/>
      </c>
      <c r="AN16" s="14" t="str">
        <f>IF('Bruttó eszk'!AN16&gt;0,_xlfn.RANK.EQ('Bruttó eszk'!AN16,'Bruttó eszk'!AN$2:AN$34,0),"")</f>
        <v/>
      </c>
      <c r="AO16" s="14" t="str">
        <f>IF('Bruttó eszk'!AO16&gt;0,_xlfn.RANK.EQ('Bruttó eszk'!AO16,'Bruttó eszk'!AO$2:AO$34,0),"")</f>
        <v/>
      </c>
      <c r="AP16" s="14" t="str">
        <f>IF('Bruttó eszk'!AP16&gt;0,_xlfn.RANK.EQ('Bruttó eszk'!AP16,'Bruttó eszk'!AP$2:AP$34,0),"")</f>
        <v/>
      </c>
      <c r="AQ16" s="14" t="str">
        <f>IF('Bruttó eszk'!AQ16&gt;0,_xlfn.RANK.EQ('Bruttó eszk'!AQ16,'Bruttó eszk'!AQ$2:AQ$34,0),"")</f>
        <v/>
      </c>
      <c r="AR16" s="14" t="str">
        <f>IF('Bruttó eszk'!AR16&gt;0,_xlfn.RANK.EQ('Bruttó eszk'!AR16,'Bruttó eszk'!AR$2:AR$34,0),"")</f>
        <v/>
      </c>
      <c r="AS16" s="14" t="str">
        <f>IF('Bruttó eszk'!AS16&gt;0,_xlfn.RANK.EQ('Bruttó eszk'!AS16,'Bruttó eszk'!AS$2:AS$34,0),"")</f>
        <v/>
      </c>
      <c r="AT16" s="14" t="str">
        <f>IF('Bruttó eszk'!AT16&gt;0,_xlfn.RANK.EQ('Bruttó eszk'!AT16,'Bruttó eszk'!AT$2:AT$34,0),"")</f>
        <v/>
      </c>
      <c r="AU16" s="14" t="str">
        <f>IF('Bruttó eszk'!AU16&gt;0,_xlfn.RANK.EQ('Bruttó eszk'!AU16,'Bruttó eszk'!AU$2:AU$34,0),"")</f>
        <v/>
      </c>
      <c r="AV16" s="14" t="str">
        <f>IF('Bruttó eszk'!AV16&gt;0,_xlfn.RANK.EQ('Bruttó eszk'!AV16,'Bruttó eszk'!AV$2:AV$34,0),"")</f>
        <v/>
      </c>
      <c r="AW16" s="14" t="str">
        <f>IF('Bruttó eszk'!AW16&gt;0,_xlfn.RANK.EQ('Bruttó eszk'!AW16,'Bruttó eszk'!AW$2:AW$34,0),"")</f>
        <v/>
      </c>
      <c r="AX16" s="14" t="str">
        <f>IF('Bruttó eszk'!AX16&gt;0,_xlfn.RANK.EQ('Bruttó eszk'!AX16,'Bruttó eszk'!AX$2:AX$34,0),"")</f>
        <v/>
      </c>
      <c r="AY16" s="14" t="str">
        <f>IF('Bruttó eszk'!AY16&gt;0,_xlfn.RANK.EQ('Bruttó eszk'!AY16,'Bruttó eszk'!AY$2:AY$34,0),"")</f>
        <v/>
      </c>
      <c r="AZ16" s="14" t="str">
        <f>IF('Bruttó eszk'!AZ16&gt;0,_xlfn.RANK.EQ('Bruttó eszk'!AZ16,'Bruttó eszk'!AZ$2:AZ$34,0),"")</f>
        <v/>
      </c>
      <c r="BA16" s="14" t="str">
        <f>IF('Bruttó eszk'!BA16&gt;0,_xlfn.RANK.EQ('Bruttó eszk'!BA16,'Bruttó eszk'!BA$2:BA$34,0),"")</f>
        <v/>
      </c>
      <c r="BB16" s="14" t="str">
        <f>IF('Bruttó eszk'!BB16&gt;0,_xlfn.RANK.EQ('Bruttó eszk'!BB16,'Bruttó eszk'!BB$2:BB$34,0),"")</f>
        <v/>
      </c>
      <c r="BC16" s="14" t="str">
        <f>IF('Bruttó eszk'!BC16&gt;0,_xlfn.RANK.EQ('Bruttó eszk'!BC16,'Bruttó eszk'!BC$2:BC$34,0),"")</f>
        <v/>
      </c>
      <c r="BD16" s="14" t="str">
        <f>IF('Bruttó eszk'!BD16&gt;0,_xlfn.RANK.EQ('Bruttó eszk'!BD16,'Bruttó eszk'!BD$2:BD$34,0),"")</f>
        <v/>
      </c>
      <c r="BE16" s="14" t="str">
        <f>IF('Bruttó eszk'!BE16&gt;0,_xlfn.RANK.EQ('Bruttó eszk'!BE16,'Bruttó eszk'!BE$2:BE$34,0),"")</f>
        <v/>
      </c>
      <c r="BF16" s="14" t="str">
        <f>IF('Bruttó eszk'!BF16&gt;0,_xlfn.RANK.EQ('Bruttó eszk'!BF16,'Bruttó eszk'!BF$2:BF$34,0),"")</f>
        <v/>
      </c>
      <c r="BG16" s="14" t="str">
        <f>IF('Bruttó eszk'!BG16&gt;0,_xlfn.RANK.EQ('Bruttó eszk'!BG16,'Bruttó eszk'!BG$2:BG$34,0),"")</f>
        <v/>
      </c>
      <c r="BH16" s="14" t="str">
        <f>IF('Bruttó eszk'!BH16&gt;0,_xlfn.RANK.EQ('Bruttó eszk'!BH16,'Bruttó eszk'!BH$2:BH$34,0),"")</f>
        <v/>
      </c>
      <c r="BI16" s="14" t="str">
        <f>IF('Bruttó eszk'!BI16&gt;0,_xlfn.RANK.EQ('Bruttó eszk'!BI16,'Bruttó eszk'!BI$2:BI$34,0),"")</f>
        <v/>
      </c>
      <c r="BJ16" s="14" t="str">
        <f>IF('Bruttó eszk'!BJ16&gt;0,_xlfn.RANK.EQ('Bruttó eszk'!BJ16,'Bruttó eszk'!BJ$2:BJ$34,0),"")</f>
        <v/>
      </c>
      <c r="BK16" s="14"/>
      <c r="BL16" s="14" t="str">
        <f>IF('Bruttó eszk'!BL16&gt;0,_xlfn.RANK.EQ('Bruttó eszk'!BL16,'Bruttó eszk'!BL$2:BL$34,0),"")</f>
        <v/>
      </c>
      <c r="BM16" s="14" t="str">
        <f>IF('Bruttó eszk'!BM16&gt;0,_xlfn.RANK.EQ('Bruttó eszk'!BM16,'Bruttó eszk'!BM$2:BM$34,0),"")</f>
        <v/>
      </c>
      <c r="BN16" s="14" t="str">
        <f>IF('Bruttó eszk'!BN16&gt;0,_xlfn.RANK.EQ('Bruttó eszk'!BN16,'Bruttó eszk'!BN$2:BN$34,0),"")</f>
        <v/>
      </c>
      <c r="BO16" s="14" t="str">
        <f>IF('Bruttó eszk'!BO16&gt;0,_xlfn.RANK.EQ('Bruttó eszk'!BO16,'Bruttó eszk'!BO$2:BO$34,0),"")</f>
        <v/>
      </c>
      <c r="BP16" s="14" t="str">
        <f>IF('Bruttó eszk'!BP16&gt;0,_xlfn.RANK.EQ('Bruttó eszk'!BP16,'Bruttó eszk'!BP$2:BP$34,0),"")</f>
        <v/>
      </c>
      <c r="BQ16" s="14">
        <f>IF('Bruttó eszk'!BQ16&gt;0,_xlfn.RANK.EQ('Bruttó eszk'!BQ16,'Bruttó eszk'!BQ$2:BQ$34,0),"")</f>
        <v>6</v>
      </c>
      <c r="BR16" s="14" t="str">
        <f>IF('Bruttó eszk'!BR16&gt;0,_xlfn.RANK.EQ('Bruttó eszk'!BR16,'Bruttó eszk'!BR$2:BR$34,0),"")</f>
        <v/>
      </c>
      <c r="BS16" s="14" t="str">
        <f>IF('Bruttó eszk'!BS16&gt;0,_xlfn.RANK.EQ('Bruttó eszk'!BS16,'Bruttó eszk'!BS$2:BS$34,0),"")</f>
        <v/>
      </c>
      <c r="BT16" s="14" t="str">
        <f>IF('Bruttó eszk'!BT16&gt;0,_xlfn.RANK.EQ('Bruttó eszk'!BT16,'Bruttó eszk'!BT$2:BT$34,0),"")</f>
        <v/>
      </c>
      <c r="BU16" s="14" t="str">
        <f>IF('Bruttó eszk'!BU16&gt;0,_xlfn.RANK.EQ('Bruttó eszk'!BU16,'Bruttó eszk'!BU$2:BU$34,0),"")</f>
        <v/>
      </c>
      <c r="BV16" s="14" t="str">
        <f>IF('Bruttó eszk'!BV16&gt;0,_xlfn.RANK.EQ('Bruttó eszk'!BV16,'Bruttó eszk'!BV$2:BV$34,0),"")</f>
        <v/>
      </c>
      <c r="BW16" s="14" t="str">
        <f>IF('Bruttó eszk'!BW16&gt;0,_xlfn.RANK.EQ('Bruttó eszk'!BW16,'Bruttó eszk'!BW$2:BW$34,0),"")</f>
        <v/>
      </c>
      <c r="BX16" s="14" t="str">
        <f>IF('Bruttó eszk'!BX16&gt;0,_xlfn.RANK.EQ('Bruttó eszk'!BX16,'Bruttó eszk'!BX$2:BX$34,0),"")</f>
        <v/>
      </c>
      <c r="BY16" s="14"/>
      <c r="BZ16" s="14" t="str">
        <f>IF('Bruttó eszk'!BZ16&gt;0,_xlfn.RANK.EQ('Bruttó eszk'!BZ16,'Bruttó eszk'!BZ$2:BZ$34,0),"")</f>
        <v/>
      </c>
      <c r="CA16" s="14">
        <f>IF('Bruttó eszk'!CA16&gt;0,_xlfn.RANK.EQ('Bruttó eszk'!CA16,'Bruttó eszk'!CA$2:CA$34,0),"")</f>
        <v>7</v>
      </c>
      <c r="CB16" s="14" t="str">
        <f>IF('Bruttó eszk'!CB16&gt;0,_xlfn.RANK.EQ('Bruttó eszk'!CB16,'Bruttó eszk'!CB$2:CB$34,0),"")</f>
        <v/>
      </c>
      <c r="CC16" s="14" t="str">
        <f>IF('Bruttó eszk'!CC16&gt;0,_xlfn.RANK.EQ('Bruttó eszk'!CC16,'Bruttó eszk'!CC$2:CC$34,0),"")</f>
        <v/>
      </c>
      <c r="CD16" s="14" t="str">
        <f>IF('Bruttó eszk'!CD16&gt;0,_xlfn.RANK.EQ('Bruttó eszk'!CD16,'Bruttó eszk'!CD$2:CD$34,0),"")</f>
        <v/>
      </c>
      <c r="CE16" s="14">
        <f>IF('Bruttó eszk'!CE16&gt;0,_xlfn.RANK.EQ('Bruttó eszk'!CE16,'Bruttó eszk'!CE$2:CE$34,0),"")</f>
        <v>16</v>
      </c>
      <c r="CF16" s="14"/>
      <c r="CG16" s="14" t="str">
        <f>IF('Bruttó eszk'!CG16&gt;0,_xlfn.RANK.EQ('Bruttó eszk'!CG16,'Bruttó eszk'!CG$2:CG$34,0),"")</f>
        <v/>
      </c>
      <c r="CH16" s="14" t="str">
        <f>IF('Bruttó eszk'!CH16&gt;0,_xlfn.RANK.EQ('Bruttó eszk'!CH16,'Bruttó eszk'!CH$2:CH$34,0),"")</f>
        <v/>
      </c>
      <c r="CI16" s="14" t="str">
        <f>IF('Bruttó eszk'!CI16&gt;0,_xlfn.RANK.EQ('Bruttó eszk'!CI16,'Bruttó eszk'!CI$2:CI$34,0),"")</f>
        <v/>
      </c>
      <c r="CJ16" s="14" t="str">
        <f>IF('Bruttó eszk'!CJ16&gt;0,_xlfn.RANK.EQ('Bruttó eszk'!CJ16,'Bruttó eszk'!CJ$2:CJ$34,0),"")</f>
        <v/>
      </c>
    </row>
    <row r="17" spans="1:88" x14ac:dyDescent="0.2">
      <c r="A17" s="12" t="str">
        <f>'Bruttó eszk'!A17</f>
        <v>Rent-a-server Kft.</v>
      </c>
      <c r="B17" s="14" t="str">
        <f>IF('Bruttó eszk'!B17&gt;0,_xlfn.RANK.EQ('Bruttó eszk'!B17,'Bruttó eszk'!B$2:B$34,0),"")</f>
        <v/>
      </c>
      <c r="C17" s="14" t="str">
        <f>IF('Bruttó eszk'!C17&gt;0,_xlfn.RANK.EQ('Bruttó eszk'!C17,'Bruttó eszk'!C$2:C$34,0),"")</f>
        <v/>
      </c>
      <c r="D17" s="14" t="str">
        <f>IF('Bruttó eszk'!D17&gt;0,_xlfn.RANK.EQ('Bruttó eszk'!D17,'Bruttó eszk'!D$2:D$34,0),"")</f>
        <v/>
      </c>
      <c r="E17" s="14" t="str">
        <f>IF('Bruttó eszk'!E17&gt;0,_xlfn.RANK.EQ('Bruttó eszk'!E17,'Bruttó eszk'!E$2:E$34,0),"")</f>
        <v/>
      </c>
      <c r="F17" s="14" t="str">
        <f>IF('Bruttó eszk'!F17&gt;0,_xlfn.RANK.EQ('Bruttó eszk'!F17,'Bruttó eszk'!F$2:F$34,0),"")</f>
        <v/>
      </c>
      <c r="G17" s="14" t="str">
        <f>IF('Bruttó eszk'!G17&gt;0,_xlfn.RANK.EQ('Bruttó eszk'!G17,'Bruttó eszk'!G$2:G$34,0),"")</f>
        <v/>
      </c>
      <c r="H17" s="14" t="str">
        <f>IF('Bruttó eszk'!H17&gt;0,_xlfn.RANK.EQ('Bruttó eszk'!H17,'Bruttó eszk'!H$2:H$34,0),"")</f>
        <v/>
      </c>
      <c r="I17" s="14" t="str">
        <f>IF('Bruttó eszk'!I17&gt;0,_xlfn.RANK.EQ('Bruttó eszk'!I17,'Bruttó eszk'!I$2:I$34,0),"")</f>
        <v/>
      </c>
      <c r="J17" s="14" t="str">
        <f>IF('Bruttó eszk'!J17&gt;0,_xlfn.RANK.EQ('Bruttó eszk'!J17,'Bruttó eszk'!J$2:J$34,0),"")</f>
        <v/>
      </c>
      <c r="K17" s="14" t="str">
        <f>IF('Bruttó eszk'!K17&gt;0,_xlfn.RANK.EQ('Bruttó eszk'!K17,'Bruttó eszk'!K$2:K$34,0),"")</f>
        <v/>
      </c>
      <c r="L17" s="14" t="str">
        <f>IF('Bruttó eszk'!L17&gt;0,_xlfn.RANK.EQ('Bruttó eszk'!L17,'Bruttó eszk'!L$2:L$34,0),"")</f>
        <v/>
      </c>
      <c r="M17" s="14" t="str">
        <f>IF('Bruttó eszk'!M17&gt;0,_xlfn.RANK.EQ('Bruttó eszk'!M17,'Bruttó eszk'!M$2:M$34,0),"")</f>
        <v/>
      </c>
      <c r="N17" s="14" t="str">
        <f>IF('Bruttó eszk'!N17&gt;0,_xlfn.RANK.EQ('Bruttó eszk'!N17,'Bruttó eszk'!N$2:N$34,0),"")</f>
        <v/>
      </c>
      <c r="O17" s="14" t="str">
        <f>IF('Bruttó eszk'!O17&gt;0,_xlfn.RANK.EQ('Bruttó eszk'!O17,'Bruttó eszk'!O$2:O$34,0),"")</f>
        <v/>
      </c>
      <c r="P17" s="14" t="str">
        <f>IF('Bruttó eszk'!P17&gt;0,_xlfn.RANK.EQ('Bruttó eszk'!P17,'Bruttó eszk'!P$2:P$34,0),"")</f>
        <v/>
      </c>
      <c r="Q17" s="14" t="str">
        <f>IF('Bruttó eszk'!Q17&gt;0,_xlfn.RANK.EQ('Bruttó eszk'!Q17,'Bruttó eszk'!Q$2:Q$34,0),"")</f>
        <v/>
      </c>
      <c r="R17" s="14" t="str">
        <f>IF('Bruttó eszk'!R17&gt;0,_xlfn.RANK.EQ('Bruttó eszk'!R17,'Bruttó eszk'!R$2:R$34,0),"")</f>
        <v/>
      </c>
      <c r="S17" s="14" t="str">
        <f>IF('Bruttó eszk'!S17&gt;0,_xlfn.RANK.EQ('Bruttó eszk'!S17,'Bruttó eszk'!S$2:S$34,0),"")</f>
        <v/>
      </c>
      <c r="T17" s="14" t="str">
        <f>IF('Bruttó eszk'!T17&gt;0,_xlfn.RANK.EQ('Bruttó eszk'!T17,'Bruttó eszk'!T$2:T$34,0),"")</f>
        <v/>
      </c>
      <c r="U17" s="14" t="str">
        <f>IF('Bruttó eszk'!U17&gt;0,_xlfn.RANK.EQ('Bruttó eszk'!U17,'Bruttó eszk'!U$2:U$34,0),"")</f>
        <v/>
      </c>
      <c r="V17" s="14" t="str">
        <f>IF('Bruttó eszk'!V17&gt;0,_xlfn.RANK.EQ('Bruttó eszk'!V17,'Bruttó eszk'!V$2:V$34,0),"")</f>
        <v/>
      </c>
      <c r="W17" s="14" t="str">
        <f>IF('Bruttó eszk'!W17&gt;0,_xlfn.RANK.EQ('Bruttó eszk'!W17,'Bruttó eszk'!W$2:W$34,0),"")</f>
        <v/>
      </c>
      <c r="X17" s="14" t="str">
        <f>IF('Bruttó eszk'!X17&gt;0,_xlfn.RANK.EQ('Bruttó eszk'!X17,'Bruttó eszk'!X$2:X$34,0),"")</f>
        <v/>
      </c>
      <c r="Y17" s="14" t="str">
        <f>IF('Bruttó eszk'!Y17&gt;0,_xlfn.RANK.EQ('Bruttó eszk'!Y17,'Bruttó eszk'!Y$2:Y$34,0),"")</f>
        <v/>
      </c>
      <c r="Z17" s="14" t="str">
        <f>IF('Bruttó eszk'!Z17&gt;0,_xlfn.RANK.EQ('Bruttó eszk'!Z17,'Bruttó eszk'!Z$2:Z$34,0),"")</f>
        <v/>
      </c>
      <c r="AA17" s="14" t="str">
        <f>IF('Bruttó eszk'!AA17&gt;0,_xlfn.RANK.EQ('Bruttó eszk'!AA17,'Bruttó eszk'!AA$2:AA$34,0),"")</f>
        <v/>
      </c>
      <c r="AB17" s="14" t="str">
        <f>IF('Bruttó eszk'!AB17&gt;0,_xlfn.RANK.EQ('Bruttó eszk'!AB17,'Bruttó eszk'!AB$2:AB$34,0),"")</f>
        <v/>
      </c>
      <c r="AC17" s="14" t="str">
        <f>IF('Bruttó eszk'!AC17&gt;0,_xlfn.RANK.EQ('Bruttó eszk'!AC17,'Bruttó eszk'!AC$2:AC$34,0),"")</f>
        <v/>
      </c>
      <c r="AD17" s="14" t="str">
        <f>IF('Bruttó eszk'!AD17&gt;0,_xlfn.RANK.EQ('Bruttó eszk'!AD17,'Bruttó eszk'!AD$2:AD$34,0),"")</f>
        <v/>
      </c>
      <c r="AE17" s="14" t="str">
        <f>IF('Bruttó eszk'!AE17&gt;0,_xlfn.RANK.EQ('Bruttó eszk'!AE17,'Bruttó eszk'!AE$2:AE$34,0),"")</f>
        <v/>
      </c>
      <c r="AF17" s="14" t="str">
        <f>IF('Bruttó eszk'!AF17&gt;0,_xlfn.RANK.EQ('Bruttó eszk'!AF17,'Bruttó eszk'!AF$2:AF$34,0),"")</f>
        <v/>
      </c>
      <c r="AG17" s="14" t="str">
        <f>IF('Bruttó eszk'!AG17&gt;0,_xlfn.RANK.EQ('Bruttó eszk'!AG17,'Bruttó eszk'!AG$2:AG$34,0),"")</f>
        <v/>
      </c>
      <c r="AH17" s="14" t="str">
        <f>IF('Bruttó eszk'!AH17&gt;0,_xlfn.RANK.EQ('Bruttó eszk'!AH17,'Bruttó eszk'!AH$2:AH$34,0),"")</f>
        <v/>
      </c>
      <c r="AI17" s="14">
        <f>IF('Bruttó eszk'!AI17&gt;0,_xlfn.RANK.EQ('Bruttó eszk'!AI17,'Bruttó eszk'!AI$2:AI$34,0),"")</f>
        <v>6</v>
      </c>
      <c r="AJ17" s="14" t="str">
        <f>IF('Bruttó eszk'!AJ17&gt;0,_xlfn.RANK.EQ('Bruttó eszk'!AJ17,'Bruttó eszk'!AJ$2:AJ$34,0),"")</f>
        <v/>
      </c>
      <c r="AK17" s="14" t="str">
        <f>IF('Bruttó eszk'!AK17&gt;0,_xlfn.RANK.EQ('Bruttó eszk'!AK17,'Bruttó eszk'!AK$2:AK$34,0),"")</f>
        <v/>
      </c>
      <c r="AL17" s="14" t="str">
        <f>IF('Bruttó eszk'!AL17&gt;0,_xlfn.RANK.EQ('Bruttó eszk'!AL17,'Bruttó eszk'!AL$2:AL$34,0),"")</f>
        <v/>
      </c>
      <c r="AM17" s="14" t="str">
        <f>IF('Bruttó eszk'!AM17&gt;0,_xlfn.RANK.EQ('Bruttó eszk'!AM17,'Bruttó eszk'!AM$2:AM$34,0),"")</f>
        <v/>
      </c>
      <c r="AN17" s="14" t="str">
        <f>IF('Bruttó eszk'!AN17&gt;0,_xlfn.RANK.EQ('Bruttó eszk'!AN17,'Bruttó eszk'!AN$2:AN$34,0),"")</f>
        <v/>
      </c>
      <c r="AO17" s="14" t="str">
        <f>IF('Bruttó eszk'!AO17&gt;0,_xlfn.RANK.EQ('Bruttó eszk'!AO17,'Bruttó eszk'!AO$2:AO$34,0),"")</f>
        <v/>
      </c>
      <c r="AP17" s="14" t="str">
        <f>IF('Bruttó eszk'!AP17&gt;0,_xlfn.RANK.EQ('Bruttó eszk'!AP17,'Bruttó eszk'!AP$2:AP$34,0),"")</f>
        <v/>
      </c>
      <c r="AQ17" s="14" t="str">
        <f>IF('Bruttó eszk'!AQ17&gt;0,_xlfn.RANK.EQ('Bruttó eszk'!AQ17,'Bruttó eszk'!AQ$2:AQ$34,0),"")</f>
        <v/>
      </c>
      <c r="AR17" s="14" t="str">
        <f>IF('Bruttó eszk'!AR17&gt;0,_xlfn.RANK.EQ('Bruttó eszk'!AR17,'Bruttó eszk'!AR$2:AR$34,0),"")</f>
        <v/>
      </c>
      <c r="AS17" s="14" t="str">
        <f>IF('Bruttó eszk'!AS17&gt;0,_xlfn.RANK.EQ('Bruttó eszk'!AS17,'Bruttó eszk'!AS$2:AS$34,0),"")</f>
        <v/>
      </c>
      <c r="AT17" s="14" t="str">
        <f>IF('Bruttó eszk'!AT17&gt;0,_xlfn.RANK.EQ('Bruttó eszk'!AT17,'Bruttó eszk'!AT$2:AT$34,0),"")</f>
        <v/>
      </c>
      <c r="AU17" s="14">
        <f>IF('Bruttó eszk'!AU17&gt;0,_xlfn.RANK.EQ('Bruttó eszk'!AU17,'Bruttó eszk'!AU$2:AU$34,0),"")</f>
        <v>2</v>
      </c>
      <c r="AV17" s="14" t="str">
        <f>IF('Bruttó eszk'!AV17&gt;0,_xlfn.RANK.EQ('Bruttó eszk'!AV17,'Bruttó eszk'!AV$2:AV$34,0),"")</f>
        <v/>
      </c>
      <c r="AW17" s="14" t="str">
        <f>IF('Bruttó eszk'!AW17&gt;0,_xlfn.RANK.EQ('Bruttó eszk'!AW17,'Bruttó eszk'!AW$2:AW$34,0),"")</f>
        <v/>
      </c>
      <c r="AX17" s="14" t="str">
        <f>IF('Bruttó eszk'!AX17&gt;0,_xlfn.RANK.EQ('Bruttó eszk'!AX17,'Bruttó eszk'!AX$2:AX$34,0),"")</f>
        <v/>
      </c>
      <c r="AY17" s="14" t="str">
        <f>IF('Bruttó eszk'!AY17&gt;0,_xlfn.RANK.EQ('Bruttó eszk'!AY17,'Bruttó eszk'!AY$2:AY$34,0),"")</f>
        <v/>
      </c>
      <c r="AZ17" s="14" t="str">
        <f>IF('Bruttó eszk'!AZ17&gt;0,_xlfn.RANK.EQ('Bruttó eszk'!AZ17,'Bruttó eszk'!AZ$2:AZ$34,0),"")</f>
        <v/>
      </c>
      <c r="BA17" s="14" t="str">
        <f>IF('Bruttó eszk'!BA17&gt;0,_xlfn.RANK.EQ('Bruttó eszk'!BA17,'Bruttó eszk'!BA$2:BA$34,0),"")</f>
        <v/>
      </c>
      <c r="BB17" s="14" t="str">
        <f>IF('Bruttó eszk'!BB17&gt;0,_xlfn.RANK.EQ('Bruttó eszk'!BB17,'Bruttó eszk'!BB$2:BB$34,0),"")</f>
        <v/>
      </c>
      <c r="BC17" s="14" t="str">
        <f>IF('Bruttó eszk'!BC17&gt;0,_xlfn.RANK.EQ('Bruttó eszk'!BC17,'Bruttó eszk'!BC$2:BC$34,0),"")</f>
        <v/>
      </c>
      <c r="BD17" s="14" t="str">
        <f>IF('Bruttó eszk'!BD17&gt;0,_xlfn.RANK.EQ('Bruttó eszk'!BD17,'Bruttó eszk'!BD$2:BD$34,0),"")</f>
        <v/>
      </c>
      <c r="BE17" s="14" t="str">
        <f>IF('Bruttó eszk'!BE17&gt;0,_xlfn.RANK.EQ('Bruttó eszk'!BE17,'Bruttó eszk'!BE$2:BE$34,0),"")</f>
        <v/>
      </c>
      <c r="BF17" s="14" t="str">
        <f>IF('Bruttó eszk'!BF17&gt;0,_xlfn.RANK.EQ('Bruttó eszk'!BF17,'Bruttó eszk'!BF$2:BF$34,0),"")</f>
        <v/>
      </c>
      <c r="BG17" s="14" t="str">
        <f>IF('Bruttó eszk'!BG17&gt;0,_xlfn.RANK.EQ('Bruttó eszk'!BG17,'Bruttó eszk'!BG$2:BG$34,0),"")</f>
        <v/>
      </c>
      <c r="BH17" s="14" t="str">
        <f>IF('Bruttó eszk'!BH17&gt;0,_xlfn.RANK.EQ('Bruttó eszk'!BH17,'Bruttó eszk'!BH$2:BH$34,0),"")</f>
        <v/>
      </c>
      <c r="BI17" s="14" t="str">
        <f>IF('Bruttó eszk'!BI17&gt;0,_xlfn.RANK.EQ('Bruttó eszk'!BI17,'Bruttó eszk'!BI$2:BI$34,0),"")</f>
        <v/>
      </c>
      <c r="BJ17" s="14" t="str">
        <f>IF('Bruttó eszk'!BJ17&gt;0,_xlfn.RANK.EQ('Bruttó eszk'!BJ17,'Bruttó eszk'!BJ$2:BJ$34,0),"")</f>
        <v/>
      </c>
      <c r="BK17" s="14"/>
      <c r="BL17" s="14" t="str">
        <f>IF('Bruttó eszk'!BL17&gt;0,_xlfn.RANK.EQ('Bruttó eszk'!BL17,'Bruttó eszk'!BL$2:BL$34,0),"")</f>
        <v/>
      </c>
      <c r="BM17" s="14" t="str">
        <f>IF('Bruttó eszk'!BM17&gt;0,_xlfn.RANK.EQ('Bruttó eszk'!BM17,'Bruttó eszk'!BM$2:BM$34,0),"")</f>
        <v/>
      </c>
      <c r="BN17" s="14" t="str">
        <f>IF('Bruttó eszk'!BN17&gt;0,_xlfn.RANK.EQ('Bruttó eszk'!BN17,'Bruttó eszk'!BN$2:BN$34,0),"")</f>
        <v/>
      </c>
      <c r="BO17" s="14" t="str">
        <f>IF('Bruttó eszk'!BO17&gt;0,_xlfn.RANK.EQ('Bruttó eszk'!BO17,'Bruttó eszk'!BO$2:BO$34,0),"")</f>
        <v/>
      </c>
      <c r="BP17" s="14" t="str">
        <f>IF('Bruttó eszk'!BP17&gt;0,_xlfn.RANK.EQ('Bruttó eszk'!BP17,'Bruttó eszk'!BP$2:BP$34,0),"")</f>
        <v/>
      </c>
      <c r="BQ17" s="14" t="str">
        <f>IF('Bruttó eszk'!BQ17&gt;0,_xlfn.RANK.EQ('Bruttó eszk'!BQ17,'Bruttó eszk'!BQ$2:BQ$34,0),"")</f>
        <v/>
      </c>
      <c r="BR17" s="14" t="str">
        <f>IF('Bruttó eszk'!BR17&gt;0,_xlfn.RANK.EQ('Bruttó eszk'!BR17,'Bruttó eszk'!BR$2:BR$34,0),"")</f>
        <v/>
      </c>
      <c r="BS17" s="14" t="str">
        <f>IF('Bruttó eszk'!BS17&gt;0,_xlfn.RANK.EQ('Bruttó eszk'!BS17,'Bruttó eszk'!BS$2:BS$34,0),"")</f>
        <v/>
      </c>
      <c r="BT17" s="14">
        <f>IF('Bruttó eszk'!BT17&gt;0,_xlfn.RANK.EQ('Bruttó eszk'!BT17,'Bruttó eszk'!BT$2:BT$34,0),"")</f>
        <v>6</v>
      </c>
      <c r="BU17" s="14" t="str">
        <f>IF('Bruttó eszk'!BU17&gt;0,_xlfn.RANK.EQ('Bruttó eszk'!BU17,'Bruttó eszk'!BU$2:BU$34,0),"")</f>
        <v/>
      </c>
      <c r="BV17" s="14" t="str">
        <f>IF('Bruttó eszk'!BV17&gt;0,_xlfn.RANK.EQ('Bruttó eszk'!BV17,'Bruttó eszk'!BV$2:BV$34,0),"")</f>
        <v/>
      </c>
      <c r="BW17" s="14" t="str">
        <f>IF('Bruttó eszk'!BW17&gt;0,_xlfn.RANK.EQ('Bruttó eszk'!BW17,'Bruttó eszk'!BW$2:BW$34,0),"")</f>
        <v/>
      </c>
      <c r="BX17" s="14" t="str">
        <f>IF('Bruttó eszk'!BX17&gt;0,_xlfn.RANK.EQ('Bruttó eszk'!BX17,'Bruttó eszk'!BX$2:BX$34,0),"")</f>
        <v/>
      </c>
      <c r="BY17" s="14"/>
      <c r="BZ17" s="14" t="str">
        <f>IF('Bruttó eszk'!BZ17&gt;0,_xlfn.RANK.EQ('Bruttó eszk'!BZ17,'Bruttó eszk'!BZ$2:BZ$34,0),"")</f>
        <v/>
      </c>
      <c r="CA17" s="14" t="str">
        <f>IF('Bruttó eszk'!CA17&gt;0,_xlfn.RANK.EQ('Bruttó eszk'!CA17,'Bruttó eszk'!CA$2:CA$34,0),"")</f>
        <v/>
      </c>
      <c r="CB17" s="14">
        <f>IF('Bruttó eszk'!CB17&gt;0,_xlfn.RANK.EQ('Bruttó eszk'!CB17,'Bruttó eszk'!CB$2:CB$34,0),"")</f>
        <v>15</v>
      </c>
      <c r="CC17" s="14" t="str">
        <f>IF('Bruttó eszk'!CC17&gt;0,_xlfn.RANK.EQ('Bruttó eszk'!CC17,'Bruttó eszk'!CC$2:CC$34,0),"")</f>
        <v/>
      </c>
      <c r="CD17" s="14" t="str">
        <f>IF('Bruttó eszk'!CD17&gt;0,_xlfn.RANK.EQ('Bruttó eszk'!CD17,'Bruttó eszk'!CD$2:CD$34,0),"")</f>
        <v/>
      </c>
      <c r="CE17" s="14">
        <f>IF('Bruttó eszk'!CE17&gt;0,_xlfn.RANK.EQ('Bruttó eszk'!CE17,'Bruttó eszk'!CE$2:CE$34,0),"")</f>
        <v>27</v>
      </c>
      <c r="CF17" s="14"/>
      <c r="CG17" s="14" t="str">
        <f>IF('Bruttó eszk'!CG17&gt;0,_xlfn.RANK.EQ('Bruttó eszk'!CG17,'Bruttó eszk'!CG$2:CG$34,0),"")</f>
        <v/>
      </c>
      <c r="CH17" s="14" t="str">
        <f>IF('Bruttó eszk'!CH17&gt;0,_xlfn.RANK.EQ('Bruttó eszk'!CH17,'Bruttó eszk'!CH$2:CH$34,0),"")</f>
        <v/>
      </c>
      <c r="CI17" s="14" t="str">
        <f>IF('Bruttó eszk'!CI17&gt;0,_xlfn.RANK.EQ('Bruttó eszk'!CI17,'Bruttó eszk'!CI$2:CI$34,0),"")</f>
        <v/>
      </c>
      <c r="CJ17" s="14" t="str">
        <f>IF('Bruttó eszk'!CJ17&gt;0,_xlfn.RANK.EQ('Bruttó eszk'!CJ17,'Bruttó eszk'!CJ$2:CJ$34,0),"")</f>
        <v/>
      </c>
    </row>
    <row r="18" spans="1:88" x14ac:dyDescent="0.2">
      <c r="A18" s="12" t="str">
        <f>'Bruttó eszk'!A18</f>
        <v>Deutsche Leasing Hungaria Zrt., Deutsche Leasing Hungaria Kft.</v>
      </c>
      <c r="B18" s="14" t="str">
        <f>IF('Bruttó eszk'!B18&gt;0,_xlfn.RANK.EQ('Bruttó eszk'!B18,'Bruttó eszk'!B$2:B$34,0),"")</f>
        <v/>
      </c>
      <c r="C18" s="14">
        <f>IF('Bruttó eszk'!C18&gt;0,_xlfn.RANK.EQ('Bruttó eszk'!C18,'Bruttó eszk'!C$2:C$34,0),"")</f>
        <v>9</v>
      </c>
      <c r="D18" s="14" t="str">
        <f>IF('Bruttó eszk'!D18&gt;0,_xlfn.RANK.EQ('Bruttó eszk'!D18,'Bruttó eszk'!D$2:D$34,0),"")</f>
        <v/>
      </c>
      <c r="E18" s="14">
        <f>IF('Bruttó eszk'!E18&gt;0,_xlfn.RANK.EQ('Bruttó eszk'!E18,'Bruttó eszk'!E$2:E$34,0),"")</f>
        <v>12</v>
      </c>
      <c r="F18" s="14" t="str">
        <f>IF('Bruttó eszk'!F18&gt;0,_xlfn.RANK.EQ('Bruttó eszk'!F18,'Bruttó eszk'!F$2:F$34,0),"")</f>
        <v/>
      </c>
      <c r="G18" s="14" t="str">
        <f>IF('Bruttó eszk'!G18&gt;0,_xlfn.RANK.EQ('Bruttó eszk'!G18,'Bruttó eszk'!G$2:G$34,0),"")</f>
        <v/>
      </c>
      <c r="H18" s="14" t="str">
        <f>IF('Bruttó eszk'!H18&gt;0,_xlfn.RANK.EQ('Bruttó eszk'!H18,'Bruttó eszk'!H$2:H$34,0),"")</f>
        <v/>
      </c>
      <c r="I18" s="14" t="str">
        <f>IF('Bruttó eszk'!I18&gt;0,_xlfn.RANK.EQ('Bruttó eszk'!I18,'Bruttó eszk'!I$2:I$34,0),"")</f>
        <v/>
      </c>
      <c r="J18" s="14" t="str">
        <f>IF('Bruttó eszk'!J18&gt;0,_xlfn.RANK.EQ('Bruttó eszk'!J18,'Bruttó eszk'!J$2:J$34,0),"")</f>
        <v/>
      </c>
      <c r="K18" s="14" t="str">
        <f>IF('Bruttó eszk'!K18&gt;0,_xlfn.RANK.EQ('Bruttó eszk'!K18,'Bruttó eszk'!K$2:K$34,0),"")</f>
        <v/>
      </c>
      <c r="L18" s="14">
        <f>IF('Bruttó eszk'!L18&gt;0,_xlfn.RANK.EQ('Bruttó eszk'!L18,'Bruttó eszk'!L$2:L$34,0),"")</f>
        <v>3</v>
      </c>
      <c r="M18" s="14">
        <f>IF('Bruttó eszk'!M18&gt;0,_xlfn.RANK.EQ('Bruttó eszk'!M18,'Bruttó eszk'!M$2:M$34,0),"")</f>
        <v>11</v>
      </c>
      <c r="N18" s="14">
        <f>IF('Bruttó eszk'!N18&gt;0,_xlfn.RANK.EQ('Bruttó eszk'!N18,'Bruttó eszk'!N$2:N$34,0),"")</f>
        <v>9</v>
      </c>
      <c r="O18" s="14" t="str">
        <f>IF('Bruttó eszk'!O18&gt;0,_xlfn.RANK.EQ('Bruttó eszk'!O18,'Bruttó eszk'!O$2:O$34,0),"")</f>
        <v/>
      </c>
      <c r="P18" s="14" t="str">
        <f>IF('Bruttó eszk'!P18&gt;0,_xlfn.RANK.EQ('Bruttó eszk'!P18,'Bruttó eszk'!P$2:P$34,0),"")</f>
        <v/>
      </c>
      <c r="Q18" s="14" t="str">
        <f>IF('Bruttó eszk'!Q18&gt;0,_xlfn.RANK.EQ('Bruttó eszk'!Q18,'Bruttó eszk'!Q$2:Q$34,0),"")</f>
        <v/>
      </c>
      <c r="R18" s="14" t="str">
        <f>IF('Bruttó eszk'!R18&gt;0,_xlfn.RANK.EQ('Bruttó eszk'!R18,'Bruttó eszk'!R$2:R$34,0),"")</f>
        <v/>
      </c>
      <c r="S18" s="14" t="str">
        <f>IF('Bruttó eszk'!S18&gt;0,_xlfn.RANK.EQ('Bruttó eszk'!S18,'Bruttó eszk'!S$2:S$34,0),"")</f>
        <v/>
      </c>
      <c r="T18" s="14" t="str">
        <f>IF('Bruttó eszk'!T18&gt;0,_xlfn.RANK.EQ('Bruttó eszk'!T18,'Bruttó eszk'!T$2:T$34,0),"")</f>
        <v/>
      </c>
      <c r="U18" s="14" t="str">
        <f>IF('Bruttó eszk'!U18&gt;0,_xlfn.RANK.EQ('Bruttó eszk'!U18,'Bruttó eszk'!U$2:U$34,0),"")</f>
        <v/>
      </c>
      <c r="V18" s="14" t="str">
        <f>IF('Bruttó eszk'!V18&gt;0,_xlfn.RANK.EQ('Bruttó eszk'!V18,'Bruttó eszk'!V$2:V$34,0),"")</f>
        <v/>
      </c>
      <c r="W18" s="14" t="str">
        <f>IF('Bruttó eszk'!W18&gt;0,_xlfn.RANK.EQ('Bruttó eszk'!W18,'Bruttó eszk'!W$2:W$34,0),"")</f>
        <v/>
      </c>
      <c r="X18" s="14" t="str">
        <f>IF('Bruttó eszk'!X18&gt;0,_xlfn.RANK.EQ('Bruttó eszk'!X18,'Bruttó eszk'!X$2:X$34,0),"")</f>
        <v/>
      </c>
      <c r="Y18" s="14">
        <f>IF('Bruttó eszk'!Y18&gt;0,_xlfn.RANK.EQ('Bruttó eszk'!Y18,'Bruttó eszk'!Y$2:Y$34,0),"")</f>
        <v>3</v>
      </c>
      <c r="Z18" s="14">
        <f>IF('Bruttó eszk'!Z18&gt;0,_xlfn.RANK.EQ('Bruttó eszk'!Z18,'Bruttó eszk'!Z$2:Z$34,0),"")</f>
        <v>12</v>
      </c>
      <c r="AA18" s="14" t="str">
        <f>IF('Bruttó eszk'!AA18&gt;0,_xlfn.RANK.EQ('Bruttó eszk'!AA18,'Bruttó eszk'!AA$2:AA$34,0),"")</f>
        <v/>
      </c>
      <c r="AB18" s="14">
        <f>IF('Bruttó eszk'!AB18&gt;0,_xlfn.RANK.EQ('Bruttó eszk'!AB18,'Bruttó eszk'!AB$2:AB$34,0),"")</f>
        <v>4</v>
      </c>
      <c r="AC18" s="14">
        <f>IF('Bruttó eszk'!AC18&gt;0,_xlfn.RANK.EQ('Bruttó eszk'!AC18,'Bruttó eszk'!AC$2:AC$34,0),"")</f>
        <v>16</v>
      </c>
      <c r="AD18" s="14" t="str">
        <f>IF('Bruttó eszk'!AD18&gt;0,_xlfn.RANK.EQ('Bruttó eszk'!AD18,'Bruttó eszk'!AD$2:AD$34,0),"")</f>
        <v/>
      </c>
      <c r="AE18" s="14">
        <f>IF('Bruttó eszk'!AE18&gt;0,_xlfn.RANK.EQ('Bruttó eszk'!AE18,'Bruttó eszk'!AE$2:AE$34,0),"")</f>
        <v>4</v>
      </c>
      <c r="AF18" s="14">
        <f>IF('Bruttó eszk'!AF18&gt;0,_xlfn.RANK.EQ('Bruttó eszk'!AF18,'Bruttó eszk'!AF$2:AF$34,0),"")</f>
        <v>6</v>
      </c>
      <c r="AG18" s="14">
        <f>IF('Bruttó eszk'!AG18&gt;0,_xlfn.RANK.EQ('Bruttó eszk'!AG18,'Bruttó eszk'!AG$2:AG$34,0),"")</f>
        <v>8</v>
      </c>
      <c r="AH18" s="14">
        <f>IF('Bruttó eszk'!AH18&gt;0,_xlfn.RANK.EQ('Bruttó eszk'!AH18,'Bruttó eszk'!AH$2:AH$34,0),"")</f>
        <v>3</v>
      </c>
      <c r="AI18" s="14">
        <f>IF('Bruttó eszk'!AI18&gt;0,_xlfn.RANK.EQ('Bruttó eszk'!AI18,'Bruttó eszk'!AI$2:AI$34,0),"")</f>
        <v>2</v>
      </c>
      <c r="AJ18" s="14" t="str">
        <f>IF('Bruttó eszk'!AJ18&gt;0,_xlfn.RANK.EQ('Bruttó eszk'!AJ18,'Bruttó eszk'!AJ$2:AJ$34,0),"")</f>
        <v/>
      </c>
      <c r="AK18" s="14">
        <f>IF('Bruttó eszk'!AK18&gt;0,_xlfn.RANK.EQ('Bruttó eszk'!AK18,'Bruttó eszk'!AK$2:AK$34,0),"")</f>
        <v>1</v>
      </c>
      <c r="AL18" s="14">
        <f>IF('Bruttó eszk'!AL18&gt;0,_xlfn.RANK.EQ('Bruttó eszk'!AL18,'Bruttó eszk'!AL$2:AL$34,0),"")</f>
        <v>3</v>
      </c>
      <c r="AM18" s="14">
        <f>IF('Bruttó eszk'!AM18&gt;0,_xlfn.RANK.EQ('Bruttó eszk'!AM18,'Bruttó eszk'!AM$2:AM$34,0),"")</f>
        <v>3</v>
      </c>
      <c r="AN18" s="14">
        <f>IF('Bruttó eszk'!AN18&gt;0,_xlfn.RANK.EQ('Bruttó eszk'!AN18,'Bruttó eszk'!AN$2:AN$34,0),"")</f>
        <v>5</v>
      </c>
      <c r="AO18" s="14">
        <f>IF('Bruttó eszk'!AO18&gt;0,_xlfn.RANK.EQ('Bruttó eszk'!AO18,'Bruttó eszk'!AO$2:AO$34,0),"")</f>
        <v>2</v>
      </c>
      <c r="AP18" s="14">
        <f>IF('Bruttó eszk'!AP18&gt;0,_xlfn.RANK.EQ('Bruttó eszk'!AP18,'Bruttó eszk'!AP$2:AP$34,0),"")</f>
        <v>3</v>
      </c>
      <c r="AQ18" s="14">
        <f>IF('Bruttó eszk'!AQ18&gt;0,_xlfn.RANK.EQ('Bruttó eszk'!AQ18,'Bruttó eszk'!AQ$2:AQ$34,0),"")</f>
        <v>6</v>
      </c>
      <c r="AR18" s="14" t="str">
        <f>IF('Bruttó eszk'!AR18&gt;0,_xlfn.RANK.EQ('Bruttó eszk'!AR18,'Bruttó eszk'!AR$2:AR$34,0),"")</f>
        <v/>
      </c>
      <c r="AS18" s="14">
        <f>IF('Bruttó eszk'!AS18&gt;0,_xlfn.RANK.EQ('Bruttó eszk'!AS18,'Bruttó eszk'!AS$2:AS$34,0),"")</f>
        <v>1</v>
      </c>
      <c r="AT18" s="14" t="str">
        <f>IF('Bruttó eszk'!AT18&gt;0,_xlfn.RANK.EQ('Bruttó eszk'!AT18,'Bruttó eszk'!AT$2:AT$34,0),"")</f>
        <v/>
      </c>
      <c r="AU18" s="14" t="str">
        <f>IF('Bruttó eszk'!AU18&gt;0,_xlfn.RANK.EQ('Bruttó eszk'!AU18,'Bruttó eszk'!AU$2:AU$34,0),"")</f>
        <v/>
      </c>
      <c r="AV18" s="14">
        <f>IF('Bruttó eszk'!AV18&gt;0,_xlfn.RANK.EQ('Bruttó eszk'!AV18,'Bruttó eszk'!AV$2:AV$34,0),"")</f>
        <v>2</v>
      </c>
      <c r="AW18" s="14">
        <f>IF('Bruttó eszk'!AW18&gt;0,_xlfn.RANK.EQ('Bruttó eszk'!AW18,'Bruttó eszk'!AW$2:AW$34,0),"")</f>
        <v>1</v>
      </c>
      <c r="AX18" s="14">
        <f>IF('Bruttó eszk'!AX18&gt;0,_xlfn.RANK.EQ('Bruttó eszk'!AX18,'Bruttó eszk'!AX$2:AX$34,0),"")</f>
        <v>2</v>
      </c>
      <c r="AY18" s="14" t="str">
        <f>IF('Bruttó eszk'!AY18&gt;0,_xlfn.RANK.EQ('Bruttó eszk'!AY18,'Bruttó eszk'!AY$2:AY$34,0),"")</f>
        <v/>
      </c>
      <c r="AZ18" s="14" t="str">
        <f>IF('Bruttó eszk'!AZ18&gt;0,_xlfn.RANK.EQ('Bruttó eszk'!AZ18,'Bruttó eszk'!AZ$2:AZ$34,0),"")</f>
        <v/>
      </c>
      <c r="BA18" s="14" t="str">
        <f>IF('Bruttó eszk'!BA18&gt;0,_xlfn.RANK.EQ('Bruttó eszk'!BA18,'Bruttó eszk'!BA$2:BA$34,0),"")</f>
        <v/>
      </c>
      <c r="BB18" s="14" t="str">
        <f>IF('Bruttó eszk'!BB18&gt;0,_xlfn.RANK.EQ('Bruttó eszk'!BB18,'Bruttó eszk'!BB$2:BB$34,0),"")</f>
        <v/>
      </c>
      <c r="BC18" s="14" t="str">
        <f>IF('Bruttó eszk'!BC18&gt;0,_xlfn.RANK.EQ('Bruttó eszk'!BC18,'Bruttó eszk'!BC$2:BC$34,0),"")</f>
        <v/>
      </c>
      <c r="BD18" s="14" t="str">
        <f>IF('Bruttó eszk'!BD18&gt;0,_xlfn.RANK.EQ('Bruttó eszk'!BD18,'Bruttó eszk'!BD$2:BD$34,0),"")</f>
        <v/>
      </c>
      <c r="BE18" s="14" t="str">
        <f>IF('Bruttó eszk'!BE18&gt;0,_xlfn.RANK.EQ('Bruttó eszk'!BE18,'Bruttó eszk'!BE$2:BE$34,0),"")</f>
        <v/>
      </c>
      <c r="BF18" s="14" t="str">
        <f>IF('Bruttó eszk'!BF18&gt;0,_xlfn.RANK.EQ('Bruttó eszk'!BF18,'Bruttó eszk'!BF$2:BF$34,0),"")</f>
        <v/>
      </c>
      <c r="BG18" s="14" t="str">
        <f>IF('Bruttó eszk'!BG18&gt;0,_xlfn.RANK.EQ('Bruttó eszk'!BG18,'Bruttó eszk'!BG$2:BG$34,0),"")</f>
        <v/>
      </c>
      <c r="BH18" s="14" t="str">
        <f>IF('Bruttó eszk'!BH18&gt;0,_xlfn.RANK.EQ('Bruttó eszk'!BH18,'Bruttó eszk'!BH$2:BH$34,0),"")</f>
        <v/>
      </c>
      <c r="BI18" s="14" t="str">
        <f>IF('Bruttó eszk'!BI18&gt;0,_xlfn.RANK.EQ('Bruttó eszk'!BI18,'Bruttó eszk'!BI$2:BI$34,0),"")</f>
        <v/>
      </c>
      <c r="BJ18" s="14" t="str">
        <f>IF('Bruttó eszk'!BJ18&gt;0,_xlfn.RANK.EQ('Bruttó eszk'!BJ18,'Bruttó eszk'!BJ$2:BJ$34,0),"")</f>
        <v/>
      </c>
      <c r="BK18" s="14"/>
      <c r="BL18" s="14">
        <f>IF('Bruttó eszk'!BL18&gt;0,_xlfn.RANK.EQ('Bruttó eszk'!BL18,'Bruttó eszk'!BL$2:BL$34,0),"")</f>
        <v>10</v>
      </c>
      <c r="BM18" s="14" t="str">
        <f>IF('Bruttó eszk'!BM18&gt;0,_xlfn.RANK.EQ('Bruttó eszk'!BM18,'Bruttó eszk'!BM$2:BM$34,0),"")</f>
        <v/>
      </c>
      <c r="BN18" s="14" t="str">
        <f>IF('Bruttó eszk'!BN18&gt;0,_xlfn.RANK.EQ('Bruttó eszk'!BN18,'Bruttó eszk'!BN$2:BN$34,0),"")</f>
        <v/>
      </c>
      <c r="BO18" s="14" t="str">
        <f>IF('Bruttó eszk'!BO18&gt;0,_xlfn.RANK.EQ('Bruttó eszk'!BO18,'Bruttó eszk'!BO$2:BO$34,0),"")</f>
        <v/>
      </c>
      <c r="BP18" s="14" t="str">
        <f>IF('Bruttó eszk'!BP18&gt;0,_xlfn.RANK.EQ('Bruttó eszk'!BP18,'Bruttó eszk'!BP$2:BP$34,0),"")</f>
        <v/>
      </c>
      <c r="BQ18" s="14">
        <f>IF('Bruttó eszk'!BQ18&gt;0,_xlfn.RANK.EQ('Bruttó eszk'!BQ18,'Bruttó eszk'!BQ$2:BQ$34,0),"")</f>
        <v>13</v>
      </c>
      <c r="BR18" s="14">
        <f>IF('Bruttó eszk'!BR18&gt;0,_xlfn.RANK.EQ('Bruttó eszk'!BR18,'Bruttó eszk'!BR$2:BR$34,0),"")</f>
        <v>5</v>
      </c>
      <c r="BS18" s="14">
        <f>IF('Bruttó eszk'!BS18&gt;0,_xlfn.RANK.EQ('Bruttó eszk'!BS18,'Bruttó eszk'!BS$2:BS$34,0),"")</f>
        <v>6</v>
      </c>
      <c r="BT18" s="14">
        <f>IF('Bruttó eszk'!BT18&gt;0,_xlfn.RANK.EQ('Bruttó eszk'!BT18,'Bruttó eszk'!BT$2:BT$34,0),"")</f>
        <v>3</v>
      </c>
      <c r="BU18" s="14">
        <f>IF('Bruttó eszk'!BU18&gt;0,_xlfn.RANK.EQ('Bruttó eszk'!BU18,'Bruttó eszk'!BU$2:BU$34,0),"")</f>
        <v>1</v>
      </c>
      <c r="BV18" s="14" t="str">
        <f>IF('Bruttó eszk'!BV18&gt;0,_xlfn.RANK.EQ('Bruttó eszk'!BV18,'Bruttó eszk'!BV$2:BV$34,0),"")</f>
        <v/>
      </c>
      <c r="BW18" s="14" t="str">
        <f>IF('Bruttó eszk'!BW18&gt;0,_xlfn.RANK.EQ('Bruttó eszk'!BW18,'Bruttó eszk'!BW$2:BW$34,0),"")</f>
        <v/>
      </c>
      <c r="BX18" s="14" t="str">
        <f>IF('Bruttó eszk'!BX18&gt;0,_xlfn.RANK.EQ('Bruttó eszk'!BX18,'Bruttó eszk'!BX$2:BX$34,0),"")</f>
        <v/>
      </c>
      <c r="BY18" s="14"/>
      <c r="BZ18" s="14">
        <f>IF('Bruttó eszk'!BZ18&gt;0,_xlfn.RANK.EQ('Bruttó eszk'!BZ18,'Bruttó eszk'!BZ$2:BZ$34,0),"")</f>
        <v>18</v>
      </c>
      <c r="CA18" s="14">
        <f>IF('Bruttó eszk'!CA18&gt;0,_xlfn.RANK.EQ('Bruttó eszk'!CA18,'Bruttó eszk'!CA$2:CA$34,0),"")</f>
        <v>13</v>
      </c>
      <c r="CB18" s="14">
        <f>IF('Bruttó eszk'!CB18&gt;0,_xlfn.RANK.EQ('Bruttó eszk'!CB18,'Bruttó eszk'!CB$2:CB$34,0),"")</f>
        <v>2</v>
      </c>
      <c r="CC18" s="14" t="str">
        <f>IF('Bruttó eszk'!CC18&gt;0,_xlfn.RANK.EQ('Bruttó eszk'!CC18,'Bruttó eszk'!CC$2:CC$34,0),"")</f>
        <v/>
      </c>
      <c r="CD18" s="14" t="str">
        <f>IF('Bruttó eszk'!CD18&gt;0,_xlfn.RANK.EQ('Bruttó eszk'!CD18,'Bruttó eszk'!CD$2:CD$34,0),"")</f>
        <v/>
      </c>
      <c r="CE18" s="14">
        <f>IF('Bruttó eszk'!CE18&gt;0,_xlfn.RANK.EQ('Bruttó eszk'!CE18,'Bruttó eszk'!CE$2:CE$34,0),"")</f>
        <v>5</v>
      </c>
      <c r="CF18" s="14"/>
      <c r="CG18" s="14">
        <f>IF('Bruttó eszk'!CG18&gt;0,_xlfn.RANK.EQ('Bruttó eszk'!CG18,'Bruttó eszk'!CG$2:CG$34,0),"")</f>
        <v>9</v>
      </c>
      <c r="CH18" s="14">
        <f>IF('Bruttó eszk'!CH18&gt;0,_xlfn.RANK.EQ('Bruttó eszk'!CH18,'Bruttó eszk'!CH$2:CH$34,0),"")</f>
        <v>12</v>
      </c>
      <c r="CI18" s="14" t="str">
        <f>IF('Bruttó eszk'!CI18&gt;0,_xlfn.RANK.EQ('Bruttó eszk'!CI18,'Bruttó eszk'!CI$2:CI$34,0),"")</f>
        <v/>
      </c>
      <c r="CJ18" s="14">
        <f>IF('Bruttó eszk'!CJ18&gt;0,_xlfn.RANK.EQ('Bruttó eszk'!CJ18,'Bruttó eszk'!CJ$2:CJ$34,0),"")</f>
        <v>9</v>
      </c>
    </row>
    <row r="19" spans="1:88" x14ac:dyDescent="0.2">
      <c r="A19" s="12" t="str">
        <f>'Bruttó eszk'!A19</f>
        <v>K&amp;H Bank Zrt. Lízing üzletág</v>
      </c>
      <c r="B19" s="14" t="str">
        <f>IF('Bruttó eszk'!B19&gt;0,_xlfn.RANK.EQ('Bruttó eszk'!B19,'Bruttó eszk'!B$2:B$34,0),"")</f>
        <v/>
      </c>
      <c r="C19" s="14" t="str">
        <f>IF('Bruttó eszk'!C19&gt;0,_xlfn.RANK.EQ('Bruttó eszk'!C19,'Bruttó eszk'!C$2:C$34,0),"")</f>
        <v/>
      </c>
      <c r="D19" s="14" t="str">
        <f>IF('Bruttó eszk'!D19&gt;0,_xlfn.RANK.EQ('Bruttó eszk'!D19,'Bruttó eszk'!D$2:D$34,0),"")</f>
        <v/>
      </c>
      <c r="E19" s="14" t="str">
        <f>IF('Bruttó eszk'!E19&gt;0,_xlfn.RANK.EQ('Bruttó eszk'!E19,'Bruttó eszk'!E$2:E$34,0),"")</f>
        <v/>
      </c>
      <c r="F19" s="14" t="str">
        <f>IF('Bruttó eszk'!F19&gt;0,_xlfn.RANK.EQ('Bruttó eszk'!F19,'Bruttó eszk'!F$2:F$34,0),"")</f>
        <v/>
      </c>
      <c r="G19" s="14" t="str">
        <f>IF('Bruttó eszk'!G19&gt;0,_xlfn.RANK.EQ('Bruttó eszk'!G19,'Bruttó eszk'!G$2:G$34,0),"")</f>
        <v/>
      </c>
      <c r="H19" s="14">
        <f>IF('Bruttó eszk'!H19&gt;0,_xlfn.RANK.EQ('Bruttó eszk'!H19,'Bruttó eszk'!H$2:H$34,0),"")</f>
        <v>4</v>
      </c>
      <c r="I19" s="14">
        <f>IF('Bruttó eszk'!I19&gt;0,_xlfn.RANK.EQ('Bruttó eszk'!I19,'Bruttó eszk'!I$2:I$34,0),"")</f>
        <v>1</v>
      </c>
      <c r="J19" s="14">
        <f>IF('Bruttó eszk'!J19&gt;0,_xlfn.RANK.EQ('Bruttó eszk'!J19,'Bruttó eszk'!J$2:J$34,0),"")</f>
        <v>4</v>
      </c>
      <c r="K19" s="14" t="str">
        <f>IF('Bruttó eszk'!K19&gt;0,_xlfn.RANK.EQ('Bruttó eszk'!K19,'Bruttó eszk'!K$2:K$34,0),"")</f>
        <v/>
      </c>
      <c r="L19" s="14" t="str">
        <f>IF('Bruttó eszk'!L19&gt;0,_xlfn.RANK.EQ('Bruttó eszk'!L19,'Bruttó eszk'!L$2:L$34,0),"")</f>
        <v/>
      </c>
      <c r="M19" s="14" t="str">
        <f>IF('Bruttó eszk'!M19&gt;0,_xlfn.RANK.EQ('Bruttó eszk'!M19,'Bruttó eszk'!M$2:M$34,0),"")</f>
        <v/>
      </c>
      <c r="N19" s="14" t="str">
        <f>IF('Bruttó eszk'!N19&gt;0,_xlfn.RANK.EQ('Bruttó eszk'!N19,'Bruttó eszk'!N$2:N$34,0),"")</f>
        <v/>
      </c>
      <c r="O19" s="14" t="str">
        <f>IF('Bruttó eszk'!O19&gt;0,_xlfn.RANK.EQ('Bruttó eszk'!O19,'Bruttó eszk'!O$2:O$34,0),"")</f>
        <v/>
      </c>
      <c r="P19" s="14">
        <f>IF('Bruttó eszk'!P19&gt;0,_xlfn.RANK.EQ('Bruttó eszk'!P19,'Bruttó eszk'!P$2:P$34,0),"")</f>
        <v>3</v>
      </c>
      <c r="Q19" s="14">
        <f>IF('Bruttó eszk'!Q19&gt;0,_xlfn.RANK.EQ('Bruttó eszk'!Q19,'Bruttó eszk'!Q$2:Q$34,0),"")</f>
        <v>1</v>
      </c>
      <c r="R19" s="14">
        <f>IF('Bruttó eszk'!R19&gt;0,_xlfn.RANK.EQ('Bruttó eszk'!R19,'Bruttó eszk'!R$2:R$34,0),"")</f>
        <v>7</v>
      </c>
      <c r="S19" s="14" t="str">
        <f>IF('Bruttó eszk'!S19&gt;0,_xlfn.RANK.EQ('Bruttó eszk'!S19,'Bruttó eszk'!S$2:S$34,0),"")</f>
        <v/>
      </c>
      <c r="T19" s="14">
        <f>IF('Bruttó eszk'!T19&gt;0,_xlfn.RANK.EQ('Bruttó eszk'!T19,'Bruttó eszk'!T$2:T$34,0),"")</f>
        <v>3</v>
      </c>
      <c r="U19" s="14" t="str">
        <f>IF('Bruttó eszk'!U19&gt;0,_xlfn.RANK.EQ('Bruttó eszk'!U19,'Bruttó eszk'!U$2:U$34,0),"")</f>
        <v/>
      </c>
      <c r="V19" s="14" t="str">
        <f>IF('Bruttó eszk'!V19&gt;0,_xlfn.RANK.EQ('Bruttó eszk'!V19,'Bruttó eszk'!V$2:V$34,0),"")</f>
        <v/>
      </c>
      <c r="W19" s="14">
        <f>IF('Bruttó eszk'!W19&gt;0,_xlfn.RANK.EQ('Bruttó eszk'!W19,'Bruttó eszk'!W$2:W$34,0),"")</f>
        <v>6</v>
      </c>
      <c r="X19" s="14" t="str">
        <f>IF('Bruttó eszk'!X19&gt;0,_xlfn.RANK.EQ('Bruttó eszk'!X19,'Bruttó eszk'!X$2:X$34,0),"")</f>
        <v/>
      </c>
      <c r="Y19" s="14" t="str">
        <f>IF('Bruttó eszk'!Y19&gt;0,_xlfn.RANK.EQ('Bruttó eszk'!Y19,'Bruttó eszk'!Y$2:Y$34,0),"")</f>
        <v/>
      </c>
      <c r="Z19" s="14">
        <f>IF('Bruttó eszk'!Z19&gt;0,_xlfn.RANK.EQ('Bruttó eszk'!Z19,'Bruttó eszk'!Z$2:Z$34,0),"")</f>
        <v>2</v>
      </c>
      <c r="AA19" s="14" t="str">
        <f>IF('Bruttó eszk'!AA19&gt;0,_xlfn.RANK.EQ('Bruttó eszk'!AA19,'Bruttó eszk'!AA$2:AA$34,0),"")</f>
        <v/>
      </c>
      <c r="AB19" s="14" t="str">
        <f>IF('Bruttó eszk'!AB19&gt;0,_xlfn.RANK.EQ('Bruttó eszk'!AB19,'Bruttó eszk'!AB$2:AB$34,0),"")</f>
        <v/>
      </c>
      <c r="AC19" s="14">
        <f>IF('Bruttó eszk'!AC19&gt;0,_xlfn.RANK.EQ('Bruttó eszk'!AC19,'Bruttó eszk'!AC$2:AC$34,0),"")</f>
        <v>5</v>
      </c>
      <c r="AD19" s="14" t="str">
        <f>IF('Bruttó eszk'!AD19&gt;0,_xlfn.RANK.EQ('Bruttó eszk'!AD19,'Bruttó eszk'!AD$2:AD$34,0),"")</f>
        <v/>
      </c>
      <c r="AE19" s="14">
        <f>IF('Bruttó eszk'!AE19&gt;0,_xlfn.RANK.EQ('Bruttó eszk'!AE19,'Bruttó eszk'!AE$2:AE$34,0),"")</f>
        <v>6</v>
      </c>
      <c r="AF19" s="14">
        <f>IF('Bruttó eszk'!AF19&gt;0,_xlfn.RANK.EQ('Bruttó eszk'!AF19,'Bruttó eszk'!AF$2:AF$34,0),"")</f>
        <v>8</v>
      </c>
      <c r="AG19" s="14">
        <f>IF('Bruttó eszk'!AG19&gt;0,_xlfn.RANK.EQ('Bruttó eszk'!AG19,'Bruttó eszk'!AG$2:AG$34,0),"")</f>
        <v>7</v>
      </c>
      <c r="AH19" s="14">
        <f>IF('Bruttó eszk'!AH19&gt;0,_xlfn.RANK.EQ('Bruttó eszk'!AH19,'Bruttó eszk'!AH$2:AH$34,0),"")</f>
        <v>8</v>
      </c>
      <c r="AI19" s="14">
        <f>IF('Bruttó eszk'!AI19&gt;0,_xlfn.RANK.EQ('Bruttó eszk'!AI19,'Bruttó eszk'!AI$2:AI$34,0),"")</f>
        <v>7</v>
      </c>
      <c r="AJ19" s="14" t="str">
        <f>IF('Bruttó eszk'!AJ19&gt;0,_xlfn.RANK.EQ('Bruttó eszk'!AJ19,'Bruttó eszk'!AJ$2:AJ$34,0),"")</f>
        <v/>
      </c>
      <c r="AK19" s="14">
        <f>IF('Bruttó eszk'!AK19&gt;0,_xlfn.RANK.EQ('Bruttó eszk'!AK19,'Bruttó eszk'!AK$2:AK$34,0),"")</f>
        <v>4</v>
      </c>
      <c r="AL19" s="14">
        <f>IF('Bruttó eszk'!AL19&gt;0,_xlfn.RANK.EQ('Bruttó eszk'!AL19,'Bruttó eszk'!AL$2:AL$34,0),"")</f>
        <v>9</v>
      </c>
      <c r="AM19" s="14" t="str">
        <f>IF('Bruttó eszk'!AM19&gt;0,_xlfn.RANK.EQ('Bruttó eszk'!AM19,'Bruttó eszk'!AM$2:AM$34,0),"")</f>
        <v/>
      </c>
      <c r="AN19" s="14">
        <f>IF('Bruttó eszk'!AN19&gt;0,_xlfn.RANK.EQ('Bruttó eszk'!AN19,'Bruttó eszk'!AN$2:AN$34,0),"")</f>
        <v>7</v>
      </c>
      <c r="AO19" s="14" t="str">
        <f>IF('Bruttó eszk'!AO19&gt;0,_xlfn.RANK.EQ('Bruttó eszk'!AO19,'Bruttó eszk'!AO$2:AO$34,0),"")</f>
        <v/>
      </c>
      <c r="AP19" s="14" t="str">
        <f>IF('Bruttó eszk'!AP19&gt;0,_xlfn.RANK.EQ('Bruttó eszk'!AP19,'Bruttó eszk'!AP$2:AP$34,0),"")</f>
        <v/>
      </c>
      <c r="AQ19" s="14">
        <f>IF('Bruttó eszk'!AQ19&gt;0,_xlfn.RANK.EQ('Bruttó eszk'!AQ19,'Bruttó eszk'!AQ$2:AQ$34,0),"")</f>
        <v>8</v>
      </c>
      <c r="AR19" s="14" t="str">
        <f>IF('Bruttó eszk'!AR19&gt;0,_xlfn.RANK.EQ('Bruttó eszk'!AR19,'Bruttó eszk'!AR$2:AR$34,0),"")</f>
        <v/>
      </c>
      <c r="AS19" s="14" t="str">
        <f>IF('Bruttó eszk'!AS19&gt;0,_xlfn.RANK.EQ('Bruttó eszk'!AS19,'Bruttó eszk'!AS$2:AS$34,0),"")</f>
        <v/>
      </c>
      <c r="AT19" s="14">
        <f>IF('Bruttó eszk'!AT19&gt;0,_xlfn.RANK.EQ('Bruttó eszk'!AT19,'Bruttó eszk'!AT$2:AT$34,0),"")</f>
        <v>5</v>
      </c>
      <c r="AU19" s="14" t="str">
        <f>IF('Bruttó eszk'!AU19&gt;0,_xlfn.RANK.EQ('Bruttó eszk'!AU19,'Bruttó eszk'!AU$2:AU$34,0),"")</f>
        <v/>
      </c>
      <c r="AV19" s="14" t="str">
        <f>IF('Bruttó eszk'!AV19&gt;0,_xlfn.RANK.EQ('Bruttó eszk'!AV19,'Bruttó eszk'!AV$2:AV$34,0),"")</f>
        <v/>
      </c>
      <c r="AW19" s="14">
        <f>IF('Bruttó eszk'!AW19&gt;0,_xlfn.RANK.EQ('Bruttó eszk'!AW19,'Bruttó eszk'!AW$2:AW$34,0),"")</f>
        <v>4</v>
      </c>
      <c r="AX19" s="14">
        <f>IF('Bruttó eszk'!AX19&gt;0,_xlfn.RANK.EQ('Bruttó eszk'!AX19,'Bruttó eszk'!AX$2:AX$34,0),"")</f>
        <v>3</v>
      </c>
      <c r="AY19" s="14" t="str">
        <f>IF('Bruttó eszk'!AY19&gt;0,_xlfn.RANK.EQ('Bruttó eszk'!AY19,'Bruttó eszk'!AY$2:AY$34,0),"")</f>
        <v/>
      </c>
      <c r="AZ19" s="14" t="str">
        <f>IF('Bruttó eszk'!AZ19&gt;0,_xlfn.RANK.EQ('Bruttó eszk'!AZ19,'Bruttó eszk'!AZ$2:AZ$34,0),"")</f>
        <v/>
      </c>
      <c r="BA19" s="14" t="str">
        <f>IF('Bruttó eszk'!BA19&gt;0,_xlfn.RANK.EQ('Bruttó eszk'!BA19,'Bruttó eszk'!BA$2:BA$34,0),"")</f>
        <v/>
      </c>
      <c r="BB19" s="14" t="str">
        <f>IF('Bruttó eszk'!BB19&gt;0,_xlfn.RANK.EQ('Bruttó eszk'!BB19,'Bruttó eszk'!BB$2:BB$34,0),"")</f>
        <v/>
      </c>
      <c r="BC19" s="14" t="str">
        <f>IF('Bruttó eszk'!BC19&gt;0,_xlfn.RANK.EQ('Bruttó eszk'!BC19,'Bruttó eszk'!BC$2:BC$34,0),"")</f>
        <v/>
      </c>
      <c r="BD19" s="14" t="str">
        <f>IF('Bruttó eszk'!BD19&gt;0,_xlfn.RANK.EQ('Bruttó eszk'!BD19,'Bruttó eszk'!BD$2:BD$34,0),"")</f>
        <v/>
      </c>
      <c r="BE19" s="14" t="str">
        <f>IF('Bruttó eszk'!BE19&gt;0,_xlfn.RANK.EQ('Bruttó eszk'!BE19,'Bruttó eszk'!BE$2:BE$34,0),"")</f>
        <v/>
      </c>
      <c r="BF19" s="14" t="str">
        <f>IF('Bruttó eszk'!BF19&gt;0,_xlfn.RANK.EQ('Bruttó eszk'!BF19,'Bruttó eszk'!BF$2:BF$34,0),"")</f>
        <v/>
      </c>
      <c r="BG19" s="14" t="str">
        <f>IF('Bruttó eszk'!BG19&gt;0,_xlfn.RANK.EQ('Bruttó eszk'!BG19,'Bruttó eszk'!BG$2:BG$34,0),"")</f>
        <v/>
      </c>
      <c r="BH19" s="14" t="str">
        <f>IF('Bruttó eszk'!BH19&gt;0,_xlfn.RANK.EQ('Bruttó eszk'!BH19,'Bruttó eszk'!BH$2:BH$34,0),"")</f>
        <v/>
      </c>
      <c r="BI19" s="14" t="str">
        <f>IF('Bruttó eszk'!BI19&gt;0,_xlfn.RANK.EQ('Bruttó eszk'!BI19,'Bruttó eszk'!BI$2:BI$34,0),"")</f>
        <v/>
      </c>
      <c r="BJ19" s="14" t="str">
        <f>IF('Bruttó eszk'!BJ19&gt;0,_xlfn.RANK.EQ('Bruttó eszk'!BJ19,'Bruttó eszk'!BJ$2:BJ$34,0),"")</f>
        <v/>
      </c>
      <c r="BK19" s="14"/>
      <c r="BL19" s="14" t="str">
        <f>IF('Bruttó eszk'!BL19&gt;0,_xlfn.RANK.EQ('Bruttó eszk'!BL19,'Bruttó eszk'!BL$2:BL$34,0),"")</f>
        <v/>
      </c>
      <c r="BM19" s="14" t="str">
        <f>IF('Bruttó eszk'!BM19&gt;0,_xlfn.RANK.EQ('Bruttó eszk'!BM19,'Bruttó eszk'!BM$2:BM$34,0),"")</f>
        <v/>
      </c>
      <c r="BN19" s="14">
        <f>IF('Bruttó eszk'!BN19&gt;0,_xlfn.RANK.EQ('Bruttó eszk'!BN19,'Bruttó eszk'!BN$2:BN$34,0),"")</f>
        <v>4</v>
      </c>
      <c r="BO19" s="14">
        <f>IF('Bruttó eszk'!BO19&gt;0,_xlfn.RANK.EQ('Bruttó eszk'!BO19,'Bruttó eszk'!BO$2:BO$34,0),"")</f>
        <v>4</v>
      </c>
      <c r="BP19" s="14">
        <f>IF('Bruttó eszk'!BP19&gt;0,_xlfn.RANK.EQ('Bruttó eszk'!BP19,'Bruttó eszk'!BP$2:BP$34,0),"")</f>
        <v>6</v>
      </c>
      <c r="BQ19" s="14">
        <f>IF('Bruttó eszk'!BQ19&gt;0,_xlfn.RANK.EQ('Bruttó eszk'!BQ19,'Bruttó eszk'!BQ$2:BQ$34,0),"")</f>
        <v>3</v>
      </c>
      <c r="BR19" s="14">
        <f>IF('Bruttó eszk'!BR19&gt;0,_xlfn.RANK.EQ('Bruttó eszk'!BR19,'Bruttó eszk'!BR$2:BR$34,0),"")</f>
        <v>7</v>
      </c>
      <c r="BS19" s="14">
        <f>IF('Bruttó eszk'!BS19&gt;0,_xlfn.RANK.EQ('Bruttó eszk'!BS19,'Bruttó eszk'!BS$2:BS$34,0),"")</f>
        <v>8</v>
      </c>
      <c r="BT19" s="14">
        <f>IF('Bruttó eszk'!BT19&gt;0,_xlfn.RANK.EQ('Bruttó eszk'!BT19,'Bruttó eszk'!BT$2:BT$34,0),"")</f>
        <v>7</v>
      </c>
      <c r="BU19" s="14">
        <f>IF('Bruttó eszk'!BU19&gt;0,_xlfn.RANK.EQ('Bruttó eszk'!BU19,'Bruttó eszk'!BU$2:BU$34,0),"")</f>
        <v>4</v>
      </c>
      <c r="BV19" s="14" t="str">
        <f>IF('Bruttó eszk'!BV19&gt;0,_xlfn.RANK.EQ('Bruttó eszk'!BV19,'Bruttó eszk'!BV$2:BV$34,0),"")</f>
        <v/>
      </c>
      <c r="BW19" s="14" t="str">
        <f>IF('Bruttó eszk'!BW19&gt;0,_xlfn.RANK.EQ('Bruttó eszk'!BW19,'Bruttó eszk'!BW$2:BW$34,0),"")</f>
        <v/>
      </c>
      <c r="BX19" s="14" t="str">
        <f>IF('Bruttó eszk'!BX19&gt;0,_xlfn.RANK.EQ('Bruttó eszk'!BX19,'Bruttó eszk'!BX$2:BX$34,0),"")</f>
        <v/>
      </c>
      <c r="BY19" s="14"/>
      <c r="BZ19" s="14">
        <f>IF('Bruttó eszk'!BZ19&gt;0,_xlfn.RANK.EQ('Bruttó eszk'!BZ19,'Bruttó eszk'!BZ$2:BZ$34,0),"")</f>
        <v>9</v>
      </c>
      <c r="CA19" s="14">
        <f>IF('Bruttó eszk'!CA19&gt;0,_xlfn.RANK.EQ('Bruttó eszk'!CA19,'Bruttó eszk'!CA$2:CA$34,0),"")</f>
        <v>3</v>
      </c>
      <c r="CB19" s="14">
        <f>IF('Bruttó eszk'!CB19&gt;0,_xlfn.RANK.EQ('Bruttó eszk'!CB19,'Bruttó eszk'!CB$2:CB$34,0),"")</f>
        <v>9</v>
      </c>
      <c r="CC19" s="14" t="str">
        <f>IF('Bruttó eszk'!CC19&gt;0,_xlfn.RANK.EQ('Bruttó eszk'!CC19,'Bruttó eszk'!CC$2:CC$34,0),"")</f>
        <v/>
      </c>
      <c r="CD19" s="14" t="str">
        <f>IF('Bruttó eszk'!CD19&gt;0,_xlfn.RANK.EQ('Bruttó eszk'!CD19,'Bruttó eszk'!CD$2:CD$34,0),"")</f>
        <v/>
      </c>
      <c r="CE19" s="14">
        <f>IF('Bruttó eszk'!CE19&gt;0,_xlfn.RANK.EQ('Bruttó eszk'!CE19,'Bruttó eszk'!CE$2:CE$34,0),"")</f>
        <v>6</v>
      </c>
      <c r="CF19" s="14"/>
      <c r="CG19" s="14" t="str">
        <f>IF('Bruttó eszk'!CG19&gt;0,_xlfn.RANK.EQ('Bruttó eszk'!CG19,'Bruttó eszk'!CG$2:CG$34,0),"")</f>
        <v/>
      </c>
      <c r="CH19" s="14" t="str">
        <f>IF('Bruttó eszk'!CH19&gt;0,_xlfn.RANK.EQ('Bruttó eszk'!CH19,'Bruttó eszk'!CH$2:CH$34,0),"")</f>
        <v/>
      </c>
      <c r="CI19" s="14" t="str">
        <f>IF('Bruttó eszk'!CI19&gt;0,_xlfn.RANK.EQ('Bruttó eszk'!CI19,'Bruttó eszk'!CI$2:CI$34,0),"")</f>
        <v/>
      </c>
      <c r="CJ19" s="14" t="str">
        <f>IF('Bruttó eszk'!CJ19&gt;0,_xlfn.RANK.EQ('Bruttó eszk'!CJ19,'Bruttó eszk'!CJ$2:CJ$34,0),"")</f>
        <v/>
      </c>
    </row>
    <row r="20" spans="1:88" x14ac:dyDescent="0.2">
      <c r="A20" s="12" t="str">
        <f>'Bruttó eszk'!A20</f>
        <v>De Lage Landen Finance Zrt.</v>
      </c>
      <c r="B20" s="14" t="str">
        <f>IF('Bruttó eszk'!B20&gt;0,_xlfn.RANK.EQ('Bruttó eszk'!B20,'Bruttó eszk'!B$2:B$34,0),"")</f>
        <v/>
      </c>
      <c r="C20" s="14" t="str">
        <f>IF('Bruttó eszk'!C20&gt;0,_xlfn.RANK.EQ('Bruttó eszk'!C20,'Bruttó eszk'!C$2:C$34,0),"")</f>
        <v/>
      </c>
      <c r="D20" s="14" t="str">
        <f>IF('Bruttó eszk'!D20&gt;0,_xlfn.RANK.EQ('Bruttó eszk'!D20,'Bruttó eszk'!D$2:D$34,0),"")</f>
        <v/>
      </c>
      <c r="E20" s="14" t="str">
        <f>IF('Bruttó eszk'!E20&gt;0,_xlfn.RANK.EQ('Bruttó eszk'!E20,'Bruttó eszk'!E$2:E$34,0),"")</f>
        <v/>
      </c>
      <c r="F20" s="14" t="str">
        <f>IF('Bruttó eszk'!F20&gt;0,_xlfn.RANK.EQ('Bruttó eszk'!F20,'Bruttó eszk'!F$2:F$34,0),"")</f>
        <v/>
      </c>
      <c r="G20" s="14" t="str">
        <f>IF('Bruttó eszk'!G20&gt;0,_xlfn.RANK.EQ('Bruttó eszk'!G20,'Bruttó eszk'!G$2:G$34,0),"")</f>
        <v/>
      </c>
      <c r="H20" s="14">
        <f>IF('Bruttó eszk'!H20&gt;0,_xlfn.RANK.EQ('Bruttó eszk'!H20,'Bruttó eszk'!H$2:H$34,0),"")</f>
        <v>6</v>
      </c>
      <c r="I20" s="14">
        <f>IF('Bruttó eszk'!I20&gt;0,_xlfn.RANK.EQ('Bruttó eszk'!I20,'Bruttó eszk'!I$2:I$34,0),"")</f>
        <v>2</v>
      </c>
      <c r="J20" s="14" t="str">
        <f>IF('Bruttó eszk'!J20&gt;0,_xlfn.RANK.EQ('Bruttó eszk'!J20,'Bruttó eszk'!J$2:J$34,0),"")</f>
        <v/>
      </c>
      <c r="K20" s="14" t="str">
        <f>IF('Bruttó eszk'!K20&gt;0,_xlfn.RANK.EQ('Bruttó eszk'!K20,'Bruttó eszk'!K$2:K$34,0),"")</f>
        <v/>
      </c>
      <c r="L20" s="14" t="str">
        <f>IF('Bruttó eszk'!L20&gt;0,_xlfn.RANK.EQ('Bruttó eszk'!L20,'Bruttó eszk'!L$2:L$34,0),"")</f>
        <v/>
      </c>
      <c r="M20" s="14" t="str">
        <f>IF('Bruttó eszk'!M20&gt;0,_xlfn.RANK.EQ('Bruttó eszk'!M20,'Bruttó eszk'!M$2:M$34,0),"")</f>
        <v/>
      </c>
      <c r="N20" s="14" t="str">
        <f>IF('Bruttó eszk'!N20&gt;0,_xlfn.RANK.EQ('Bruttó eszk'!N20,'Bruttó eszk'!N$2:N$34,0),"")</f>
        <v/>
      </c>
      <c r="O20" s="14" t="str">
        <f>IF('Bruttó eszk'!O20&gt;0,_xlfn.RANK.EQ('Bruttó eszk'!O20,'Bruttó eszk'!O$2:O$34,0),"")</f>
        <v/>
      </c>
      <c r="P20" s="14">
        <f>IF('Bruttó eszk'!P20&gt;0,_xlfn.RANK.EQ('Bruttó eszk'!P20,'Bruttó eszk'!P$2:P$34,0),"")</f>
        <v>2</v>
      </c>
      <c r="Q20" s="14">
        <f>IF('Bruttó eszk'!Q20&gt;0,_xlfn.RANK.EQ('Bruttó eszk'!Q20,'Bruttó eszk'!Q$2:Q$34,0),"")</f>
        <v>2</v>
      </c>
      <c r="R20" s="14">
        <f>IF('Bruttó eszk'!R20&gt;0,_xlfn.RANK.EQ('Bruttó eszk'!R20,'Bruttó eszk'!R$2:R$34,0),"")</f>
        <v>8</v>
      </c>
      <c r="S20" s="14" t="str">
        <f>IF('Bruttó eszk'!S20&gt;0,_xlfn.RANK.EQ('Bruttó eszk'!S20,'Bruttó eszk'!S$2:S$34,0),"")</f>
        <v/>
      </c>
      <c r="T20" s="14" t="str">
        <f>IF('Bruttó eszk'!T20&gt;0,_xlfn.RANK.EQ('Bruttó eszk'!T20,'Bruttó eszk'!T$2:T$34,0),"")</f>
        <v/>
      </c>
      <c r="U20" s="14" t="str">
        <f>IF('Bruttó eszk'!U20&gt;0,_xlfn.RANK.EQ('Bruttó eszk'!U20,'Bruttó eszk'!U$2:U$34,0),"")</f>
        <v/>
      </c>
      <c r="V20" s="14" t="str">
        <f>IF('Bruttó eszk'!V20&gt;0,_xlfn.RANK.EQ('Bruttó eszk'!V20,'Bruttó eszk'!V$2:V$34,0),"")</f>
        <v/>
      </c>
      <c r="W20" s="14" t="str">
        <f>IF('Bruttó eszk'!W20&gt;0,_xlfn.RANK.EQ('Bruttó eszk'!W20,'Bruttó eszk'!W$2:W$34,0),"")</f>
        <v/>
      </c>
      <c r="X20" s="14" t="str">
        <f>IF('Bruttó eszk'!X20&gt;0,_xlfn.RANK.EQ('Bruttó eszk'!X20,'Bruttó eszk'!X$2:X$34,0),"")</f>
        <v/>
      </c>
      <c r="Y20" s="14">
        <f>IF('Bruttó eszk'!Y20&gt;0,_xlfn.RANK.EQ('Bruttó eszk'!Y20,'Bruttó eszk'!Y$2:Y$34,0),"")</f>
        <v>2</v>
      </c>
      <c r="Z20" s="14">
        <f>IF('Bruttó eszk'!Z20&gt;0,_xlfn.RANK.EQ('Bruttó eszk'!Z20,'Bruttó eszk'!Z$2:Z$34,0),"")</f>
        <v>4</v>
      </c>
      <c r="AA20" s="14" t="str">
        <f>IF('Bruttó eszk'!AA20&gt;0,_xlfn.RANK.EQ('Bruttó eszk'!AA20,'Bruttó eszk'!AA$2:AA$34,0),"")</f>
        <v/>
      </c>
      <c r="AB20" s="14" t="str">
        <f>IF('Bruttó eszk'!AB20&gt;0,_xlfn.RANK.EQ('Bruttó eszk'!AB20,'Bruttó eszk'!AB$2:AB$34,0),"")</f>
        <v/>
      </c>
      <c r="AC20" s="14">
        <f>IF('Bruttó eszk'!AC20&gt;0,_xlfn.RANK.EQ('Bruttó eszk'!AC20,'Bruttó eszk'!AC$2:AC$34,0),"")</f>
        <v>7</v>
      </c>
      <c r="AD20" s="14" t="str">
        <f>IF('Bruttó eszk'!AD20&gt;0,_xlfn.RANK.EQ('Bruttó eszk'!AD20,'Bruttó eszk'!AD$2:AD$34,0),"")</f>
        <v/>
      </c>
      <c r="AE20" s="14">
        <f>IF('Bruttó eszk'!AE20&gt;0,_xlfn.RANK.EQ('Bruttó eszk'!AE20,'Bruttó eszk'!AE$2:AE$34,0),"")</f>
        <v>9</v>
      </c>
      <c r="AF20" s="14">
        <f>IF('Bruttó eszk'!AF20&gt;0,_xlfn.RANK.EQ('Bruttó eszk'!AF20,'Bruttó eszk'!AF$2:AF$34,0),"")</f>
        <v>10</v>
      </c>
      <c r="AG20" s="14">
        <f>IF('Bruttó eszk'!AG20&gt;0,_xlfn.RANK.EQ('Bruttó eszk'!AG20,'Bruttó eszk'!AG$2:AG$34,0),"")</f>
        <v>1</v>
      </c>
      <c r="AH20" s="14">
        <f>IF('Bruttó eszk'!AH20&gt;0,_xlfn.RANK.EQ('Bruttó eszk'!AH20,'Bruttó eszk'!AH$2:AH$34,0),"")</f>
        <v>1</v>
      </c>
      <c r="AI20" s="14">
        <f>IF('Bruttó eszk'!AI20&gt;0,_xlfn.RANK.EQ('Bruttó eszk'!AI20,'Bruttó eszk'!AI$2:AI$34,0),"")</f>
        <v>5</v>
      </c>
      <c r="AJ20" s="14" t="str">
        <f>IF('Bruttó eszk'!AJ20&gt;0,_xlfn.RANK.EQ('Bruttó eszk'!AJ20,'Bruttó eszk'!AJ$2:AJ$34,0),"")</f>
        <v/>
      </c>
      <c r="AK20" s="14">
        <f>IF('Bruttó eszk'!AK20&gt;0,_xlfn.RANK.EQ('Bruttó eszk'!AK20,'Bruttó eszk'!AK$2:AK$34,0),"")</f>
        <v>8</v>
      </c>
      <c r="AL20" s="14">
        <f>IF('Bruttó eszk'!AL20&gt;0,_xlfn.RANK.EQ('Bruttó eszk'!AL20,'Bruttó eszk'!AL$2:AL$34,0),"")</f>
        <v>2</v>
      </c>
      <c r="AM20" s="14">
        <f>IF('Bruttó eszk'!AM20&gt;0,_xlfn.RANK.EQ('Bruttó eszk'!AM20,'Bruttó eszk'!AM$2:AM$34,0),"")</f>
        <v>9</v>
      </c>
      <c r="AN20" s="14">
        <f>IF('Bruttó eszk'!AN20&gt;0,_xlfn.RANK.EQ('Bruttó eszk'!AN20,'Bruttó eszk'!AN$2:AN$34,0),"")</f>
        <v>8</v>
      </c>
      <c r="AO20" s="14">
        <f>IF('Bruttó eszk'!AO20&gt;0,_xlfn.RANK.EQ('Bruttó eszk'!AO20,'Bruttó eszk'!AO$2:AO$34,0),"")</f>
        <v>1</v>
      </c>
      <c r="AP20" s="14">
        <f>IF('Bruttó eszk'!AP20&gt;0,_xlfn.RANK.EQ('Bruttó eszk'!AP20,'Bruttó eszk'!AP$2:AP$34,0),"")</f>
        <v>4</v>
      </c>
      <c r="AQ20" s="14">
        <f>IF('Bruttó eszk'!AQ20&gt;0,_xlfn.RANK.EQ('Bruttó eszk'!AQ20,'Bruttó eszk'!AQ$2:AQ$34,0),"")</f>
        <v>1</v>
      </c>
      <c r="AR20" s="14">
        <f>IF('Bruttó eszk'!AR20&gt;0,_xlfn.RANK.EQ('Bruttó eszk'!AR20,'Bruttó eszk'!AR$2:AR$34,0),"")</f>
        <v>1</v>
      </c>
      <c r="AS20" s="14" t="str">
        <f>IF('Bruttó eszk'!AS20&gt;0,_xlfn.RANK.EQ('Bruttó eszk'!AS20,'Bruttó eszk'!AS$2:AS$34,0),"")</f>
        <v/>
      </c>
      <c r="AT20" s="14">
        <f>IF('Bruttó eszk'!AT20&gt;0,_xlfn.RANK.EQ('Bruttó eszk'!AT20,'Bruttó eszk'!AT$2:AT$34,0),"")</f>
        <v>4</v>
      </c>
      <c r="AU20" s="14">
        <f>IF('Bruttó eszk'!AU20&gt;0,_xlfn.RANK.EQ('Bruttó eszk'!AU20,'Bruttó eszk'!AU$2:AU$34,0),"")</f>
        <v>3</v>
      </c>
      <c r="AV20" s="14">
        <f>IF('Bruttó eszk'!AV20&gt;0,_xlfn.RANK.EQ('Bruttó eszk'!AV20,'Bruttó eszk'!AV$2:AV$34,0),"")</f>
        <v>4</v>
      </c>
      <c r="AW20" s="14">
        <f>IF('Bruttó eszk'!AW20&gt;0,_xlfn.RANK.EQ('Bruttó eszk'!AW20,'Bruttó eszk'!AW$2:AW$34,0),"")</f>
        <v>7</v>
      </c>
      <c r="AX20" s="14" t="str">
        <f>IF('Bruttó eszk'!AX20&gt;0,_xlfn.RANK.EQ('Bruttó eszk'!AX20,'Bruttó eszk'!AX$2:AX$34,0),"")</f>
        <v/>
      </c>
      <c r="AY20" s="14" t="str">
        <f>IF('Bruttó eszk'!AY20&gt;0,_xlfn.RANK.EQ('Bruttó eszk'!AY20,'Bruttó eszk'!AY$2:AY$34,0),"")</f>
        <v/>
      </c>
      <c r="AZ20" s="14" t="str">
        <f>IF('Bruttó eszk'!AZ20&gt;0,_xlfn.RANK.EQ('Bruttó eszk'!AZ20,'Bruttó eszk'!AZ$2:AZ$34,0),"")</f>
        <v/>
      </c>
      <c r="BA20" s="14" t="str">
        <f>IF('Bruttó eszk'!BA20&gt;0,_xlfn.RANK.EQ('Bruttó eszk'!BA20,'Bruttó eszk'!BA$2:BA$34,0),"")</f>
        <v/>
      </c>
      <c r="BB20" s="14" t="str">
        <f>IF('Bruttó eszk'!BB20&gt;0,_xlfn.RANK.EQ('Bruttó eszk'!BB20,'Bruttó eszk'!BB$2:BB$34,0),"")</f>
        <v/>
      </c>
      <c r="BC20" s="14" t="str">
        <f>IF('Bruttó eszk'!BC20&gt;0,_xlfn.RANK.EQ('Bruttó eszk'!BC20,'Bruttó eszk'!BC$2:BC$34,0),"")</f>
        <v/>
      </c>
      <c r="BD20" s="14" t="str">
        <f>IF('Bruttó eszk'!BD20&gt;0,_xlfn.RANK.EQ('Bruttó eszk'!BD20,'Bruttó eszk'!BD$2:BD$34,0),"")</f>
        <v/>
      </c>
      <c r="BE20" s="14" t="str">
        <f>IF('Bruttó eszk'!BE20&gt;0,_xlfn.RANK.EQ('Bruttó eszk'!BE20,'Bruttó eszk'!BE$2:BE$34,0),"")</f>
        <v/>
      </c>
      <c r="BF20" s="14" t="str">
        <f>IF('Bruttó eszk'!BF20&gt;0,_xlfn.RANK.EQ('Bruttó eszk'!BF20,'Bruttó eszk'!BF$2:BF$34,0),"")</f>
        <v/>
      </c>
      <c r="BG20" s="14" t="str">
        <f>IF('Bruttó eszk'!BG20&gt;0,_xlfn.RANK.EQ('Bruttó eszk'!BG20,'Bruttó eszk'!BG$2:BG$34,0),"")</f>
        <v/>
      </c>
      <c r="BH20" s="14" t="str">
        <f>IF('Bruttó eszk'!BH20&gt;0,_xlfn.RANK.EQ('Bruttó eszk'!BH20,'Bruttó eszk'!BH$2:BH$34,0),"")</f>
        <v/>
      </c>
      <c r="BI20" s="14" t="str">
        <f>IF('Bruttó eszk'!BI20&gt;0,_xlfn.RANK.EQ('Bruttó eszk'!BI20,'Bruttó eszk'!BI$2:BI$34,0),"")</f>
        <v/>
      </c>
      <c r="BJ20" s="14" t="str">
        <f>IF('Bruttó eszk'!BJ20&gt;0,_xlfn.RANK.EQ('Bruttó eszk'!BJ20,'Bruttó eszk'!BJ$2:BJ$34,0),"")</f>
        <v/>
      </c>
      <c r="BK20" s="14"/>
      <c r="BL20" s="14" t="str">
        <f>IF('Bruttó eszk'!BL20&gt;0,_xlfn.RANK.EQ('Bruttó eszk'!BL20,'Bruttó eszk'!BL$2:BL$34,0),"")</f>
        <v/>
      </c>
      <c r="BM20" s="14" t="str">
        <f>IF('Bruttó eszk'!BM20&gt;0,_xlfn.RANK.EQ('Bruttó eszk'!BM20,'Bruttó eszk'!BM$2:BM$34,0),"")</f>
        <v/>
      </c>
      <c r="BN20" s="14">
        <f>IF('Bruttó eszk'!BN20&gt;0,_xlfn.RANK.EQ('Bruttó eszk'!BN20,'Bruttó eszk'!BN$2:BN$34,0),"")</f>
        <v>5</v>
      </c>
      <c r="BO20" s="14" t="str">
        <f>IF('Bruttó eszk'!BO20&gt;0,_xlfn.RANK.EQ('Bruttó eszk'!BO20,'Bruttó eszk'!BO$2:BO$34,0),"")</f>
        <v/>
      </c>
      <c r="BP20" s="14" t="str">
        <f>IF('Bruttó eszk'!BP20&gt;0,_xlfn.RANK.EQ('Bruttó eszk'!BP20,'Bruttó eszk'!BP$2:BP$34,0),"")</f>
        <v/>
      </c>
      <c r="BQ20" s="14">
        <f>IF('Bruttó eszk'!BQ20&gt;0,_xlfn.RANK.EQ('Bruttó eszk'!BQ20,'Bruttó eszk'!BQ$2:BQ$34,0),"")</f>
        <v>4</v>
      </c>
      <c r="BR20" s="14">
        <f>IF('Bruttó eszk'!BR20&gt;0,_xlfn.RANK.EQ('Bruttó eszk'!BR20,'Bruttó eszk'!BR$2:BR$34,0),"")</f>
        <v>9</v>
      </c>
      <c r="BS20" s="14">
        <f>IF('Bruttó eszk'!BS20&gt;0,_xlfn.RANK.EQ('Bruttó eszk'!BS20,'Bruttó eszk'!BS$2:BS$34,0),"")</f>
        <v>1</v>
      </c>
      <c r="BT20" s="14">
        <f>IF('Bruttó eszk'!BT20&gt;0,_xlfn.RANK.EQ('Bruttó eszk'!BT20,'Bruttó eszk'!BT$2:BT$34,0),"")</f>
        <v>5</v>
      </c>
      <c r="BU20" s="14">
        <f>IF('Bruttó eszk'!BU20&gt;0,_xlfn.RANK.EQ('Bruttó eszk'!BU20,'Bruttó eszk'!BU$2:BU$34,0),"")</f>
        <v>6</v>
      </c>
      <c r="BV20" s="14" t="str">
        <f>IF('Bruttó eszk'!BV20&gt;0,_xlfn.RANK.EQ('Bruttó eszk'!BV20,'Bruttó eszk'!BV$2:BV$34,0),"")</f>
        <v/>
      </c>
      <c r="BW20" s="14" t="str">
        <f>IF('Bruttó eszk'!BW20&gt;0,_xlfn.RANK.EQ('Bruttó eszk'!BW20,'Bruttó eszk'!BW$2:BW$34,0),"")</f>
        <v/>
      </c>
      <c r="BX20" s="14" t="str">
        <f>IF('Bruttó eszk'!BX20&gt;0,_xlfn.RANK.EQ('Bruttó eszk'!BX20,'Bruttó eszk'!BX$2:BX$34,0),"")</f>
        <v/>
      </c>
      <c r="BY20" s="14"/>
      <c r="BZ20" s="14">
        <f>IF('Bruttó eszk'!BZ20&gt;0,_xlfn.RANK.EQ('Bruttó eszk'!BZ20,'Bruttó eszk'!BZ$2:BZ$34,0),"")</f>
        <v>11</v>
      </c>
      <c r="CA20" s="14">
        <f>IF('Bruttó eszk'!CA20&gt;0,_xlfn.RANK.EQ('Bruttó eszk'!CA20,'Bruttó eszk'!CA$2:CA$34,0),"")</f>
        <v>5</v>
      </c>
      <c r="CB20" s="14">
        <f>IF('Bruttó eszk'!CB20&gt;0,_xlfn.RANK.EQ('Bruttó eszk'!CB20,'Bruttó eszk'!CB$2:CB$34,0),"")</f>
        <v>7</v>
      </c>
      <c r="CC20" s="14" t="str">
        <f>IF('Bruttó eszk'!CC20&gt;0,_xlfn.RANK.EQ('Bruttó eszk'!CC20,'Bruttó eszk'!CC$2:CC$34,0),"")</f>
        <v/>
      </c>
      <c r="CD20" s="14" t="str">
        <f>IF('Bruttó eszk'!CD20&gt;0,_xlfn.RANK.EQ('Bruttó eszk'!CD20,'Bruttó eszk'!CD$2:CD$34,0),"")</f>
        <v/>
      </c>
      <c r="CE20" s="14">
        <f>IF('Bruttó eszk'!CE20&gt;0,_xlfn.RANK.EQ('Bruttó eszk'!CE20,'Bruttó eszk'!CE$2:CE$34,0),"")</f>
        <v>7</v>
      </c>
      <c r="CF20" s="14"/>
      <c r="CG20" s="14" t="str">
        <f>IF('Bruttó eszk'!CG20&gt;0,_xlfn.RANK.EQ('Bruttó eszk'!CG20,'Bruttó eszk'!CG$2:CG$34,0),"")</f>
        <v/>
      </c>
      <c r="CH20" s="14" t="str">
        <f>IF('Bruttó eszk'!CH20&gt;0,_xlfn.RANK.EQ('Bruttó eszk'!CH20,'Bruttó eszk'!CH$2:CH$34,0),"")</f>
        <v/>
      </c>
      <c r="CI20" s="14" t="str">
        <f>IF('Bruttó eszk'!CI20&gt;0,_xlfn.RANK.EQ('Bruttó eszk'!CI20,'Bruttó eszk'!CI$2:CI$34,0),"")</f>
        <v/>
      </c>
      <c r="CJ20" s="14" t="str">
        <f>IF('Bruttó eszk'!CJ20&gt;0,_xlfn.RANK.EQ('Bruttó eszk'!CJ20,'Bruttó eszk'!CJ$2:CJ$34,0),"")</f>
        <v/>
      </c>
    </row>
    <row r="21" spans="1:88" x14ac:dyDescent="0.2">
      <c r="A21" s="12" t="str">
        <f>'Bruttó eszk'!A21</f>
        <v>SG Eszközlízing Magyarország Kft.</v>
      </c>
      <c r="B21" s="14" t="str">
        <f>IF('Bruttó eszk'!B21&gt;0,_xlfn.RANK.EQ('Bruttó eszk'!B21,'Bruttó eszk'!B$2:B$34,0),"")</f>
        <v/>
      </c>
      <c r="C21" s="14">
        <f>IF('Bruttó eszk'!C21&gt;0,_xlfn.RANK.EQ('Bruttó eszk'!C21,'Bruttó eszk'!C$2:C$34,0),"")</f>
        <v>13</v>
      </c>
      <c r="D21" s="14" t="str">
        <f>IF('Bruttó eszk'!D21&gt;0,_xlfn.RANK.EQ('Bruttó eszk'!D21,'Bruttó eszk'!D$2:D$34,0),"")</f>
        <v/>
      </c>
      <c r="E21" s="14">
        <f>IF('Bruttó eszk'!E21&gt;0,_xlfn.RANK.EQ('Bruttó eszk'!E21,'Bruttó eszk'!E$2:E$34,0),"")</f>
        <v>14</v>
      </c>
      <c r="F21" s="14" t="str">
        <f>IF('Bruttó eszk'!F21&gt;0,_xlfn.RANK.EQ('Bruttó eszk'!F21,'Bruttó eszk'!F$2:F$34,0),"")</f>
        <v/>
      </c>
      <c r="G21" s="14" t="str">
        <f>IF('Bruttó eszk'!G21&gt;0,_xlfn.RANK.EQ('Bruttó eszk'!G21,'Bruttó eszk'!G$2:G$34,0),"")</f>
        <v/>
      </c>
      <c r="H21" s="14" t="str">
        <f>IF('Bruttó eszk'!H21&gt;0,_xlfn.RANK.EQ('Bruttó eszk'!H21,'Bruttó eszk'!H$2:H$34,0),"")</f>
        <v/>
      </c>
      <c r="I21" s="14" t="str">
        <f>IF('Bruttó eszk'!I21&gt;0,_xlfn.RANK.EQ('Bruttó eszk'!I21,'Bruttó eszk'!I$2:I$34,0),"")</f>
        <v/>
      </c>
      <c r="J21" s="14" t="str">
        <f>IF('Bruttó eszk'!J21&gt;0,_xlfn.RANK.EQ('Bruttó eszk'!J21,'Bruttó eszk'!J$2:J$34,0),"")</f>
        <v/>
      </c>
      <c r="K21" s="14" t="str">
        <f>IF('Bruttó eszk'!K21&gt;0,_xlfn.RANK.EQ('Bruttó eszk'!K21,'Bruttó eszk'!K$2:K$34,0),"")</f>
        <v/>
      </c>
      <c r="L21" s="14" t="str">
        <f>IF('Bruttó eszk'!L21&gt;0,_xlfn.RANK.EQ('Bruttó eszk'!L21,'Bruttó eszk'!L$2:L$34,0),"")</f>
        <v/>
      </c>
      <c r="M21" s="14">
        <f>IF('Bruttó eszk'!M21&gt;0,_xlfn.RANK.EQ('Bruttó eszk'!M21,'Bruttó eszk'!M$2:M$34,0),"")</f>
        <v>13</v>
      </c>
      <c r="N21" s="14">
        <f>IF('Bruttó eszk'!N21&gt;0,_xlfn.RANK.EQ('Bruttó eszk'!N21,'Bruttó eszk'!N$2:N$34,0),"")</f>
        <v>12</v>
      </c>
      <c r="O21" s="14" t="str">
        <f>IF('Bruttó eszk'!O21&gt;0,_xlfn.RANK.EQ('Bruttó eszk'!O21,'Bruttó eszk'!O$2:O$34,0),"")</f>
        <v/>
      </c>
      <c r="P21" s="14" t="str">
        <f>IF('Bruttó eszk'!P21&gt;0,_xlfn.RANK.EQ('Bruttó eszk'!P21,'Bruttó eszk'!P$2:P$34,0),"")</f>
        <v/>
      </c>
      <c r="Q21" s="14" t="str">
        <f>IF('Bruttó eszk'!Q21&gt;0,_xlfn.RANK.EQ('Bruttó eszk'!Q21,'Bruttó eszk'!Q$2:Q$34,0),"")</f>
        <v/>
      </c>
      <c r="R21" s="14" t="str">
        <f>IF('Bruttó eszk'!R21&gt;0,_xlfn.RANK.EQ('Bruttó eszk'!R21,'Bruttó eszk'!R$2:R$34,0),"")</f>
        <v/>
      </c>
      <c r="S21" s="14" t="str">
        <f>IF('Bruttó eszk'!S21&gt;0,_xlfn.RANK.EQ('Bruttó eszk'!S21,'Bruttó eszk'!S$2:S$34,0),"")</f>
        <v/>
      </c>
      <c r="T21" s="14">
        <f>IF('Bruttó eszk'!T21&gt;0,_xlfn.RANK.EQ('Bruttó eszk'!T21,'Bruttó eszk'!T$2:T$34,0),"")</f>
        <v>6</v>
      </c>
      <c r="U21" s="14" t="str">
        <f>IF('Bruttó eszk'!U21&gt;0,_xlfn.RANK.EQ('Bruttó eszk'!U21,'Bruttó eszk'!U$2:U$34,0),"")</f>
        <v/>
      </c>
      <c r="V21" s="14" t="str">
        <f>IF('Bruttó eszk'!V21&gt;0,_xlfn.RANK.EQ('Bruttó eszk'!V21,'Bruttó eszk'!V$2:V$34,0),"")</f>
        <v/>
      </c>
      <c r="W21" s="14">
        <f>IF('Bruttó eszk'!W21&gt;0,_xlfn.RANK.EQ('Bruttó eszk'!W21,'Bruttó eszk'!W$2:W$34,0),"")</f>
        <v>2</v>
      </c>
      <c r="X21" s="14" t="str">
        <f>IF('Bruttó eszk'!X21&gt;0,_xlfn.RANK.EQ('Bruttó eszk'!X21,'Bruttó eszk'!X$2:X$34,0),"")</f>
        <v/>
      </c>
      <c r="Y21" s="14">
        <f>IF('Bruttó eszk'!Y21&gt;0,_xlfn.RANK.EQ('Bruttó eszk'!Y21,'Bruttó eszk'!Y$2:Y$34,0),"")</f>
        <v>6</v>
      </c>
      <c r="Z21" s="14">
        <f>IF('Bruttó eszk'!Z21&gt;0,_xlfn.RANK.EQ('Bruttó eszk'!Z21,'Bruttó eszk'!Z$2:Z$34,0),"")</f>
        <v>13</v>
      </c>
      <c r="AA21" s="14" t="str">
        <f>IF('Bruttó eszk'!AA21&gt;0,_xlfn.RANK.EQ('Bruttó eszk'!AA21,'Bruttó eszk'!AA$2:AA$34,0),"")</f>
        <v/>
      </c>
      <c r="AB21" s="14" t="str">
        <f>IF('Bruttó eszk'!AB21&gt;0,_xlfn.RANK.EQ('Bruttó eszk'!AB21,'Bruttó eszk'!AB$2:AB$34,0),"")</f>
        <v/>
      </c>
      <c r="AC21" s="14">
        <f>IF('Bruttó eszk'!AC21&gt;0,_xlfn.RANK.EQ('Bruttó eszk'!AC21,'Bruttó eszk'!AC$2:AC$34,0),"")</f>
        <v>4</v>
      </c>
      <c r="AD21" s="14" t="str">
        <f>IF('Bruttó eszk'!AD21&gt;0,_xlfn.RANK.EQ('Bruttó eszk'!AD21,'Bruttó eszk'!AD$2:AD$34,0),"")</f>
        <v/>
      </c>
      <c r="AE21" s="14">
        <f>IF('Bruttó eszk'!AE21&gt;0,_xlfn.RANK.EQ('Bruttó eszk'!AE21,'Bruttó eszk'!AE$2:AE$34,0),"")</f>
        <v>12</v>
      </c>
      <c r="AF21" s="14">
        <f>IF('Bruttó eszk'!AF21&gt;0,_xlfn.RANK.EQ('Bruttó eszk'!AF21,'Bruttó eszk'!AF$2:AF$34,0),"")</f>
        <v>7</v>
      </c>
      <c r="AG21" s="14">
        <f>IF('Bruttó eszk'!AG21&gt;0,_xlfn.RANK.EQ('Bruttó eszk'!AG21,'Bruttó eszk'!AG$2:AG$34,0),"")</f>
        <v>5</v>
      </c>
      <c r="AH21" s="14">
        <f>IF('Bruttó eszk'!AH21&gt;0,_xlfn.RANK.EQ('Bruttó eszk'!AH21,'Bruttó eszk'!AH$2:AH$34,0),"")</f>
        <v>4</v>
      </c>
      <c r="AI21" s="14">
        <f>IF('Bruttó eszk'!AI21&gt;0,_xlfn.RANK.EQ('Bruttó eszk'!AI21,'Bruttó eszk'!AI$2:AI$34,0),"")</f>
        <v>8</v>
      </c>
      <c r="AJ21" s="14" t="str">
        <f>IF('Bruttó eszk'!AJ21&gt;0,_xlfn.RANK.EQ('Bruttó eszk'!AJ21,'Bruttó eszk'!AJ$2:AJ$34,0),"")</f>
        <v/>
      </c>
      <c r="AK21" s="14">
        <f>IF('Bruttó eszk'!AK21&gt;0,_xlfn.RANK.EQ('Bruttó eszk'!AK21,'Bruttó eszk'!AK$2:AK$34,0),"")</f>
        <v>13</v>
      </c>
      <c r="AL21" s="14">
        <f>IF('Bruttó eszk'!AL21&gt;0,_xlfn.RANK.EQ('Bruttó eszk'!AL21,'Bruttó eszk'!AL$2:AL$34,0),"")</f>
        <v>12</v>
      </c>
      <c r="AM21" s="14">
        <f>IF('Bruttó eszk'!AM21&gt;0,_xlfn.RANK.EQ('Bruttó eszk'!AM21,'Bruttó eszk'!AM$2:AM$34,0),"")</f>
        <v>7</v>
      </c>
      <c r="AN21" s="14">
        <f>IF('Bruttó eszk'!AN21&gt;0,_xlfn.RANK.EQ('Bruttó eszk'!AN21,'Bruttó eszk'!AN$2:AN$34,0),"")</f>
        <v>11</v>
      </c>
      <c r="AO21" s="14">
        <f>IF('Bruttó eszk'!AO21&gt;0,_xlfn.RANK.EQ('Bruttó eszk'!AO21,'Bruttó eszk'!AO$2:AO$34,0),"")</f>
        <v>4</v>
      </c>
      <c r="AP21" s="14">
        <f>IF('Bruttó eszk'!AP21&gt;0,_xlfn.RANK.EQ('Bruttó eszk'!AP21,'Bruttó eszk'!AP$2:AP$34,0),"")</f>
        <v>6</v>
      </c>
      <c r="AQ21" s="14">
        <f>IF('Bruttó eszk'!AQ21&gt;0,_xlfn.RANK.EQ('Bruttó eszk'!AQ21,'Bruttó eszk'!AQ$2:AQ$34,0),"")</f>
        <v>4</v>
      </c>
      <c r="AR21" s="14">
        <f>IF('Bruttó eszk'!AR21&gt;0,_xlfn.RANK.EQ('Bruttó eszk'!AR21,'Bruttó eszk'!AR$2:AR$34,0),"")</f>
        <v>4</v>
      </c>
      <c r="AS21" s="14" t="str">
        <f>IF('Bruttó eszk'!AS21&gt;0,_xlfn.RANK.EQ('Bruttó eszk'!AS21,'Bruttó eszk'!AS$2:AS$34,0),"")</f>
        <v/>
      </c>
      <c r="AT21" s="14">
        <f>IF('Bruttó eszk'!AT21&gt;0,_xlfn.RANK.EQ('Bruttó eszk'!AT21,'Bruttó eszk'!AT$2:AT$34,0),"")</f>
        <v>8</v>
      </c>
      <c r="AU21" s="14">
        <f>IF('Bruttó eszk'!AU21&gt;0,_xlfn.RANK.EQ('Bruttó eszk'!AU21,'Bruttó eszk'!AU$2:AU$34,0),"")</f>
        <v>4</v>
      </c>
      <c r="AV21" s="14">
        <f>IF('Bruttó eszk'!AV21&gt;0,_xlfn.RANK.EQ('Bruttó eszk'!AV21,'Bruttó eszk'!AV$2:AV$34,0),"")</f>
        <v>8</v>
      </c>
      <c r="AW21" s="14">
        <f>IF('Bruttó eszk'!AW21&gt;0,_xlfn.RANK.EQ('Bruttó eszk'!AW21,'Bruttó eszk'!AW$2:AW$34,0),"")</f>
        <v>13</v>
      </c>
      <c r="AX21" s="14" t="str">
        <f>IF('Bruttó eszk'!AX21&gt;0,_xlfn.RANK.EQ('Bruttó eszk'!AX21,'Bruttó eszk'!AX$2:AX$34,0),"")</f>
        <v/>
      </c>
      <c r="AY21" s="14" t="str">
        <f>IF('Bruttó eszk'!AY21&gt;0,_xlfn.RANK.EQ('Bruttó eszk'!AY21,'Bruttó eszk'!AY$2:AY$34,0),"")</f>
        <v/>
      </c>
      <c r="AZ21" s="14" t="str">
        <f>IF('Bruttó eszk'!AZ21&gt;0,_xlfn.RANK.EQ('Bruttó eszk'!AZ21,'Bruttó eszk'!AZ$2:AZ$34,0),"")</f>
        <v/>
      </c>
      <c r="BA21" s="14" t="str">
        <f>IF('Bruttó eszk'!BA21&gt;0,_xlfn.RANK.EQ('Bruttó eszk'!BA21,'Bruttó eszk'!BA$2:BA$34,0),"")</f>
        <v/>
      </c>
      <c r="BB21" s="14" t="str">
        <f>IF('Bruttó eszk'!BB21&gt;0,_xlfn.RANK.EQ('Bruttó eszk'!BB21,'Bruttó eszk'!BB$2:BB$34,0),"")</f>
        <v/>
      </c>
      <c r="BC21" s="14" t="str">
        <f>IF('Bruttó eszk'!BC21&gt;0,_xlfn.RANK.EQ('Bruttó eszk'!BC21,'Bruttó eszk'!BC$2:BC$34,0),"")</f>
        <v/>
      </c>
      <c r="BD21" s="14" t="str">
        <f>IF('Bruttó eszk'!BD21&gt;0,_xlfn.RANK.EQ('Bruttó eszk'!BD21,'Bruttó eszk'!BD$2:BD$34,0),"")</f>
        <v/>
      </c>
      <c r="BE21" s="14" t="str">
        <f>IF('Bruttó eszk'!BE21&gt;0,_xlfn.RANK.EQ('Bruttó eszk'!BE21,'Bruttó eszk'!BE$2:BE$34,0),"")</f>
        <v/>
      </c>
      <c r="BF21" s="14" t="str">
        <f>IF('Bruttó eszk'!BF21&gt;0,_xlfn.RANK.EQ('Bruttó eszk'!BF21,'Bruttó eszk'!BF$2:BF$34,0),"")</f>
        <v/>
      </c>
      <c r="BG21" s="14" t="str">
        <f>IF('Bruttó eszk'!BG21&gt;0,_xlfn.RANK.EQ('Bruttó eszk'!BG21,'Bruttó eszk'!BG$2:BG$34,0),"")</f>
        <v/>
      </c>
      <c r="BH21" s="14" t="str">
        <f>IF('Bruttó eszk'!BH21&gt;0,_xlfn.RANK.EQ('Bruttó eszk'!BH21,'Bruttó eszk'!BH$2:BH$34,0),"")</f>
        <v/>
      </c>
      <c r="BI21" s="14" t="str">
        <f>IF('Bruttó eszk'!BI21&gt;0,_xlfn.RANK.EQ('Bruttó eszk'!BI21,'Bruttó eszk'!BI$2:BI$34,0),"")</f>
        <v/>
      </c>
      <c r="BJ21" s="14" t="str">
        <f>IF('Bruttó eszk'!BJ21&gt;0,_xlfn.RANK.EQ('Bruttó eszk'!BJ21,'Bruttó eszk'!BJ$2:BJ$34,0),"")</f>
        <v/>
      </c>
      <c r="BK21" s="14"/>
      <c r="BL21" s="14">
        <f>IF('Bruttó eszk'!BL21&gt;0,_xlfn.RANK.EQ('Bruttó eszk'!BL21,'Bruttó eszk'!BL$2:BL$34,0),"")</f>
        <v>14</v>
      </c>
      <c r="BM21" s="14" t="str">
        <f>IF('Bruttó eszk'!BM21&gt;0,_xlfn.RANK.EQ('Bruttó eszk'!BM21,'Bruttó eszk'!BM$2:BM$34,0),"")</f>
        <v/>
      </c>
      <c r="BN21" s="14" t="str">
        <f>IF('Bruttó eszk'!BN21&gt;0,_xlfn.RANK.EQ('Bruttó eszk'!BN21,'Bruttó eszk'!BN$2:BN$34,0),"")</f>
        <v/>
      </c>
      <c r="BO21" s="14" t="str">
        <f>IF('Bruttó eszk'!BO21&gt;0,_xlfn.RANK.EQ('Bruttó eszk'!BO21,'Bruttó eszk'!BO$2:BO$34,0),"")</f>
        <v/>
      </c>
      <c r="BP21" s="14">
        <f>IF('Bruttó eszk'!BP21&gt;0,_xlfn.RANK.EQ('Bruttó eszk'!BP21,'Bruttó eszk'!BP$2:BP$34,0),"")</f>
        <v>4</v>
      </c>
      <c r="BQ21" s="14">
        <f>IF('Bruttó eszk'!BQ21&gt;0,_xlfn.RANK.EQ('Bruttó eszk'!BQ21,'Bruttó eszk'!BQ$2:BQ$34,0),"")</f>
        <v>12</v>
      </c>
      <c r="BR21" s="14">
        <f>IF('Bruttó eszk'!BR21&gt;0,_xlfn.RANK.EQ('Bruttó eszk'!BR21,'Bruttó eszk'!BR$2:BR$34,0),"")</f>
        <v>11</v>
      </c>
      <c r="BS21" s="14">
        <f>IF('Bruttó eszk'!BS21&gt;0,_xlfn.RANK.EQ('Bruttó eszk'!BS21,'Bruttó eszk'!BS$2:BS$34,0),"")</f>
        <v>4</v>
      </c>
      <c r="BT21" s="14">
        <f>IF('Bruttó eszk'!BT21&gt;0,_xlfn.RANK.EQ('Bruttó eszk'!BT21,'Bruttó eszk'!BT$2:BT$34,0),"")</f>
        <v>9</v>
      </c>
      <c r="BU21" s="14">
        <f>IF('Bruttó eszk'!BU21&gt;0,_xlfn.RANK.EQ('Bruttó eszk'!BU21,'Bruttó eszk'!BU$2:BU$34,0),"")</f>
        <v>14</v>
      </c>
      <c r="BV21" s="14" t="str">
        <f>IF('Bruttó eszk'!BV21&gt;0,_xlfn.RANK.EQ('Bruttó eszk'!BV21,'Bruttó eszk'!BV$2:BV$34,0),"")</f>
        <v/>
      </c>
      <c r="BW21" s="14" t="str">
        <f>IF('Bruttó eszk'!BW21&gt;0,_xlfn.RANK.EQ('Bruttó eszk'!BW21,'Bruttó eszk'!BW$2:BW$34,0),"")</f>
        <v/>
      </c>
      <c r="BX21" s="14" t="str">
        <f>IF('Bruttó eszk'!BX21&gt;0,_xlfn.RANK.EQ('Bruttó eszk'!BX21,'Bruttó eszk'!BX$2:BX$34,0),"")</f>
        <v/>
      </c>
      <c r="BY21" s="14"/>
      <c r="BZ21" s="14">
        <f>IF('Bruttó eszk'!BZ21&gt;0,_xlfn.RANK.EQ('Bruttó eszk'!BZ21,'Bruttó eszk'!BZ$2:BZ$34,0),"")</f>
        <v>22</v>
      </c>
      <c r="CA21" s="14">
        <f>IF('Bruttó eszk'!CA21&gt;0,_xlfn.RANK.EQ('Bruttó eszk'!CA21,'Bruttó eszk'!CA$2:CA$34,0),"")</f>
        <v>11</v>
      </c>
      <c r="CB21" s="14">
        <f>IF('Bruttó eszk'!CB21&gt;0,_xlfn.RANK.EQ('Bruttó eszk'!CB21,'Bruttó eszk'!CB$2:CB$34,0),"")</f>
        <v>12</v>
      </c>
      <c r="CC21" s="14" t="str">
        <f>IF('Bruttó eszk'!CC21&gt;0,_xlfn.RANK.EQ('Bruttó eszk'!CC21,'Bruttó eszk'!CC$2:CC$34,0),"")</f>
        <v/>
      </c>
      <c r="CD21" s="14" t="str">
        <f>IF('Bruttó eszk'!CD21&gt;0,_xlfn.RANK.EQ('Bruttó eszk'!CD21,'Bruttó eszk'!CD$2:CD$34,0),"")</f>
        <v/>
      </c>
      <c r="CE21" s="14">
        <f>IF('Bruttó eszk'!CE21&gt;0,_xlfn.RANK.EQ('Bruttó eszk'!CE21,'Bruttó eszk'!CE$2:CE$34,0),"")</f>
        <v>17</v>
      </c>
      <c r="CF21" s="14"/>
      <c r="CG21" s="14">
        <f>IF('Bruttó eszk'!CG21&gt;0,_xlfn.RANK.EQ('Bruttó eszk'!CG21,'Bruttó eszk'!CG$2:CG$34,0),"")</f>
        <v>13</v>
      </c>
      <c r="CH21" s="14">
        <f>IF('Bruttó eszk'!CH21&gt;0,_xlfn.RANK.EQ('Bruttó eszk'!CH21,'Bruttó eszk'!CH$2:CH$34,0),"")</f>
        <v>14</v>
      </c>
      <c r="CI21" s="14" t="str">
        <f>IF('Bruttó eszk'!CI21&gt;0,_xlfn.RANK.EQ('Bruttó eszk'!CI21,'Bruttó eszk'!CI$2:CI$34,0),"")</f>
        <v/>
      </c>
      <c r="CJ21" s="14">
        <f>IF('Bruttó eszk'!CJ21&gt;0,_xlfn.RANK.EQ('Bruttó eszk'!CJ21,'Bruttó eszk'!CJ$2:CJ$34,0),"")</f>
        <v>14</v>
      </c>
    </row>
    <row r="22" spans="1:88" x14ac:dyDescent="0.2">
      <c r="A22" s="12" t="str">
        <f>'Bruttó eszk'!A22</f>
        <v>CITY-LEASING Zrt.</v>
      </c>
      <c r="B22" s="14" t="str">
        <f>IF('Bruttó eszk'!B22&gt;0,_xlfn.RANK.EQ('Bruttó eszk'!B22,'Bruttó eszk'!B$2:B$34,0),"")</f>
        <v/>
      </c>
      <c r="C22" s="14">
        <f>IF('Bruttó eszk'!C22&gt;0,_xlfn.RANK.EQ('Bruttó eszk'!C22,'Bruttó eszk'!C$2:C$34,0),"")</f>
        <v>11</v>
      </c>
      <c r="D22" s="14" t="str">
        <f>IF('Bruttó eszk'!D22&gt;0,_xlfn.RANK.EQ('Bruttó eszk'!D22,'Bruttó eszk'!D$2:D$34,0),"")</f>
        <v/>
      </c>
      <c r="E22" s="14">
        <f>IF('Bruttó eszk'!E22&gt;0,_xlfn.RANK.EQ('Bruttó eszk'!E22,'Bruttó eszk'!E$2:E$34,0),"")</f>
        <v>11</v>
      </c>
      <c r="F22" s="14" t="str">
        <f>IF('Bruttó eszk'!F22&gt;0,_xlfn.RANK.EQ('Bruttó eszk'!F22,'Bruttó eszk'!F$2:F$34,0),"")</f>
        <v/>
      </c>
      <c r="G22" s="14" t="str">
        <f>IF('Bruttó eszk'!G22&gt;0,_xlfn.RANK.EQ('Bruttó eszk'!G22,'Bruttó eszk'!G$2:G$34,0),"")</f>
        <v/>
      </c>
      <c r="H22" s="14" t="str">
        <f>IF('Bruttó eszk'!H22&gt;0,_xlfn.RANK.EQ('Bruttó eszk'!H22,'Bruttó eszk'!H$2:H$34,0),"")</f>
        <v/>
      </c>
      <c r="I22" s="14" t="str">
        <f>IF('Bruttó eszk'!I22&gt;0,_xlfn.RANK.EQ('Bruttó eszk'!I22,'Bruttó eszk'!I$2:I$34,0),"")</f>
        <v/>
      </c>
      <c r="J22" s="14" t="str">
        <f>IF('Bruttó eszk'!J22&gt;0,_xlfn.RANK.EQ('Bruttó eszk'!J22,'Bruttó eszk'!J$2:J$34,0),"")</f>
        <v/>
      </c>
      <c r="K22" s="14" t="str">
        <f>IF('Bruttó eszk'!K22&gt;0,_xlfn.RANK.EQ('Bruttó eszk'!K22,'Bruttó eszk'!K$2:K$34,0),"")</f>
        <v/>
      </c>
      <c r="L22" s="14" t="str">
        <f>IF('Bruttó eszk'!L22&gt;0,_xlfn.RANK.EQ('Bruttó eszk'!L22,'Bruttó eszk'!L$2:L$34,0),"")</f>
        <v/>
      </c>
      <c r="M22" s="14">
        <f>IF('Bruttó eszk'!M22&gt;0,_xlfn.RANK.EQ('Bruttó eszk'!M22,'Bruttó eszk'!M$2:M$34,0),"")</f>
        <v>15</v>
      </c>
      <c r="N22" s="14">
        <f>IF('Bruttó eszk'!N22&gt;0,_xlfn.RANK.EQ('Bruttó eszk'!N22,'Bruttó eszk'!N$2:N$34,0),"")</f>
        <v>11</v>
      </c>
      <c r="O22" s="14" t="str">
        <f>IF('Bruttó eszk'!O22&gt;0,_xlfn.RANK.EQ('Bruttó eszk'!O22,'Bruttó eszk'!O$2:O$34,0),"")</f>
        <v/>
      </c>
      <c r="P22" s="14" t="str">
        <f>IF('Bruttó eszk'!P22&gt;0,_xlfn.RANK.EQ('Bruttó eszk'!P22,'Bruttó eszk'!P$2:P$34,0),"")</f>
        <v/>
      </c>
      <c r="Q22" s="14" t="str">
        <f>IF('Bruttó eszk'!Q22&gt;0,_xlfn.RANK.EQ('Bruttó eszk'!Q22,'Bruttó eszk'!Q$2:Q$34,0),"")</f>
        <v/>
      </c>
      <c r="R22" s="14" t="str">
        <f>IF('Bruttó eszk'!R22&gt;0,_xlfn.RANK.EQ('Bruttó eszk'!R22,'Bruttó eszk'!R$2:R$34,0),"")</f>
        <v/>
      </c>
      <c r="S22" s="14" t="str">
        <f>IF('Bruttó eszk'!S22&gt;0,_xlfn.RANK.EQ('Bruttó eszk'!S22,'Bruttó eszk'!S$2:S$34,0),"")</f>
        <v/>
      </c>
      <c r="T22" s="14" t="str">
        <f>IF('Bruttó eszk'!T22&gt;0,_xlfn.RANK.EQ('Bruttó eszk'!T22,'Bruttó eszk'!T$2:T$34,0),"")</f>
        <v/>
      </c>
      <c r="U22" s="14" t="str">
        <f>IF('Bruttó eszk'!U22&gt;0,_xlfn.RANK.EQ('Bruttó eszk'!U22,'Bruttó eszk'!U$2:U$34,0),"")</f>
        <v/>
      </c>
      <c r="V22" s="14" t="str">
        <f>IF('Bruttó eszk'!V22&gt;0,_xlfn.RANK.EQ('Bruttó eszk'!V22,'Bruttó eszk'!V$2:V$34,0),"")</f>
        <v/>
      </c>
      <c r="W22" s="14" t="str">
        <f>IF('Bruttó eszk'!W22&gt;0,_xlfn.RANK.EQ('Bruttó eszk'!W22,'Bruttó eszk'!W$2:W$34,0),"")</f>
        <v/>
      </c>
      <c r="X22" s="14" t="str">
        <f>IF('Bruttó eszk'!X22&gt;0,_xlfn.RANK.EQ('Bruttó eszk'!X22,'Bruttó eszk'!X$2:X$34,0),"")</f>
        <v/>
      </c>
      <c r="Y22" s="14" t="str">
        <f>IF('Bruttó eszk'!Y22&gt;0,_xlfn.RANK.EQ('Bruttó eszk'!Y22,'Bruttó eszk'!Y$2:Y$34,0),"")</f>
        <v/>
      </c>
      <c r="Z22" s="14">
        <f>IF('Bruttó eszk'!Z22&gt;0,_xlfn.RANK.EQ('Bruttó eszk'!Z22,'Bruttó eszk'!Z$2:Z$34,0),"")</f>
        <v>16</v>
      </c>
      <c r="AA22" s="14" t="str">
        <f>IF('Bruttó eszk'!AA22&gt;0,_xlfn.RANK.EQ('Bruttó eszk'!AA22,'Bruttó eszk'!AA$2:AA$34,0),"")</f>
        <v/>
      </c>
      <c r="AB22" s="14" t="str">
        <f>IF('Bruttó eszk'!AB22&gt;0,_xlfn.RANK.EQ('Bruttó eszk'!AB22,'Bruttó eszk'!AB$2:AB$34,0),"")</f>
        <v/>
      </c>
      <c r="AC22" s="14">
        <f>IF('Bruttó eszk'!AC22&gt;0,_xlfn.RANK.EQ('Bruttó eszk'!AC22,'Bruttó eszk'!AC$2:AC$34,0),"")</f>
        <v>15</v>
      </c>
      <c r="AD22" s="14" t="str">
        <f>IF('Bruttó eszk'!AD22&gt;0,_xlfn.RANK.EQ('Bruttó eszk'!AD22,'Bruttó eszk'!AD$2:AD$34,0),"")</f>
        <v/>
      </c>
      <c r="AE22" s="14" t="str">
        <f>IF('Bruttó eszk'!AE22&gt;0,_xlfn.RANK.EQ('Bruttó eszk'!AE22,'Bruttó eszk'!AE$2:AE$34,0),"")</f>
        <v/>
      </c>
      <c r="AF22" s="14" t="str">
        <f>IF('Bruttó eszk'!AF22&gt;0,_xlfn.RANK.EQ('Bruttó eszk'!AF22,'Bruttó eszk'!AF$2:AF$34,0),"")</f>
        <v/>
      </c>
      <c r="AG22" s="14" t="str">
        <f>IF('Bruttó eszk'!AG22&gt;0,_xlfn.RANK.EQ('Bruttó eszk'!AG22,'Bruttó eszk'!AG$2:AG$34,0),"")</f>
        <v/>
      </c>
      <c r="AH22" s="14" t="str">
        <f>IF('Bruttó eszk'!AH22&gt;0,_xlfn.RANK.EQ('Bruttó eszk'!AH22,'Bruttó eszk'!AH$2:AH$34,0),"")</f>
        <v/>
      </c>
      <c r="AI22" s="14">
        <f>IF('Bruttó eszk'!AI22&gt;0,_xlfn.RANK.EQ('Bruttó eszk'!AI22,'Bruttó eszk'!AI$2:AI$34,0),"")</f>
        <v>12</v>
      </c>
      <c r="AJ22" s="14" t="str">
        <f>IF('Bruttó eszk'!AJ22&gt;0,_xlfn.RANK.EQ('Bruttó eszk'!AJ22,'Bruttó eszk'!AJ$2:AJ$34,0),"")</f>
        <v/>
      </c>
      <c r="AK22" s="14">
        <f>IF('Bruttó eszk'!AK22&gt;0,_xlfn.RANK.EQ('Bruttó eszk'!AK22,'Bruttó eszk'!AK$2:AK$34,0),"")</f>
        <v>16</v>
      </c>
      <c r="AL22" s="14">
        <f>IF('Bruttó eszk'!AL22&gt;0,_xlfn.RANK.EQ('Bruttó eszk'!AL22,'Bruttó eszk'!AL$2:AL$34,0),"")</f>
        <v>13</v>
      </c>
      <c r="AM22" s="14" t="str">
        <f>IF('Bruttó eszk'!AM22&gt;0,_xlfn.RANK.EQ('Bruttó eszk'!AM22,'Bruttó eszk'!AM$2:AM$34,0),"")</f>
        <v/>
      </c>
      <c r="AN22" s="14" t="str">
        <f>IF('Bruttó eszk'!AN22&gt;0,_xlfn.RANK.EQ('Bruttó eszk'!AN22,'Bruttó eszk'!AN$2:AN$34,0),"")</f>
        <v/>
      </c>
      <c r="AO22" s="14" t="str">
        <f>IF('Bruttó eszk'!AO22&gt;0,_xlfn.RANK.EQ('Bruttó eszk'!AO22,'Bruttó eszk'!AO$2:AO$34,0),"")</f>
        <v/>
      </c>
      <c r="AP22" s="14" t="str">
        <f>IF('Bruttó eszk'!AP22&gt;0,_xlfn.RANK.EQ('Bruttó eszk'!AP22,'Bruttó eszk'!AP$2:AP$34,0),"")</f>
        <v/>
      </c>
      <c r="AQ22" s="14" t="str">
        <f>IF('Bruttó eszk'!AQ22&gt;0,_xlfn.RANK.EQ('Bruttó eszk'!AQ22,'Bruttó eszk'!AQ$2:AQ$34,0),"")</f>
        <v/>
      </c>
      <c r="AR22" s="14" t="str">
        <f>IF('Bruttó eszk'!AR22&gt;0,_xlfn.RANK.EQ('Bruttó eszk'!AR22,'Bruttó eszk'!AR$2:AR$34,0),"")</f>
        <v/>
      </c>
      <c r="AS22" s="14" t="str">
        <f>IF('Bruttó eszk'!AS22&gt;0,_xlfn.RANK.EQ('Bruttó eszk'!AS22,'Bruttó eszk'!AS$2:AS$34,0),"")</f>
        <v/>
      </c>
      <c r="AT22" s="14">
        <f>IF('Bruttó eszk'!AT22&gt;0,_xlfn.RANK.EQ('Bruttó eszk'!AT22,'Bruttó eszk'!AT$2:AT$34,0),"")</f>
        <v>9</v>
      </c>
      <c r="AU22" s="14" t="str">
        <f>IF('Bruttó eszk'!AU22&gt;0,_xlfn.RANK.EQ('Bruttó eszk'!AU22,'Bruttó eszk'!AU$2:AU$34,0),"")</f>
        <v/>
      </c>
      <c r="AV22" s="14" t="str">
        <f>IF('Bruttó eszk'!AV22&gt;0,_xlfn.RANK.EQ('Bruttó eszk'!AV22,'Bruttó eszk'!AV$2:AV$34,0),"")</f>
        <v/>
      </c>
      <c r="AW22" s="14">
        <f>IF('Bruttó eszk'!AW22&gt;0,_xlfn.RANK.EQ('Bruttó eszk'!AW22,'Bruttó eszk'!AW$2:AW$34,0),"")</f>
        <v>14</v>
      </c>
      <c r="AX22" s="14" t="str">
        <f>IF('Bruttó eszk'!AX22&gt;0,_xlfn.RANK.EQ('Bruttó eszk'!AX22,'Bruttó eszk'!AX$2:AX$34,0),"")</f>
        <v/>
      </c>
      <c r="AY22" s="14" t="str">
        <f>IF('Bruttó eszk'!AY22&gt;0,_xlfn.RANK.EQ('Bruttó eszk'!AY22,'Bruttó eszk'!AY$2:AY$34,0),"")</f>
        <v/>
      </c>
      <c r="AZ22" s="14" t="str">
        <f>IF('Bruttó eszk'!AZ22&gt;0,_xlfn.RANK.EQ('Bruttó eszk'!AZ22,'Bruttó eszk'!AZ$2:AZ$34,0),"")</f>
        <v/>
      </c>
      <c r="BA22" s="14" t="str">
        <f>IF('Bruttó eszk'!BA22&gt;0,_xlfn.RANK.EQ('Bruttó eszk'!BA22,'Bruttó eszk'!BA$2:BA$34,0),"")</f>
        <v/>
      </c>
      <c r="BB22" s="14" t="str">
        <f>IF('Bruttó eszk'!BB22&gt;0,_xlfn.RANK.EQ('Bruttó eszk'!BB22,'Bruttó eszk'!BB$2:BB$34,0),"")</f>
        <v/>
      </c>
      <c r="BC22" s="14" t="str">
        <f>IF('Bruttó eszk'!BC22&gt;0,_xlfn.RANK.EQ('Bruttó eszk'!BC22,'Bruttó eszk'!BC$2:BC$34,0),"")</f>
        <v/>
      </c>
      <c r="BD22" s="14" t="str">
        <f>IF('Bruttó eszk'!BD22&gt;0,_xlfn.RANK.EQ('Bruttó eszk'!BD22,'Bruttó eszk'!BD$2:BD$34,0),"")</f>
        <v/>
      </c>
      <c r="BE22" s="14" t="str">
        <f>IF('Bruttó eszk'!BE22&gt;0,_xlfn.RANK.EQ('Bruttó eszk'!BE22,'Bruttó eszk'!BE$2:BE$34,0),"")</f>
        <v/>
      </c>
      <c r="BF22" s="14" t="str">
        <f>IF('Bruttó eszk'!BF22&gt;0,_xlfn.RANK.EQ('Bruttó eszk'!BF22,'Bruttó eszk'!BF$2:BF$34,0),"")</f>
        <v/>
      </c>
      <c r="BG22" s="14" t="str">
        <f>IF('Bruttó eszk'!BG22&gt;0,_xlfn.RANK.EQ('Bruttó eszk'!BG22,'Bruttó eszk'!BG$2:BG$34,0),"")</f>
        <v/>
      </c>
      <c r="BH22" s="14" t="str">
        <f>IF('Bruttó eszk'!BH22&gt;0,_xlfn.RANK.EQ('Bruttó eszk'!BH22,'Bruttó eszk'!BH$2:BH$34,0),"")</f>
        <v/>
      </c>
      <c r="BI22" s="14" t="str">
        <f>IF('Bruttó eszk'!BI22&gt;0,_xlfn.RANK.EQ('Bruttó eszk'!BI22,'Bruttó eszk'!BI$2:BI$34,0),"")</f>
        <v/>
      </c>
      <c r="BJ22" s="14" t="str">
        <f>IF('Bruttó eszk'!BJ22&gt;0,_xlfn.RANK.EQ('Bruttó eszk'!BJ22,'Bruttó eszk'!BJ$2:BJ$34,0),"")</f>
        <v/>
      </c>
      <c r="BK22" s="14"/>
      <c r="BL22" s="14">
        <f>IF('Bruttó eszk'!BL22&gt;0,_xlfn.RANK.EQ('Bruttó eszk'!BL22,'Bruttó eszk'!BL$2:BL$34,0),"")</f>
        <v>12</v>
      </c>
      <c r="BM22" s="14" t="str">
        <f>IF('Bruttó eszk'!BM22&gt;0,_xlfn.RANK.EQ('Bruttó eszk'!BM22,'Bruttó eszk'!BM$2:BM$34,0),"")</f>
        <v/>
      </c>
      <c r="BN22" s="14" t="str">
        <f>IF('Bruttó eszk'!BN22&gt;0,_xlfn.RANK.EQ('Bruttó eszk'!BN22,'Bruttó eszk'!BN$2:BN$34,0),"")</f>
        <v/>
      </c>
      <c r="BO22" s="14" t="str">
        <f>IF('Bruttó eszk'!BO22&gt;0,_xlfn.RANK.EQ('Bruttó eszk'!BO22,'Bruttó eszk'!BO$2:BO$34,0),"")</f>
        <v/>
      </c>
      <c r="BP22" s="14" t="str">
        <f>IF('Bruttó eszk'!BP22&gt;0,_xlfn.RANK.EQ('Bruttó eszk'!BP22,'Bruttó eszk'!BP$2:BP$34,0),"")</f>
        <v/>
      </c>
      <c r="BQ22" s="14">
        <f>IF('Bruttó eszk'!BQ22&gt;0,_xlfn.RANK.EQ('Bruttó eszk'!BQ22,'Bruttó eszk'!BQ$2:BQ$34,0),"")</f>
        <v>17</v>
      </c>
      <c r="BR22" s="14" t="str">
        <f>IF('Bruttó eszk'!BR22&gt;0,_xlfn.RANK.EQ('Bruttó eszk'!BR22,'Bruttó eszk'!BR$2:BR$34,0),"")</f>
        <v/>
      </c>
      <c r="BS22" s="14" t="str">
        <f>IF('Bruttó eszk'!BS22&gt;0,_xlfn.RANK.EQ('Bruttó eszk'!BS22,'Bruttó eszk'!BS$2:BS$34,0),"")</f>
        <v/>
      </c>
      <c r="BT22" s="14">
        <f>IF('Bruttó eszk'!BT22&gt;0,_xlfn.RANK.EQ('Bruttó eszk'!BT22,'Bruttó eszk'!BT$2:BT$34,0),"")</f>
        <v>12</v>
      </c>
      <c r="BU22" s="14">
        <f>IF('Bruttó eszk'!BU22&gt;0,_xlfn.RANK.EQ('Bruttó eszk'!BU22,'Bruttó eszk'!BU$2:BU$34,0),"")</f>
        <v>16</v>
      </c>
      <c r="BV22" s="14" t="str">
        <f>IF('Bruttó eszk'!BV22&gt;0,_xlfn.RANK.EQ('Bruttó eszk'!BV22,'Bruttó eszk'!BV$2:BV$34,0),"")</f>
        <v/>
      </c>
      <c r="BW22" s="14" t="str">
        <f>IF('Bruttó eszk'!BW22&gt;0,_xlfn.RANK.EQ('Bruttó eszk'!BW22,'Bruttó eszk'!BW$2:BW$34,0),"")</f>
        <v/>
      </c>
      <c r="BX22" s="14" t="str">
        <f>IF('Bruttó eszk'!BX22&gt;0,_xlfn.RANK.EQ('Bruttó eszk'!BX22,'Bruttó eszk'!BX$2:BX$34,0),"")</f>
        <v/>
      </c>
      <c r="BY22" s="14"/>
      <c r="BZ22" s="14">
        <f>IF('Bruttó eszk'!BZ22&gt;0,_xlfn.RANK.EQ('Bruttó eszk'!BZ22,'Bruttó eszk'!BZ$2:BZ$34,0),"")</f>
        <v>20</v>
      </c>
      <c r="CA22" s="14">
        <f>IF('Bruttó eszk'!CA22&gt;0,_xlfn.RANK.EQ('Bruttó eszk'!CA22,'Bruttó eszk'!CA$2:CA$34,0),"")</f>
        <v>17</v>
      </c>
      <c r="CB22" s="14">
        <f>IF('Bruttó eszk'!CB22&gt;0,_xlfn.RANK.EQ('Bruttó eszk'!CB22,'Bruttó eszk'!CB$2:CB$34,0),"")</f>
        <v>17</v>
      </c>
      <c r="CC22" s="14" t="str">
        <f>IF('Bruttó eszk'!CC22&gt;0,_xlfn.RANK.EQ('Bruttó eszk'!CC22,'Bruttó eszk'!CC$2:CC$34,0),"")</f>
        <v/>
      </c>
      <c r="CD22" s="14" t="str">
        <f>IF('Bruttó eszk'!CD22&gt;0,_xlfn.RANK.EQ('Bruttó eszk'!CD22,'Bruttó eszk'!CD$2:CD$34,0),"")</f>
        <v/>
      </c>
      <c r="CE22" s="14">
        <f>IF('Bruttó eszk'!CE22&gt;0,_xlfn.RANK.EQ('Bruttó eszk'!CE22,'Bruttó eszk'!CE$2:CE$34,0),"")</f>
        <v>26</v>
      </c>
      <c r="CF22" s="14"/>
      <c r="CG22" s="14">
        <f>IF('Bruttó eszk'!CG22&gt;0,_xlfn.RANK.EQ('Bruttó eszk'!CG22,'Bruttó eszk'!CG$2:CG$34,0),"")</f>
        <v>11</v>
      </c>
      <c r="CH22" s="14">
        <f>IF('Bruttó eszk'!CH22&gt;0,_xlfn.RANK.EQ('Bruttó eszk'!CH22,'Bruttó eszk'!CH$2:CH$34,0),"")</f>
        <v>11</v>
      </c>
      <c r="CI22" s="14" t="str">
        <f>IF('Bruttó eszk'!CI22&gt;0,_xlfn.RANK.EQ('Bruttó eszk'!CI22,'Bruttó eszk'!CI$2:CI$34,0),"")</f>
        <v/>
      </c>
      <c r="CJ22" s="14">
        <f>IF('Bruttó eszk'!CJ22&gt;0,_xlfn.RANK.EQ('Bruttó eszk'!CJ22,'Bruttó eszk'!CJ$2:CJ$34,0),"")</f>
        <v>12</v>
      </c>
    </row>
    <row r="23" spans="1:88" x14ac:dyDescent="0.2">
      <c r="A23" s="12" t="str">
        <f>'Bruttó eszk'!A23</f>
        <v>Leaseplan Hungária Zrt.</v>
      </c>
      <c r="B23" s="14" t="str">
        <f>IF('Bruttó eszk'!B23&gt;0,_xlfn.RANK.EQ('Bruttó eszk'!B23,'Bruttó eszk'!B$2:B$34,0),"")</f>
        <v/>
      </c>
      <c r="C23" s="14" t="str">
        <f>IF('Bruttó eszk'!C23&gt;0,_xlfn.RANK.EQ('Bruttó eszk'!C23,'Bruttó eszk'!C$2:C$34,0),"")</f>
        <v/>
      </c>
      <c r="D23" s="14" t="str">
        <f>IF('Bruttó eszk'!D23&gt;0,_xlfn.RANK.EQ('Bruttó eszk'!D23,'Bruttó eszk'!D$2:D$34,0),"")</f>
        <v/>
      </c>
      <c r="E23" s="14" t="str">
        <f>IF('Bruttó eszk'!E23&gt;0,_xlfn.RANK.EQ('Bruttó eszk'!E23,'Bruttó eszk'!E$2:E$34,0),"")</f>
        <v/>
      </c>
      <c r="F23" s="14" t="str">
        <f>IF('Bruttó eszk'!F23&gt;0,_xlfn.RANK.EQ('Bruttó eszk'!F23,'Bruttó eszk'!F$2:F$34,0),"")</f>
        <v/>
      </c>
      <c r="G23" s="14" t="str">
        <f>IF('Bruttó eszk'!G23&gt;0,_xlfn.RANK.EQ('Bruttó eszk'!G23,'Bruttó eszk'!G$2:G$34,0),"")</f>
        <v/>
      </c>
      <c r="H23" s="14">
        <f>IF('Bruttó eszk'!H23&gt;0,_xlfn.RANK.EQ('Bruttó eszk'!H23,'Bruttó eszk'!H$2:H$34,0),"")</f>
        <v>3</v>
      </c>
      <c r="I23" s="14" t="str">
        <f>IF('Bruttó eszk'!I23&gt;0,_xlfn.RANK.EQ('Bruttó eszk'!I23,'Bruttó eszk'!I$2:I$34,0),"")</f>
        <v/>
      </c>
      <c r="J23" s="14" t="str">
        <f>IF('Bruttó eszk'!J23&gt;0,_xlfn.RANK.EQ('Bruttó eszk'!J23,'Bruttó eszk'!J$2:J$34,0),"")</f>
        <v/>
      </c>
      <c r="K23" s="14">
        <f>IF('Bruttó eszk'!K23&gt;0,_xlfn.RANK.EQ('Bruttó eszk'!K23,'Bruttó eszk'!K$2:K$34,0),"")</f>
        <v>4</v>
      </c>
      <c r="L23" s="14" t="str">
        <f>IF('Bruttó eszk'!L23&gt;0,_xlfn.RANK.EQ('Bruttó eszk'!L23,'Bruttó eszk'!L$2:L$34,0),"")</f>
        <v/>
      </c>
      <c r="M23" s="14" t="str">
        <f>IF('Bruttó eszk'!M23&gt;0,_xlfn.RANK.EQ('Bruttó eszk'!M23,'Bruttó eszk'!M$2:M$34,0),"")</f>
        <v/>
      </c>
      <c r="N23" s="14" t="str">
        <f>IF('Bruttó eszk'!N23&gt;0,_xlfn.RANK.EQ('Bruttó eszk'!N23,'Bruttó eszk'!N$2:N$34,0),"")</f>
        <v/>
      </c>
      <c r="O23" s="14" t="str">
        <f>IF('Bruttó eszk'!O23&gt;0,_xlfn.RANK.EQ('Bruttó eszk'!O23,'Bruttó eszk'!O$2:O$34,0),"")</f>
        <v/>
      </c>
      <c r="P23" s="14" t="str">
        <f>IF('Bruttó eszk'!P23&gt;0,_xlfn.RANK.EQ('Bruttó eszk'!P23,'Bruttó eszk'!P$2:P$34,0),"")</f>
        <v/>
      </c>
      <c r="Q23" s="14" t="str">
        <f>IF('Bruttó eszk'!Q23&gt;0,_xlfn.RANK.EQ('Bruttó eszk'!Q23,'Bruttó eszk'!Q$2:Q$34,0),"")</f>
        <v/>
      </c>
      <c r="R23" s="14">
        <f>IF('Bruttó eszk'!R23&gt;0,_xlfn.RANK.EQ('Bruttó eszk'!R23,'Bruttó eszk'!R$2:R$34,0),"")</f>
        <v>2</v>
      </c>
      <c r="S23" s="14" t="str">
        <f>IF('Bruttó eszk'!S23&gt;0,_xlfn.RANK.EQ('Bruttó eszk'!S23,'Bruttó eszk'!S$2:S$34,0),"")</f>
        <v/>
      </c>
      <c r="T23" s="14" t="str">
        <f>IF('Bruttó eszk'!T23&gt;0,_xlfn.RANK.EQ('Bruttó eszk'!T23,'Bruttó eszk'!T$2:T$34,0),"")</f>
        <v/>
      </c>
      <c r="U23" s="14" t="str">
        <f>IF('Bruttó eszk'!U23&gt;0,_xlfn.RANK.EQ('Bruttó eszk'!U23,'Bruttó eszk'!U$2:U$34,0),"")</f>
        <v/>
      </c>
      <c r="V23" s="14" t="str">
        <f>IF('Bruttó eszk'!V23&gt;0,_xlfn.RANK.EQ('Bruttó eszk'!V23,'Bruttó eszk'!V$2:V$34,0),"")</f>
        <v/>
      </c>
      <c r="W23" s="14" t="str">
        <f>IF('Bruttó eszk'!W23&gt;0,_xlfn.RANK.EQ('Bruttó eszk'!W23,'Bruttó eszk'!W$2:W$34,0),"")</f>
        <v/>
      </c>
      <c r="X23" s="14" t="str">
        <f>IF('Bruttó eszk'!X23&gt;0,_xlfn.RANK.EQ('Bruttó eszk'!X23,'Bruttó eszk'!X$2:X$34,0),"")</f>
        <v/>
      </c>
      <c r="Y23" s="14" t="str">
        <f>IF('Bruttó eszk'!Y23&gt;0,_xlfn.RANK.EQ('Bruttó eszk'!Y23,'Bruttó eszk'!Y$2:Y$34,0),"")</f>
        <v/>
      </c>
      <c r="Z23" s="14" t="str">
        <f>IF('Bruttó eszk'!Z23&gt;0,_xlfn.RANK.EQ('Bruttó eszk'!Z23,'Bruttó eszk'!Z$2:Z$34,0),"")</f>
        <v/>
      </c>
      <c r="AA23" s="14" t="str">
        <f>IF('Bruttó eszk'!AA23&gt;0,_xlfn.RANK.EQ('Bruttó eszk'!AA23,'Bruttó eszk'!AA$2:AA$34,0),"")</f>
        <v/>
      </c>
      <c r="AB23" s="14" t="str">
        <f>IF('Bruttó eszk'!AB23&gt;0,_xlfn.RANK.EQ('Bruttó eszk'!AB23,'Bruttó eszk'!AB$2:AB$34,0),"")</f>
        <v/>
      </c>
      <c r="AC23" s="14" t="str">
        <f>IF('Bruttó eszk'!AC23&gt;0,_xlfn.RANK.EQ('Bruttó eszk'!AC23,'Bruttó eszk'!AC$2:AC$34,0),"")</f>
        <v/>
      </c>
      <c r="AD23" s="14" t="str">
        <f>IF('Bruttó eszk'!AD23&gt;0,_xlfn.RANK.EQ('Bruttó eszk'!AD23,'Bruttó eszk'!AD$2:AD$34,0),"")</f>
        <v/>
      </c>
      <c r="AE23" s="14" t="str">
        <f>IF('Bruttó eszk'!AE23&gt;0,_xlfn.RANK.EQ('Bruttó eszk'!AE23,'Bruttó eszk'!AE$2:AE$34,0),"")</f>
        <v/>
      </c>
      <c r="AF23" s="14" t="str">
        <f>IF('Bruttó eszk'!AF23&gt;0,_xlfn.RANK.EQ('Bruttó eszk'!AF23,'Bruttó eszk'!AF$2:AF$34,0),"")</f>
        <v/>
      </c>
      <c r="AG23" s="14" t="str">
        <f>IF('Bruttó eszk'!AG23&gt;0,_xlfn.RANK.EQ('Bruttó eszk'!AG23,'Bruttó eszk'!AG$2:AG$34,0),"")</f>
        <v/>
      </c>
      <c r="AH23" s="14" t="str">
        <f>IF('Bruttó eszk'!AH23&gt;0,_xlfn.RANK.EQ('Bruttó eszk'!AH23,'Bruttó eszk'!AH$2:AH$34,0),"")</f>
        <v/>
      </c>
      <c r="AI23" s="14" t="str">
        <f>IF('Bruttó eszk'!AI23&gt;0,_xlfn.RANK.EQ('Bruttó eszk'!AI23,'Bruttó eszk'!AI$2:AI$34,0),"")</f>
        <v/>
      </c>
      <c r="AJ23" s="14" t="str">
        <f>IF('Bruttó eszk'!AJ23&gt;0,_xlfn.RANK.EQ('Bruttó eszk'!AJ23,'Bruttó eszk'!AJ$2:AJ$34,0),"")</f>
        <v/>
      </c>
      <c r="AK23" s="14" t="str">
        <f>IF('Bruttó eszk'!AK23&gt;0,_xlfn.RANK.EQ('Bruttó eszk'!AK23,'Bruttó eszk'!AK$2:AK$34,0),"")</f>
        <v/>
      </c>
      <c r="AL23" s="14" t="str">
        <f>IF('Bruttó eszk'!AL23&gt;0,_xlfn.RANK.EQ('Bruttó eszk'!AL23,'Bruttó eszk'!AL$2:AL$34,0),"")</f>
        <v/>
      </c>
      <c r="AM23" s="14" t="str">
        <f>IF('Bruttó eszk'!AM23&gt;0,_xlfn.RANK.EQ('Bruttó eszk'!AM23,'Bruttó eszk'!AM$2:AM$34,0),"")</f>
        <v/>
      </c>
      <c r="AN23" s="14" t="str">
        <f>IF('Bruttó eszk'!AN23&gt;0,_xlfn.RANK.EQ('Bruttó eszk'!AN23,'Bruttó eszk'!AN$2:AN$34,0),"")</f>
        <v/>
      </c>
      <c r="AO23" s="14" t="str">
        <f>IF('Bruttó eszk'!AO23&gt;0,_xlfn.RANK.EQ('Bruttó eszk'!AO23,'Bruttó eszk'!AO$2:AO$34,0),"")</f>
        <v/>
      </c>
      <c r="AP23" s="14" t="str">
        <f>IF('Bruttó eszk'!AP23&gt;0,_xlfn.RANK.EQ('Bruttó eszk'!AP23,'Bruttó eszk'!AP$2:AP$34,0),"")</f>
        <v/>
      </c>
      <c r="AQ23" s="14" t="str">
        <f>IF('Bruttó eszk'!AQ23&gt;0,_xlfn.RANK.EQ('Bruttó eszk'!AQ23,'Bruttó eszk'!AQ$2:AQ$34,0),"")</f>
        <v/>
      </c>
      <c r="AR23" s="14" t="str">
        <f>IF('Bruttó eszk'!AR23&gt;0,_xlfn.RANK.EQ('Bruttó eszk'!AR23,'Bruttó eszk'!AR$2:AR$34,0),"")</f>
        <v/>
      </c>
      <c r="AS23" s="14" t="str">
        <f>IF('Bruttó eszk'!AS23&gt;0,_xlfn.RANK.EQ('Bruttó eszk'!AS23,'Bruttó eszk'!AS$2:AS$34,0),"")</f>
        <v/>
      </c>
      <c r="AT23" s="14" t="str">
        <f>IF('Bruttó eszk'!AT23&gt;0,_xlfn.RANK.EQ('Bruttó eszk'!AT23,'Bruttó eszk'!AT$2:AT$34,0),"")</f>
        <v/>
      </c>
      <c r="AU23" s="14" t="str">
        <f>IF('Bruttó eszk'!AU23&gt;0,_xlfn.RANK.EQ('Bruttó eszk'!AU23,'Bruttó eszk'!AU$2:AU$34,0),"")</f>
        <v/>
      </c>
      <c r="AV23" s="14" t="str">
        <f>IF('Bruttó eszk'!AV23&gt;0,_xlfn.RANK.EQ('Bruttó eszk'!AV23,'Bruttó eszk'!AV$2:AV$34,0),"")</f>
        <v/>
      </c>
      <c r="AW23" s="14" t="str">
        <f>IF('Bruttó eszk'!AW23&gt;0,_xlfn.RANK.EQ('Bruttó eszk'!AW23,'Bruttó eszk'!AW$2:AW$34,0),"")</f>
        <v/>
      </c>
      <c r="AX23" s="14" t="str">
        <f>IF('Bruttó eszk'!AX23&gt;0,_xlfn.RANK.EQ('Bruttó eszk'!AX23,'Bruttó eszk'!AX$2:AX$34,0),"")</f>
        <v/>
      </c>
      <c r="AY23" s="14" t="str">
        <f>IF('Bruttó eszk'!AY23&gt;0,_xlfn.RANK.EQ('Bruttó eszk'!AY23,'Bruttó eszk'!AY$2:AY$34,0),"")</f>
        <v/>
      </c>
      <c r="AZ23" s="14" t="str">
        <f>IF('Bruttó eszk'!AZ23&gt;0,_xlfn.RANK.EQ('Bruttó eszk'!AZ23,'Bruttó eszk'!AZ$2:AZ$34,0),"")</f>
        <v/>
      </c>
      <c r="BA23" s="14" t="str">
        <f>IF('Bruttó eszk'!BA23&gt;0,_xlfn.RANK.EQ('Bruttó eszk'!BA23,'Bruttó eszk'!BA$2:BA$34,0),"")</f>
        <v/>
      </c>
      <c r="BB23" s="14" t="str">
        <f>IF('Bruttó eszk'!BB23&gt;0,_xlfn.RANK.EQ('Bruttó eszk'!BB23,'Bruttó eszk'!BB$2:BB$34,0),"")</f>
        <v/>
      </c>
      <c r="BC23" s="14" t="str">
        <f>IF('Bruttó eszk'!BC23&gt;0,_xlfn.RANK.EQ('Bruttó eszk'!BC23,'Bruttó eszk'!BC$2:BC$34,0),"")</f>
        <v/>
      </c>
      <c r="BD23" s="14" t="str">
        <f>IF('Bruttó eszk'!BD23&gt;0,_xlfn.RANK.EQ('Bruttó eszk'!BD23,'Bruttó eszk'!BD$2:BD$34,0),"")</f>
        <v/>
      </c>
      <c r="BE23" s="14" t="str">
        <f>IF('Bruttó eszk'!BE23&gt;0,_xlfn.RANK.EQ('Bruttó eszk'!BE23,'Bruttó eszk'!BE$2:BE$34,0),"")</f>
        <v/>
      </c>
      <c r="BF23" s="14" t="str">
        <f>IF('Bruttó eszk'!BF23&gt;0,_xlfn.RANK.EQ('Bruttó eszk'!BF23,'Bruttó eszk'!BF$2:BF$34,0),"")</f>
        <v/>
      </c>
      <c r="BG23" s="14" t="str">
        <f>IF('Bruttó eszk'!BG23&gt;0,_xlfn.RANK.EQ('Bruttó eszk'!BG23,'Bruttó eszk'!BG$2:BG$34,0),"")</f>
        <v/>
      </c>
      <c r="BH23" s="14" t="str">
        <f>IF('Bruttó eszk'!BH23&gt;0,_xlfn.RANK.EQ('Bruttó eszk'!BH23,'Bruttó eszk'!BH$2:BH$34,0),"")</f>
        <v/>
      </c>
      <c r="BI23" s="14" t="str">
        <f>IF('Bruttó eszk'!BI23&gt;0,_xlfn.RANK.EQ('Bruttó eszk'!BI23,'Bruttó eszk'!BI$2:BI$34,0),"")</f>
        <v/>
      </c>
      <c r="BJ23" s="14" t="str">
        <f>IF('Bruttó eszk'!BJ23&gt;0,_xlfn.RANK.EQ('Bruttó eszk'!BJ23,'Bruttó eszk'!BJ$2:BJ$34,0),"")</f>
        <v/>
      </c>
      <c r="BK23" s="14"/>
      <c r="BL23" s="14" t="str">
        <f>IF('Bruttó eszk'!BL23&gt;0,_xlfn.RANK.EQ('Bruttó eszk'!BL23,'Bruttó eszk'!BL$2:BL$34,0),"")</f>
        <v/>
      </c>
      <c r="BM23" s="14" t="str">
        <f>IF('Bruttó eszk'!BM23&gt;0,_xlfn.RANK.EQ('Bruttó eszk'!BM23,'Bruttó eszk'!BM$2:BM$34,0),"")</f>
        <v/>
      </c>
      <c r="BN23" s="14">
        <f>IF('Bruttó eszk'!BN23&gt;0,_xlfn.RANK.EQ('Bruttó eszk'!BN23,'Bruttó eszk'!BN$2:BN$34,0),"")</f>
        <v>3</v>
      </c>
      <c r="BO23" s="14">
        <f>IF('Bruttó eszk'!BO23&gt;0,_xlfn.RANK.EQ('Bruttó eszk'!BO23,'Bruttó eszk'!BO$2:BO$34,0),"")</f>
        <v>5</v>
      </c>
      <c r="BP23" s="14" t="str">
        <f>IF('Bruttó eszk'!BP23&gt;0,_xlfn.RANK.EQ('Bruttó eszk'!BP23,'Bruttó eszk'!BP$2:BP$34,0),"")</f>
        <v/>
      </c>
      <c r="BQ23" s="14" t="str">
        <f>IF('Bruttó eszk'!BQ23&gt;0,_xlfn.RANK.EQ('Bruttó eszk'!BQ23,'Bruttó eszk'!BQ$2:BQ$34,0),"")</f>
        <v/>
      </c>
      <c r="BR23" s="14" t="str">
        <f>IF('Bruttó eszk'!BR23&gt;0,_xlfn.RANK.EQ('Bruttó eszk'!BR23,'Bruttó eszk'!BR$2:BR$34,0),"")</f>
        <v/>
      </c>
      <c r="BS23" s="14" t="str">
        <f>IF('Bruttó eszk'!BS23&gt;0,_xlfn.RANK.EQ('Bruttó eszk'!BS23,'Bruttó eszk'!BS$2:BS$34,0),"")</f>
        <v/>
      </c>
      <c r="BT23" s="14" t="str">
        <f>IF('Bruttó eszk'!BT23&gt;0,_xlfn.RANK.EQ('Bruttó eszk'!BT23,'Bruttó eszk'!BT$2:BT$34,0),"")</f>
        <v/>
      </c>
      <c r="BU23" s="14" t="str">
        <f>IF('Bruttó eszk'!BU23&gt;0,_xlfn.RANK.EQ('Bruttó eszk'!BU23,'Bruttó eszk'!BU$2:BU$34,0),"")</f>
        <v/>
      </c>
      <c r="BV23" s="14" t="str">
        <f>IF('Bruttó eszk'!BV23&gt;0,_xlfn.RANK.EQ('Bruttó eszk'!BV23,'Bruttó eszk'!BV$2:BV$34,0),"")</f>
        <v/>
      </c>
      <c r="BW23" s="14" t="str">
        <f>IF('Bruttó eszk'!BW23&gt;0,_xlfn.RANK.EQ('Bruttó eszk'!BW23,'Bruttó eszk'!BW$2:BW$34,0),"")</f>
        <v/>
      </c>
      <c r="BX23" s="14" t="str">
        <f>IF('Bruttó eszk'!BX23&gt;0,_xlfn.RANK.EQ('Bruttó eszk'!BX23,'Bruttó eszk'!BX$2:BX$34,0),"")</f>
        <v/>
      </c>
      <c r="BY23" s="14"/>
      <c r="BZ23" s="14">
        <f>IF('Bruttó eszk'!BZ23&gt;0,_xlfn.RANK.EQ('Bruttó eszk'!BZ23,'Bruttó eszk'!BZ$2:BZ$34,0),"")</f>
        <v>8</v>
      </c>
      <c r="CA23" s="14" t="str">
        <f>IF('Bruttó eszk'!CA23&gt;0,_xlfn.RANK.EQ('Bruttó eszk'!CA23,'Bruttó eszk'!CA$2:CA$34,0),"")</f>
        <v/>
      </c>
      <c r="CB23" s="14" t="str">
        <f>IF('Bruttó eszk'!CB23&gt;0,_xlfn.RANK.EQ('Bruttó eszk'!CB23,'Bruttó eszk'!CB$2:CB$34,0),"")</f>
        <v/>
      </c>
      <c r="CC23" s="14" t="str">
        <f>IF('Bruttó eszk'!CC23&gt;0,_xlfn.RANK.EQ('Bruttó eszk'!CC23,'Bruttó eszk'!CC$2:CC$34,0),"")</f>
        <v/>
      </c>
      <c r="CD23" s="14" t="str">
        <f>IF('Bruttó eszk'!CD23&gt;0,_xlfn.RANK.EQ('Bruttó eszk'!CD23,'Bruttó eszk'!CD$2:CD$34,0),"")</f>
        <v/>
      </c>
      <c r="CE23" s="14">
        <f>IF('Bruttó eszk'!CE23&gt;0,_xlfn.RANK.EQ('Bruttó eszk'!CE23,'Bruttó eszk'!CE$2:CE$34,0),"")</f>
        <v>15</v>
      </c>
      <c r="CF23" s="14"/>
      <c r="CG23" s="14" t="str">
        <f>IF('Bruttó eszk'!CG23&gt;0,_xlfn.RANK.EQ('Bruttó eszk'!CG23,'Bruttó eszk'!CG$2:CG$34,0),"")</f>
        <v/>
      </c>
      <c r="CH23" s="14" t="str">
        <f>IF('Bruttó eszk'!CH23&gt;0,_xlfn.RANK.EQ('Bruttó eszk'!CH23,'Bruttó eszk'!CH$2:CH$34,0),"")</f>
        <v/>
      </c>
      <c r="CI23" s="14" t="str">
        <f>IF('Bruttó eszk'!CI23&gt;0,_xlfn.RANK.EQ('Bruttó eszk'!CI23,'Bruttó eszk'!CI$2:CI$34,0),"")</f>
        <v/>
      </c>
      <c r="CJ23" s="14" t="str">
        <f>IF('Bruttó eszk'!CJ23&gt;0,_xlfn.RANK.EQ('Bruttó eszk'!CJ23,'Bruttó eszk'!CJ$2:CJ$34,0),"")</f>
        <v/>
      </c>
    </row>
    <row r="24" spans="1:88" x14ac:dyDescent="0.2">
      <c r="A24" s="12" t="str">
        <f>'Bruttó eszk'!A24</f>
        <v>IKB-Pénzügyi Lízing Zrt.</v>
      </c>
      <c r="B24" s="14" t="str">
        <f>IF('Bruttó eszk'!B24&gt;0,_xlfn.RANK.EQ('Bruttó eszk'!B24,'Bruttó eszk'!B$2:B$34,0),"")</f>
        <v/>
      </c>
      <c r="C24" s="14">
        <f>IF('Bruttó eszk'!C24&gt;0,_xlfn.RANK.EQ('Bruttó eszk'!C24,'Bruttó eszk'!C$2:C$34,0),"")</f>
        <v>10</v>
      </c>
      <c r="D24" s="14" t="str">
        <f>IF('Bruttó eszk'!D24&gt;0,_xlfn.RANK.EQ('Bruttó eszk'!D24,'Bruttó eszk'!D$2:D$34,0),"")</f>
        <v/>
      </c>
      <c r="E24" s="14">
        <f>IF('Bruttó eszk'!E24&gt;0,_xlfn.RANK.EQ('Bruttó eszk'!E24,'Bruttó eszk'!E$2:E$34,0),"")</f>
        <v>10</v>
      </c>
      <c r="F24" s="14" t="str">
        <f>IF('Bruttó eszk'!F24&gt;0,_xlfn.RANK.EQ('Bruttó eszk'!F24,'Bruttó eszk'!F$2:F$34,0),"")</f>
        <v/>
      </c>
      <c r="G24" s="14" t="str">
        <f>IF('Bruttó eszk'!G24&gt;0,_xlfn.RANK.EQ('Bruttó eszk'!G24,'Bruttó eszk'!G$2:G$34,0),"")</f>
        <v/>
      </c>
      <c r="H24" s="14" t="str">
        <f>IF('Bruttó eszk'!H24&gt;0,_xlfn.RANK.EQ('Bruttó eszk'!H24,'Bruttó eszk'!H$2:H$34,0),"")</f>
        <v/>
      </c>
      <c r="I24" s="14" t="str">
        <f>IF('Bruttó eszk'!I24&gt;0,_xlfn.RANK.EQ('Bruttó eszk'!I24,'Bruttó eszk'!I$2:I$34,0),"")</f>
        <v/>
      </c>
      <c r="J24" s="14" t="str">
        <f>IF('Bruttó eszk'!J24&gt;0,_xlfn.RANK.EQ('Bruttó eszk'!J24,'Bruttó eszk'!J$2:J$34,0),"")</f>
        <v/>
      </c>
      <c r="K24" s="14" t="str">
        <f>IF('Bruttó eszk'!K24&gt;0,_xlfn.RANK.EQ('Bruttó eszk'!K24,'Bruttó eszk'!K$2:K$34,0),"")</f>
        <v/>
      </c>
      <c r="L24" s="14" t="str">
        <f>IF('Bruttó eszk'!L24&gt;0,_xlfn.RANK.EQ('Bruttó eszk'!L24,'Bruttó eszk'!L$2:L$34,0),"")</f>
        <v/>
      </c>
      <c r="M24" s="14">
        <f>IF('Bruttó eszk'!M24&gt;0,_xlfn.RANK.EQ('Bruttó eszk'!M24,'Bruttó eszk'!M$2:M$34,0),"")</f>
        <v>10</v>
      </c>
      <c r="N24" s="14">
        <f>IF('Bruttó eszk'!N24&gt;0,_xlfn.RANK.EQ('Bruttó eszk'!N24,'Bruttó eszk'!N$2:N$34,0),"")</f>
        <v>10</v>
      </c>
      <c r="O24" s="14" t="str">
        <f>IF('Bruttó eszk'!O24&gt;0,_xlfn.RANK.EQ('Bruttó eszk'!O24,'Bruttó eszk'!O$2:O$34,0),"")</f>
        <v/>
      </c>
      <c r="P24" s="14" t="str">
        <f>IF('Bruttó eszk'!P24&gt;0,_xlfn.RANK.EQ('Bruttó eszk'!P24,'Bruttó eszk'!P$2:P$34,0),"")</f>
        <v/>
      </c>
      <c r="Q24" s="14" t="str">
        <f>IF('Bruttó eszk'!Q24&gt;0,_xlfn.RANK.EQ('Bruttó eszk'!Q24,'Bruttó eszk'!Q$2:Q$34,0),"")</f>
        <v/>
      </c>
      <c r="R24" s="14" t="str">
        <f>IF('Bruttó eszk'!R24&gt;0,_xlfn.RANK.EQ('Bruttó eszk'!R24,'Bruttó eszk'!R$2:R$34,0),"")</f>
        <v/>
      </c>
      <c r="S24" s="14" t="str">
        <f>IF('Bruttó eszk'!S24&gt;0,_xlfn.RANK.EQ('Bruttó eszk'!S24,'Bruttó eszk'!S$2:S$34,0),"")</f>
        <v/>
      </c>
      <c r="T24" s="14" t="str">
        <f>IF('Bruttó eszk'!T24&gt;0,_xlfn.RANK.EQ('Bruttó eszk'!T24,'Bruttó eszk'!T$2:T$34,0),"")</f>
        <v/>
      </c>
      <c r="U24" s="14" t="str">
        <f>IF('Bruttó eszk'!U24&gt;0,_xlfn.RANK.EQ('Bruttó eszk'!U24,'Bruttó eszk'!U$2:U$34,0),"")</f>
        <v/>
      </c>
      <c r="V24" s="14" t="str">
        <f>IF('Bruttó eszk'!V24&gt;0,_xlfn.RANK.EQ('Bruttó eszk'!V24,'Bruttó eszk'!V$2:V$34,0),"")</f>
        <v/>
      </c>
      <c r="W24" s="14" t="str">
        <f>IF('Bruttó eszk'!W24&gt;0,_xlfn.RANK.EQ('Bruttó eszk'!W24,'Bruttó eszk'!W$2:W$34,0),"")</f>
        <v/>
      </c>
      <c r="X24" s="14" t="str">
        <f>IF('Bruttó eszk'!X24&gt;0,_xlfn.RANK.EQ('Bruttó eszk'!X24,'Bruttó eszk'!X$2:X$34,0),"")</f>
        <v/>
      </c>
      <c r="Y24" s="14">
        <f>IF('Bruttó eszk'!Y24&gt;0,_xlfn.RANK.EQ('Bruttó eszk'!Y24,'Bruttó eszk'!Y$2:Y$34,0),"")</f>
        <v>9</v>
      </c>
      <c r="Z24" s="14">
        <f>IF('Bruttó eszk'!Z24&gt;0,_xlfn.RANK.EQ('Bruttó eszk'!Z24,'Bruttó eszk'!Z$2:Z$34,0),"")</f>
        <v>14</v>
      </c>
      <c r="AA24" s="14" t="str">
        <f>IF('Bruttó eszk'!AA24&gt;0,_xlfn.RANK.EQ('Bruttó eszk'!AA24,'Bruttó eszk'!AA$2:AA$34,0),"")</f>
        <v/>
      </c>
      <c r="AB24" s="14">
        <f>IF('Bruttó eszk'!AB24&gt;0,_xlfn.RANK.EQ('Bruttó eszk'!AB24,'Bruttó eszk'!AB$2:AB$34,0),"")</f>
        <v>3</v>
      </c>
      <c r="AC24" s="14">
        <f>IF('Bruttó eszk'!AC24&gt;0,_xlfn.RANK.EQ('Bruttó eszk'!AC24,'Bruttó eszk'!AC$2:AC$34,0),"")</f>
        <v>13</v>
      </c>
      <c r="AD24" s="14" t="str">
        <f>IF('Bruttó eszk'!AD24&gt;0,_xlfn.RANK.EQ('Bruttó eszk'!AD24,'Bruttó eszk'!AD$2:AD$34,0),"")</f>
        <v/>
      </c>
      <c r="AE24" s="14">
        <f>IF('Bruttó eszk'!AE24&gt;0,_xlfn.RANK.EQ('Bruttó eszk'!AE24,'Bruttó eszk'!AE$2:AE$34,0),"")</f>
        <v>13</v>
      </c>
      <c r="AF24" s="14">
        <f>IF('Bruttó eszk'!AF24&gt;0,_xlfn.RANK.EQ('Bruttó eszk'!AF24,'Bruttó eszk'!AF$2:AF$34,0),"")</f>
        <v>9</v>
      </c>
      <c r="AG24" s="14">
        <f>IF('Bruttó eszk'!AG24&gt;0,_xlfn.RANK.EQ('Bruttó eszk'!AG24,'Bruttó eszk'!AG$2:AG$34,0),"")</f>
        <v>12</v>
      </c>
      <c r="AH24" s="14">
        <f>IF('Bruttó eszk'!AH24&gt;0,_xlfn.RANK.EQ('Bruttó eszk'!AH24,'Bruttó eszk'!AH$2:AH$34,0),"")</f>
        <v>12</v>
      </c>
      <c r="AI24" s="14">
        <f>IF('Bruttó eszk'!AI24&gt;0,_xlfn.RANK.EQ('Bruttó eszk'!AI24,'Bruttó eszk'!AI$2:AI$34,0),"")</f>
        <v>11</v>
      </c>
      <c r="AJ24" s="14">
        <f>IF('Bruttó eszk'!AJ24&gt;0,_xlfn.RANK.EQ('Bruttó eszk'!AJ24,'Bruttó eszk'!AJ$2:AJ$34,0),"")</f>
        <v>2</v>
      </c>
      <c r="AK24" s="14">
        <f>IF('Bruttó eszk'!AK24&gt;0,_xlfn.RANK.EQ('Bruttó eszk'!AK24,'Bruttó eszk'!AK$2:AK$34,0),"")</f>
        <v>2</v>
      </c>
      <c r="AL24" s="14">
        <f>IF('Bruttó eszk'!AL24&gt;0,_xlfn.RANK.EQ('Bruttó eszk'!AL24,'Bruttó eszk'!AL$2:AL$34,0),"")</f>
        <v>1</v>
      </c>
      <c r="AM24" s="14">
        <f>IF('Bruttó eszk'!AM24&gt;0,_xlfn.RANK.EQ('Bruttó eszk'!AM24,'Bruttó eszk'!AM$2:AM$34,0),"")</f>
        <v>8</v>
      </c>
      <c r="AN24" s="14">
        <f>IF('Bruttó eszk'!AN24&gt;0,_xlfn.RANK.EQ('Bruttó eszk'!AN24,'Bruttó eszk'!AN$2:AN$34,0),"")</f>
        <v>13</v>
      </c>
      <c r="AO24" s="14">
        <f>IF('Bruttó eszk'!AO24&gt;0,_xlfn.RANK.EQ('Bruttó eszk'!AO24,'Bruttó eszk'!AO$2:AO$34,0),"")</f>
        <v>3</v>
      </c>
      <c r="AP24" s="14">
        <f>IF('Bruttó eszk'!AP24&gt;0,_xlfn.RANK.EQ('Bruttó eszk'!AP24,'Bruttó eszk'!AP$2:AP$34,0),"")</f>
        <v>7</v>
      </c>
      <c r="AQ24" s="14">
        <f>IF('Bruttó eszk'!AQ24&gt;0,_xlfn.RANK.EQ('Bruttó eszk'!AQ24,'Bruttó eszk'!AQ$2:AQ$34,0),"")</f>
        <v>13</v>
      </c>
      <c r="AR24" s="14" t="str">
        <f>IF('Bruttó eszk'!AR24&gt;0,_xlfn.RANK.EQ('Bruttó eszk'!AR24,'Bruttó eszk'!AR$2:AR$34,0),"")</f>
        <v/>
      </c>
      <c r="AS24" s="14">
        <f>IF('Bruttó eszk'!AS24&gt;0,_xlfn.RANK.EQ('Bruttó eszk'!AS24,'Bruttó eszk'!AS$2:AS$34,0),"")</f>
        <v>2</v>
      </c>
      <c r="AT24" s="14">
        <f>IF('Bruttó eszk'!AT24&gt;0,_xlfn.RANK.EQ('Bruttó eszk'!AT24,'Bruttó eszk'!AT$2:AT$34,0),"")</f>
        <v>6</v>
      </c>
      <c r="AU24" s="14">
        <f>IF('Bruttó eszk'!AU24&gt;0,_xlfn.RANK.EQ('Bruttó eszk'!AU24,'Bruttó eszk'!AU$2:AU$34,0),"")</f>
        <v>6</v>
      </c>
      <c r="AV24" s="14">
        <f>IF('Bruttó eszk'!AV24&gt;0,_xlfn.RANK.EQ('Bruttó eszk'!AV24,'Bruttó eszk'!AV$2:AV$34,0),"")</f>
        <v>1</v>
      </c>
      <c r="AW24" s="14">
        <f>IF('Bruttó eszk'!AW24&gt;0,_xlfn.RANK.EQ('Bruttó eszk'!AW24,'Bruttó eszk'!AW$2:AW$34,0),"")</f>
        <v>3</v>
      </c>
      <c r="AX24" s="14">
        <f>IF('Bruttó eszk'!AX24&gt;0,_xlfn.RANK.EQ('Bruttó eszk'!AX24,'Bruttó eszk'!AX$2:AX$34,0),"")</f>
        <v>1</v>
      </c>
      <c r="AY24" s="14" t="str">
        <f>IF('Bruttó eszk'!AY24&gt;0,_xlfn.RANK.EQ('Bruttó eszk'!AY24,'Bruttó eszk'!AY$2:AY$34,0),"")</f>
        <v/>
      </c>
      <c r="AZ24" s="14" t="str">
        <f>IF('Bruttó eszk'!AZ24&gt;0,_xlfn.RANK.EQ('Bruttó eszk'!AZ24,'Bruttó eszk'!AZ$2:AZ$34,0),"")</f>
        <v/>
      </c>
      <c r="BA24" s="14" t="str">
        <f>IF('Bruttó eszk'!BA24&gt;0,_xlfn.RANK.EQ('Bruttó eszk'!BA24,'Bruttó eszk'!BA$2:BA$34,0),"")</f>
        <v/>
      </c>
      <c r="BB24" s="14" t="str">
        <f>IF('Bruttó eszk'!BB24&gt;0,_xlfn.RANK.EQ('Bruttó eszk'!BB24,'Bruttó eszk'!BB$2:BB$34,0),"")</f>
        <v/>
      </c>
      <c r="BC24" s="14" t="str">
        <f>IF('Bruttó eszk'!BC24&gt;0,_xlfn.RANK.EQ('Bruttó eszk'!BC24,'Bruttó eszk'!BC$2:BC$34,0),"")</f>
        <v/>
      </c>
      <c r="BD24" s="14" t="str">
        <f>IF('Bruttó eszk'!BD24&gt;0,_xlfn.RANK.EQ('Bruttó eszk'!BD24,'Bruttó eszk'!BD$2:BD$34,0),"")</f>
        <v/>
      </c>
      <c r="BE24" s="14" t="str">
        <f>IF('Bruttó eszk'!BE24&gt;0,_xlfn.RANK.EQ('Bruttó eszk'!BE24,'Bruttó eszk'!BE$2:BE$34,0),"")</f>
        <v/>
      </c>
      <c r="BF24" s="14" t="str">
        <f>IF('Bruttó eszk'!BF24&gt;0,_xlfn.RANK.EQ('Bruttó eszk'!BF24,'Bruttó eszk'!BF$2:BF$34,0),"")</f>
        <v/>
      </c>
      <c r="BG24" s="14" t="str">
        <f>IF('Bruttó eszk'!BG24&gt;0,_xlfn.RANK.EQ('Bruttó eszk'!BG24,'Bruttó eszk'!BG$2:BG$34,0),"")</f>
        <v/>
      </c>
      <c r="BH24" s="14" t="str">
        <f>IF('Bruttó eszk'!BH24&gt;0,_xlfn.RANK.EQ('Bruttó eszk'!BH24,'Bruttó eszk'!BH$2:BH$34,0),"")</f>
        <v/>
      </c>
      <c r="BI24" s="14" t="str">
        <f>IF('Bruttó eszk'!BI24&gt;0,_xlfn.RANK.EQ('Bruttó eszk'!BI24,'Bruttó eszk'!BI$2:BI$34,0),"")</f>
        <v/>
      </c>
      <c r="BJ24" s="14" t="str">
        <f>IF('Bruttó eszk'!BJ24&gt;0,_xlfn.RANK.EQ('Bruttó eszk'!BJ24,'Bruttó eszk'!BJ$2:BJ$34,0),"")</f>
        <v/>
      </c>
      <c r="BK24" s="14"/>
      <c r="BL24" s="14">
        <f>IF('Bruttó eszk'!BL24&gt;0,_xlfn.RANK.EQ('Bruttó eszk'!BL24,'Bruttó eszk'!BL$2:BL$34,0),"")</f>
        <v>11</v>
      </c>
      <c r="BM24" s="14" t="str">
        <f>IF('Bruttó eszk'!BM24&gt;0,_xlfn.RANK.EQ('Bruttó eszk'!BM24,'Bruttó eszk'!BM$2:BM$34,0),"")</f>
        <v/>
      </c>
      <c r="BN24" s="14" t="str">
        <f>IF('Bruttó eszk'!BN24&gt;0,_xlfn.RANK.EQ('Bruttó eszk'!BN24,'Bruttó eszk'!BN$2:BN$34,0),"")</f>
        <v/>
      </c>
      <c r="BO24" s="14" t="str">
        <f>IF('Bruttó eszk'!BO24&gt;0,_xlfn.RANK.EQ('Bruttó eszk'!BO24,'Bruttó eszk'!BO$2:BO$34,0),"")</f>
        <v/>
      </c>
      <c r="BP24" s="14" t="str">
        <f>IF('Bruttó eszk'!BP24&gt;0,_xlfn.RANK.EQ('Bruttó eszk'!BP24,'Bruttó eszk'!BP$2:BP$34,0),"")</f>
        <v/>
      </c>
      <c r="BQ24" s="14">
        <f>IF('Bruttó eszk'!BQ24&gt;0,_xlfn.RANK.EQ('Bruttó eszk'!BQ24,'Bruttó eszk'!BQ$2:BQ$34,0),"")</f>
        <v>15</v>
      </c>
      <c r="BR24" s="14">
        <f>IF('Bruttó eszk'!BR24&gt;0,_xlfn.RANK.EQ('Bruttó eszk'!BR24,'Bruttó eszk'!BR$2:BR$34,0),"")</f>
        <v>13</v>
      </c>
      <c r="BS24" s="14">
        <f>IF('Bruttó eszk'!BS24&gt;0,_xlfn.RANK.EQ('Bruttó eszk'!BS24,'Bruttó eszk'!BS$2:BS$34,0),"")</f>
        <v>12</v>
      </c>
      <c r="BT24" s="14">
        <f>IF('Bruttó eszk'!BT24&gt;0,_xlfn.RANK.EQ('Bruttó eszk'!BT24,'Bruttó eszk'!BT$2:BT$34,0),"")</f>
        <v>8</v>
      </c>
      <c r="BU24" s="14">
        <f>IF('Bruttó eszk'!BU24&gt;0,_xlfn.RANK.EQ('Bruttó eszk'!BU24,'Bruttó eszk'!BU$2:BU$34,0),"")</f>
        <v>2</v>
      </c>
      <c r="BV24" s="14" t="str">
        <f>IF('Bruttó eszk'!BV24&gt;0,_xlfn.RANK.EQ('Bruttó eszk'!BV24,'Bruttó eszk'!BV$2:BV$34,0),"")</f>
        <v/>
      </c>
      <c r="BW24" s="14" t="str">
        <f>IF('Bruttó eszk'!BW24&gt;0,_xlfn.RANK.EQ('Bruttó eszk'!BW24,'Bruttó eszk'!BW$2:BW$34,0),"")</f>
        <v/>
      </c>
      <c r="BX24" s="14" t="str">
        <f>IF('Bruttó eszk'!BX24&gt;0,_xlfn.RANK.EQ('Bruttó eszk'!BX24,'Bruttó eszk'!BX$2:BX$34,0),"")</f>
        <v/>
      </c>
      <c r="BY24" s="14"/>
      <c r="BZ24" s="14">
        <f>IF('Bruttó eszk'!BZ24&gt;0,_xlfn.RANK.EQ('Bruttó eszk'!BZ24,'Bruttó eszk'!BZ$2:BZ$34,0),"")</f>
        <v>19</v>
      </c>
      <c r="CA24" s="14">
        <f>IF('Bruttó eszk'!CA24&gt;0,_xlfn.RANK.EQ('Bruttó eszk'!CA24,'Bruttó eszk'!CA$2:CA$34,0),"")</f>
        <v>15</v>
      </c>
      <c r="CB24" s="14">
        <f>IF('Bruttó eszk'!CB24&gt;0,_xlfn.RANK.EQ('Bruttó eszk'!CB24,'Bruttó eszk'!CB$2:CB$34,0),"")</f>
        <v>5</v>
      </c>
      <c r="CC24" s="14" t="str">
        <f>IF('Bruttó eszk'!CC24&gt;0,_xlfn.RANK.EQ('Bruttó eszk'!CC24,'Bruttó eszk'!CC$2:CC$34,0),"")</f>
        <v/>
      </c>
      <c r="CD24" s="14" t="str">
        <f>IF('Bruttó eszk'!CD24&gt;0,_xlfn.RANK.EQ('Bruttó eszk'!CD24,'Bruttó eszk'!CD$2:CD$34,0),"")</f>
        <v/>
      </c>
      <c r="CE24" s="14">
        <f>IF('Bruttó eszk'!CE24&gt;0,_xlfn.RANK.EQ('Bruttó eszk'!CE24,'Bruttó eszk'!CE$2:CE$34,0),"")</f>
        <v>10</v>
      </c>
      <c r="CF24" s="14"/>
      <c r="CG24" s="14">
        <f>IF('Bruttó eszk'!CG24&gt;0,_xlfn.RANK.EQ('Bruttó eszk'!CG24,'Bruttó eszk'!CG$2:CG$34,0),"")</f>
        <v>10</v>
      </c>
      <c r="CH24" s="14">
        <f>IF('Bruttó eszk'!CH24&gt;0,_xlfn.RANK.EQ('Bruttó eszk'!CH24,'Bruttó eszk'!CH$2:CH$34,0),"")</f>
        <v>10</v>
      </c>
      <c r="CI24" s="14" t="str">
        <f>IF('Bruttó eszk'!CI24&gt;0,_xlfn.RANK.EQ('Bruttó eszk'!CI24,'Bruttó eszk'!CI$2:CI$34,0),"")</f>
        <v/>
      </c>
      <c r="CJ24" s="14">
        <f>IF('Bruttó eszk'!CJ24&gt;0,_xlfn.RANK.EQ('Bruttó eszk'!CJ24,'Bruttó eszk'!CJ$2:CJ$34,0),"")</f>
        <v>10</v>
      </c>
    </row>
    <row r="25" spans="1:88" x14ac:dyDescent="0.2">
      <c r="A25" s="12" t="str">
        <f>'Bruttó eszk'!A25</f>
        <v>Business Lease Hungary Kft.</v>
      </c>
      <c r="B25" s="14" t="str">
        <f>IF('Bruttó eszk'!B25&gt;0,_xlfn.RANK.EQ('Bruttó eszk'!B25,'Bruttó eszk'!B$2:B$34,0),"")</f>
        <v/>
      </c>
      <c r="C25" s="14" t="str">
        <f>IF('Bruttó eszk'!C25&gt;0,_xlfn.RANK.EQ('Bruttó eszk'!C25,'Bruttó eszk'!C$2:C$34,0),"")</f>
        <v/>
      </c>
      <c r="D25" s="14" t="str">
        <f>IF('Bruttó eszk'!D25&gt;0,_xlfn.RANK.EQ('Bruttó eszk'!D25,'Bruttó eszk'!D$2:D$34,0),"")</f>
        <v/>
      </c>
      <c r="E25" s="14" t="str">
        <f>IF('Bruttó eszk'!E25&gt;0,_xlfn.RANK.EQ('Bruttó eszk'!E25,'Bruttó eszk'!E$2:E$34,0),"")</f>
        <v/>
      </c>
      <c r="F25" s="14" t="str">
        <f>IF('Bruttó eszk'!F25&gt;0,_xlfn.RANK.EQ('Bruttó eszk'!F25,'Bruttó eszk'!F$2:F$34,0),"")</f>
        <v/>
      </c>
      <c r="G25" s="14" t="str">
        <f>IF('Bruttó eszk'!G25&gt;0,_xlfn.RANK.EQ('Bruttó eszk'!G25,'Bruttó eszk'!G$2:G$34,0),"")</f>
        <v/>
      </c>
      <c r="H25" s="14">
        <f>IF('Bruttó eszk'!H25&gt;0,_xlfn.RANK.EQ('Bruttó eszk'!H25,'Bruttó eszk'!H$2:H$34,0),"")</f>
        <v>8</v>
      </c>
      <c r="I25" s="14" t="str">
        <f>IF('Bruttó eszk'!I25&gt;0,_xlfn.RANK.EQ('Bruttó eszk'!I25,'Bruttó eszk'!I$2:I$34,0),"")</f>
        <v/>
      </c>
      <c r="J25" s="14" t="str">
        <f>IF('Bruttó eszk'!J25&gt;0,_xlfn.RANK.EQ('Bruttó eszk'!J25,'Bruttó eszk'!J$2:J$34,0),"")</f>
        <v/>
      </c>
      <c r="K25" s="14" t="str">
        <f>IF('Bruttó eszk'!K25&gt;0,_xlfn.RANK.EQ('Bruttó eszk'!K25,'Bruttó eszk'!K$2:K$34,0),"")</f>
        <v/>
      </c>
      <c r="L25" s="14" t="str">
        <f>IF('Bruttó eszk'!L25&gt;0,_xlfn.RANK.EQ('Bruttó eszk'!L25,'Bruttó eszk'!L$2:L$34,0),"")</f>
        <v/>
      </c>
      <c r="M25" s="14" t="str">
        <f>IF('Bruttó eszk'!M25&gt;0,_xlfn.RANK.EQ('Bruttó eszk'!M25,'Bruttó eszk'!M$2:M$34,0),"")</f>
        <v/>
      </c>
      <c r="N25" s="14" t="str">
        <f>IF('Bruttó eszk'!N25&gt;0,_xlfn.RANK.EQ('Bruttó eszk'!N25,'Bruttó eszk'!N$2:N$34,0),"")</f>
        <v/>
      </c>
      <c r="O25" s="14" t="str">
        <f>IF('Bruttó eszk'!O25&gt;0,_xlfn.RANK.EQ('Bruttó eszk'!O25,'Bruttó eszk'!O$2:O$34,0),"")</f>
        <v/>
      </c>
      <c r="P25" s="14" t="str">
        <f>IF('Bruttó eszk'!P25&gt;0,_xlfn.RANK.EQ('Bruttó eszk'!P25,'Bruttó eszk'!P$2:P$34,0),"")</f>
        <v/>
      </c>
      <c r="Q25" s="14" t="str">
        <f>IF('Bruttó eszk'!Q25&gt;0,_xlfn.RANK.EQ('Bruttó eszk'!Q25,'Bruttó eszk'!Q$2:Q$34,0),"")</f>
        <v/>
      </c>
      <c r="R25" s="14">
        <f>IF('Bruttó eszk'!R25&gt;0,_xlfn.RANK.EQ('Bruttó eszk'!R25,'Bruttó eszk'!R$2:R$34,0),"")</f>
        <v>6</v>
      </c>
      <c r="S25" s="14" t="str">
        <f>IF('Bruttó eszk'!S25&gt;0,_xlfn.RANK.EQ('Bruttó eszk'!S25,'Bruttó eszk'!S$2:S$34,0),"")</f>
        <v/>
      </c>
      <c r="T25" s="14" t="str">
        <f>IF('Bruttó eszk'!T25&gt;0,_xlfn.RANK.EQ('Bruttó eszk'!T25,'Bruttó eszk'!T$2:T$34,0),"")</f>
        <v/>
      </c>
      <c r="U25" s="14" t="str">
        <f>IF('Bruttó eszk'!U25&gt;0,_xlfn.RANK.EQ('Bruttó eszk'!U25,'Bruttó eszk'!U$2:U$34,0),"")</f>
        <v/>
      </c>
      <c r="V25" s="14" t="str">
        <f>IF('Bruttó eszk'!V25&gt;0,_xlfn.RANK.EQ('Bruttó eszk'!V25,'Bruttó eszk'!V$2:V$34,0),"")</f>
        <v/>
      </c>
      <c r="W25" s="14" t="str">
        <f>IF('Bruttó eszk'!W25&gt;0,_xlfn.RANK.EQ('Bruttó eszk'!W25,'Bruttó eszk'!W$2:W$34,0),"")</f>
        <v/>
      </c>
      <c r="X25" s="14" t="str">
        <f>IF('Bruttó eszk'!X25&gt;0,_xlfn.RANK.EQ('Bruttó eszk'!X25,'Bruttó eszk'!X$2:X$34,0),"")</f>
        <v/>
      </c>
      <c r="Y25" s="14" t="str">
        <f>IF('Bruttó eszk'!Y25&gt;0,_xlfn.RANK.EQ('Bruttó eszk'!Y25,'Bruttó eszk'!Y$2:Y$34,0),"")</f>
        <v/>
      </c>
      <c r="Z25" s="14" t="str">
        <f>IF('Bruttó eszk'!Z25&gt;0,_xlfn.RANK.EQ('Bruttó eszk'!Z25,'Bruttó eszk'!Z$2:Z$34,0),"")</f>
        <v/>
      </c>
      <c r="AA25" s="14" t="str">
        <f>IF('Bruttó eszk'!AA25&gt;0,_xlfn.RANK.EQ('Bruttó eszk'!AA25,'Bruttó eszk'!AA$2:AA$34,0),"")</f>
        <v/>
      </c>
      <c r="AB25" s="14" t="str">
        <f>IF('Bruttó eszk'!AB25&gt;0,_xlfn.RANK.EQ('Bruttó eszk'!AB25,'Bruttó eszk'!AB$2:AB$34,0),"")</f>
        <v/>
      </c>
      <c r="AC25" s="14" t="str">
        <f>IF('Bruttó eszk'!AC25&gt;0,_xlfn.RANK.EQ('Bruttó eszk'!AC25,'Bruttó eszk'!AC$2:AC$34,0),"")</f>
        <v/>
      </c>
      <c r="AD25" s="14" t="str">
        <f>IF('Bruttó eszk'!AD25&gt;0,_xlfn.RANK.EQ('Bruttó eszk'!AD25,'Bruttó eszk'!AD$2:AD$34,0),"")</f>
        <v/>
      </c>
      <c r="AE25" s="14" t="str">
        <f>IF('Bruttó eszk'!AE25&gt;0,_xlfn.RANK.EQ('Bruttó eszk'!AE25,'Bruttó eszk'!AE$2:AE$34,0),"")</f>
        <v/>
      </c>
      <c r="AF25" s="14" t="str">
        <f>IF('Bruttó eszk'!AF25&gt;0,_xlfn.RANK.EQ('Bruttó eszk'!AF25,'Bruttó eszk'!AF$2:AF$34,0),"")</f>
        <v/>
      </c>
      <c r="AG25" s="14" t="str">
        <f>IF('Bruttó eszk'!AG25&gt;0,_xlfn.RANK.EQ('Bruttó eszk'!AG25,'Bruttó eszk'!AG$2:AG$34,0),"")</f>
        <v/>
      </c>
      <c r="AH25" s="14" t="str">
        <f>IF('Bruttó eszk'!AH25&gt;0,_xlfn.RANK.EQ('Bruttó eszk'!AH25,'Bruttó eszk'!AH$2:AH$34,0),"")</f>
        <v/>
      </c>
      <c r="AI25" s="14" t="str">
        <f>IF('Bruttó eszk'!AI25&gt;0,_xlfn.RANK.EQ('Bruttó eszk'!AI25,'Bruttó eszk'!AI$2:AI$34,0),"")</f>
        <v/>
      </c>
      <c r="AJ25" s="14" t="str">
        <f>IF('Bruttó eszk'!AJ25&gt;0,_xlfn.RANK.EQ('Bruttó eszk'!AJ25,'Bruttó eszk'!AJ$2:AJ$34,0),"")</f>
        <v/>
      </c>
      <c r="AK25" s="14" t="str">
        <f>IF('Bruttó eszk'!AK25&gt;0,_xlfn.RANK.EQ('Bruttó eszk'!AK25,'Bruttó eszk'!AK$2:AK$34,0),"")</f>
        <v/>
      </c>
      <c r="AL25" s="14" t="str">
        <f>IF('Bruttó eszk'!AL25&gt;0,_xlfn.RANK.EQ('Bruttó eszk'!AL25,'Bruttó eszk'!AL$2:AL$34,0),"")</f>
        <v/>
      </c>
      <c r="AM25" s="14" t="str">
        <f>IF('Bruttó eszk'!AM25&gt;0,_xlfn.RANK.EQ('Bruttó eszk'!AM25,'Bruttó eszk'!AM$2:AM$34,0),"")</f>
        <v/>
      </c>
      <c r="AN25" s="14" t="str">
        <f>IF('Bruttó eszk'!AN25&gt;0,_xlfn.RANK.EQ('Bruttó eszk'!AN25,'Bruttó eszk'!AN$2:AN$34,0),"")</f>
        <v/>
      </c>
      <c r="AO25" s="14" t="str">
        <f>IF('Bruttó eszk'!AO25&gt;0,_xlfn.RANK.EQ('Bruttó eszk'!AO25,'Bruttó eszk'!AO$2:AO$34,0),"")</f>
        <v/>
      </c>
      <c r="AP25" s="14" t="str">
        <f>IF('Bruttó eszk'!AP25&gt;0,_xlfn.RANK.EQ('Bruttó eszk'!AP25,'Bruttó eszk'!AP$2:AP$34,0),"")</f>
        <v/>
      </c>
      <c r="AQ25" s="14" t="str">
        <f>IF('Bruttó eszk'!AQ25&gt;0,_xlfn.RANK.EQ('Bruttó eszk'!AQ25,'Bruttó eszk'!AQ$2:AQ$34,0),"")</f>
        <v/>
      </c>
      <c r="AR25" s="14" t="str">
        <f>IF('Bruttó eszk'!AR25&gt;0,_xlfn.RANK.EQ('Bruttó eszk'!AR25,'Bruttó eszk'!AR$2:AR$34,0),"")</f>
        <v/>
      </c>
      <c r="AS25" s="14" t="str">
        <f>IF('Bruttó eszk'!AS25&gt;0,_xlfn.RANK.EQ('Bruttó eszk'!AS25,'Bruttó eszk'!AS$2:AS$34,0),"")</f>
        <v/>
      </c>
      <c r="AT25" s="14" t="str">
        <f>IF('Bruttó eszk'!AT25&gt;0,_xlfn.RANK.EQ('Bruttó eszk'!AT25,'Bruttó eszk'!AT$2:AT$34,0),"")</f>
        <v/>
      </c>
      <c r="AU25" s="14" t="str">
        <f>IF('Bruttó eszk'!AU25&gt;0,_xlfn.RANK.EQ('Bruttó eszk'!AU25,'Bruttó eszk'!AU$2:AU$34,0),"")</f>
        <v/>
      </c>
      <c r="AV25" s="14" t="str">
        <f>IF('Bruttó eszk'!AV25&gt;0,_xlfn.RANK.EQ('Bruttó eszk'!AV25,'Bruttó eszk'!AV$2:AV$34,0),"")</f>
        <v/>
      </c>
      <c r="AW25" s="14" t="str">
        <f>IF('Bruttó eszk'!AW25&gt;0,_xlfn.RANK.EQ('Bruttó eszk'!AW25,'Bruttó eszk'!AW$2:AW$34,0),"")</f>
        <v/>
      </c>
      <c r="AX25" s="14" t="str">
        <f>IF('Bruttó eszk'!AX25&gt;0,_xlfn.RANK.EQ('Bruttó eszk'!AX25,'Bruttó eszk'!AX$2:AX$34,0),"")</f>
        <v/>
      </c>
      <c r="AY25" s="14" t="str">
        <f>IF('Bruttó eszk'!AY25&gt;0,_xlfn.RANK.EQ('Bruttó eszk'!AY25,'Bruttó eszk'!AY$2:AY$34,0),"")</f>
        <v/>
      </c>
      <c r="AZ25" s="14" t="str">
        <f>IF('Bruttó eszk'!AZ25&gt;0,_xlfn.RANK.EQ('Bruttó eszk'!AZ25,'Bruttó eszk'!AZ$2:AZ$34,0),"")</f>
        <v/>
      </c>
      <c r="BA25" s="14" t="str">
        <f>IF('Bruttó eszk'!BA25&gt;0,_xlfn.RANK.EQ('Bruttó eszk'!BA25,'Bruttó eszk'!BA$2:BA$34,0),"")</f>
        <v/>
      </c>
      <c r="BB25" s="14" t="str">
        <f>IF('Bruttó eszk'!BB25&gt;0,_xlfn.RANK.EQ('Bruttó eszk'!BB25,'Bruttó eszk'!BB$2:BB$34,0),"")</f>
        <v/>
      </c>
      <c r="BC25" s="14" t="str">
        <f>IF('Bruttó eszk'!BC25&gt;0,_xlfn.RANK.EQ('Bruttó eszk'!BC25,'Bruttó eszk'!BC$2:BC$34,0),"")</f>
        <v/>
      </c>
      <c r="BD25" s="14" t="str">
        <f>IF('Bruttó eszk'!BD25&gt;0,_xlfn.RANK.EQ('Bruttó eszk'!BD25,'Bruttó eszk'!BD$2:BD$34,0),"")</f>
        <v/>
      </c>
      <c r="BE25" s="14" t="str">
        <f>IF('Bruttó eszk'!BE25&gt;0,_xlfn.RANK.EQ('Bruttó eszk'!BE25,'Bruttó eszk'!BE$2:BE$34,0),"")</f>
        <v/>
      </c>
      <c r="BF25" s="14" t="str">
        <f>IF('Bruttó eszk'!BF25&gt;0,_xlfn.RANK.EQ('Bruttó eszk'!BF25,'Bruttó eszk'!BF$2:BF$34,0),"")</f>
        <v/>
      </c>
      <c r="BG25" s="14" t="str">
        <f>IF('Bruttó eszk'!BG25&gt;0,_xlfn.RANK.EQ('Bruttó eszk'!BG25,'Bruttó eszk'!BG$2:BG$34,0),"")</f>
        <v/>
      </c>
      <c r="BH25" s="14" t="str">
        <f>IF('Bruttó eszk'!BH25&gt;0,_xlfn.RANK.EQ('Bruttó eszk'!BH25,'Bruttó eszk'!BH$2:BH$34,0),"")</f>
        <v/>
      </c>
      <c r="BI25" s="14" t="str">
        <f>IF('Bruttó eszk'!BI25&gt;0,_xlfn.RANK.EQ('Bruttó eszk'!BI25,'Bruttó eszk'!BI$2:BI$34,0),"")</f>
        <v/>
      </c>
      <c r="BJ25" s="14" t="str">
        <f>IF('Bruttó eszk'!BJ25&gt;0,_xlfn.RANK.EQ('Bruttó eszk'!BJ25,'Bruttó eszk'!BJ$2:BJ$34,0),"")</f>
        <v/>
      </c>
      <c r="BK25" s="14"/>
      <c r="BL25" s="14" t="str">
        <f>IF('Bruttó eszk'!BL25&gt;0,_xlfn.RANK.EQ('Bruttó eszk'!BL25,'Bruttó eszk'!BL$2:BL$34,0),"")</f>
        <v/>
      </c>
      <c r="BM25" s="14" t="str">
        <f>IF('Bruttó eszk'!BM25&gt;0,_xlfn.RANK.EQ('Bruttó eszk'!BM25,'Bruttó eszk'!BM$2:BM$34,0),"")</f>
        <v/>
      </c>
      <c r="BN25" s="14">
        <f>IF('Bruttó eszk'!BN25&gt;0,_xlfn.RANK.EQ('Bruttó eszk'!BN25,'Bruttó eszk'!BN$2:BN$34,0),"")</f>
        <v>8</v>
      </c>
      <c r="BO25" s="14" t="str">
        <f>IF('Bruttó eszk'!BO25&gt;0,_xlfn.RANK.EQ('Bruttó eszk'!BO25,'Bruttó eszk'!BO$2:BO$34,0),"")</f>
        <v/>
      </c>
      <c r="BP25" s="14" t="str">
        <f>IF('Bruttó eszk'!BP25&gt;0,_xlfn.RANK.EQ('Bruttó eszk'!BP25,'Bruttó eszk'!BP$2:BP$34,0),"")</f>
        <v/>
      </c>
      <c r="BQ25" s="14" t="str">
        <f>IF('Bruttó eszk'!BQ25&gt;0,_xlfn.RANK.EQ('Bruttó eszk'!BQ25,'Bruttó eszk'!BQ$2:BQ$34,0),"")</f>
        <v/>
      </c>
      <c r="BR25" s="14" t="str">
        <f>IF('Bruttó eszk'!BR25&gt;0,_xlfn.RANK.EQ('Bruttó eszk'!BR25,'Bruttó eszk'!BR$2:BR$34,0),"")</f>
        <v/>
      </c>
      <c r="BS25" s="14" t="str">
        <f>IF('Bruttó eszk'!BS25&gt;0,_xlfn.RANK.EQ('Bruttó eszk'!BS25,'Bruttó eszk'!BS$2:BS$34,0),"")</f>
        <v/>
      </c>
      <c r="BT25" s="14" t="str">
        <f>IF('Bruttó eszk'!BT25&gt;0,_xlfn.RANK.EQ('Bruttó eszk'!BT25,'Bruttó eszk'!BT$2:BT$34,0),"")</f>
        <v/>
      </c>
      <c r="BU25" s="14" t="str">
        <f>IF('Bruttó eszk'!BU25&gt;0,_xlfn.RANK.EQ('Bruttó eszk'!BU25,'Bruttó eszk'!BU$2:BU$34,0),"")</f>
        <v/>
      </c>
      <c r="BV25" s="14" t="str">
        <f>IF('Bruttó eszk'!BV25&gt;0,_xlfn.RANK.EQ('Bruttó eszk'!BV25,'Bruttó eszk'!BV$2:BV$34,0),"")</f>
        <v/>
      </c>
      <c r="BW25" s="14" t="str">
        <f>IF('Bruttó eszk'!BW25&gt;0,_xlfn.RANK.EQ('Bruttó eszk'!BW25,'Bruttó eszk'!BW$2:BW$34,0),"")</f>
        <v/>
      </c>
      <c r="BX25" s="14" t="str">
        <f>IF('Bruttó eszk'!BX25&gt;0,_xlfn.RANK.EQ('Bruttó eszk'!BX25,'Bruttó eszk'!BX$2:BX$34,0),"")</f>
        <v/>
      </c>
      <c r="BY25" s="14"/>
      <c r="BZ25" s="14">
        <f>IF('Bruttó eszk'!BZ25&gt;0,_xlfn.RANK.EQ('Bruttó eszk'!BZ25,'Bruttó eszk'!BZ$2:BZ$34,0),"")</f>
        <v>17</v>
      </c>
      <c r="CA25" s="14" t="str">
        <f>IF('Bruttó eszk'!CA25&gt;0,_xlfn.RANK.EQ('Bruttó eszk'!CA25,'Bruttó eszk'!CA$2:CA$34,0),"")</f>
        <v/>
      </c>
      <c r="CB25" s="14" t="str">
        <f>IF('Bruttó eszk'!CB25&gt;0,_xlfn.RANK.EQ('Bruttó eszk'!CB25,'Bruttó eszk'!CB$2:CB$34,0),"")</f>
        <v/>
      </c>
      <c r="CC25" s="14" t="str">
        <f>IF('Bruttó eszk'!CC25&gt;0,_xlfn.RANK.EQ('Bruttó eszk'!CC25,'Bruttó eszk'!CC$2:CC$34,0),"")</f>
        <v/>
      </c>
      <c r="CD25" s="14" t="str">
        <f>IF('Bruttó eszk'!CD25&gt;0,_xlfn.RANK.EQ('Bruttó eszk'!CD25,'Bruttó eszk'!CD$2:CD$34,0),"")</f>
        <v/>
      </c>
      <c r="CE25" s="14">
        <f>IF('Bruttó eszk'!CE25&gt;0,_xlfn.RANK.EQ('Bruttó eszk'!CE25,'Bruttó eszk'!CE$2:CE$34,0),"")</f>
        <v>23</v>
      </c>
      <c r="CF25" s="14"/>
      <c r="CG25" s="14" t="str">
        <f>IF('Bruttó eszk'!CG25&gt;0,_xlfn.RANK.EQ('Bruttó eszk'!CG25,'Bruttó eszk'!CG$2:CG$34,0),"")</f>
        <v/>
      </c>
      <c r="CH25" s="14" t="str">
        <f>IF('Bruttó eszk'!CH25&gt;0,_xlfn.RANK.EQ('Bruttó eszk'!CH25,'Bruttó eszk'!CH$2:CH$34,0),"")</f>
        <v/>
      </c>
      <c r="CI25" s="14" t="str">
        <f>IF('Bruttó eszk'!CI25&gt;0,_xlfn.RANK.EQ('Bruttó eszk'!CI25,'Bruttó eszk'!CI$2:CI$34,0),"")</f>
        <v/>
      </c>
      <c r="CJ25" s="14" t="str">
        <f>IF('Bruttó eszk'!CJ25&gt;0,_xlfn.RANK.EQ('Bruttó eszk'!CJ25,'Bruttó eszk'!CJ$2:CJ$34,0),"")</f>
        <v/>
      </c>
    </row>
    <row r="26" spans="1:88" x14ac:dyDescent="0.2">
      <c r="A26" s="12" t="str">
        <f>'Bruttó eszk'!A26</f>
        <v>Merkantil csoport</v>
      </c>
      <c r="B26" s="14">
        <f>IF('Bruttó eszk'!B26&gt;0,_xlfn.RANK.EQ('Bruttó eszk'!B26,'Bruttó eszk'!B$2:B$34,0),"")</f>
        <v>1</v>
      </c>
      <c r="C26" s="14">
        <f>IF('Bruttó eszk'!C26&gt;0,_xlfn.RANK.EQ('Bruttó eszk'!C26,'Bruttó eszk'!C$2:C$34,0),"")</f>
        <v>1</v>
      </c>
      <c r="D26" s="14">
        <f>IF('Bruttó eszk'!D26&gt;0,_xlfn.RANK.EQ('Bruttó eszk'!D26,'Bruttó eszk'!D$2:D$34,0),"")</f>
        <v>1</v>
      </c>
      <c r="E26" s="14">
        <f>IF('Bruttó eszk'!E26&gt;0,_xlfn.RANK.EQ('Bruttó eszk'!E26,'Bruttó eszk'!E$2:E$34,0),"")</f>
        <v>1</v>
      </c>
      <c r="F26" s="14">
        <f>IF('Bruttó eszk'!F26&gt;0,_xlfn.RANK.EQ('Bruttó eszk'!F26,'Bruttó eszk'!F$2:F$34,0),"")</f>
        <v>1</v>
      </c>
      <c r="G26" s="14">
        <f>IF('Bruttó eszk'!G26&gt;0,_xlfn.RANK.EQ('Bruttó eszk'!G26,'Bruttó eszk'!G$2:G$34,0),"")</f>
        <v>1</v>
      </c>
      <c r="H26" s="14">
        <f>IF('Bruttó eszk'!H26&gt;0,_xlfn.RANK.EQ('Bruttó eszk'!H26,'Bruttó eszk'!H$2:H$34,0),"")</f>
        <v>2</v>
      </c>
      <c r="I26" s="14">
        <f>IF('Bruttó eszk'!I26&gt;0,_xlfn.RANK.EQ('Bruttó eszk'!I26,'Bruttó eszk'!I$2:I$34,0),"")</f>
        <v>3</v>
      </c>
      <c r="J26" s="14" t="str">
        <f>IF('Bruttó eszk'!J26&gt;0,_xlfn.RANK.EQ('Bruttó eszk'!J26,'Bruttó eszk'!J$2:J$34,0),"")</f>
        <v/>
      </c>
      <c r="K26" s="14" t="str">
        <f>IF('Bruttó eszk'!K26&gt;0,_xlfn.RANK.EQ('Bruttó eszk'!K26,'Bruttó eszk'!K$2:K$34,0),"")</f>
        <v/>
      </c>
      <c r="L26" s="14">
        <f>IF('Bruttó eszk'!L26&gt;0,_xlfn.RANK.EQ('Bruttó eszk'!L26,'Bruttó eszk'!L$2:L$34,0),"")</f>
        <v>4</v>
      </c>
      <c r="M26" s="14">
        <f>IF('Bruttó eszk'!M26&gt;0,_xlfn.RANK.EQ('Bruttó eszk'!M26,'Bruttó eszk'!M$2:M$34,0),"")</f>
        <v>1</v>
      </c>
      <c r="N26" s="14">
        <f>IF('Bruttó eszk'!N26&gt;0,_xlfn.RANK.EQ('Bruttó eszk'!N26,'Bruttó eszk'!N$2:N$34,0),"")</f>
        <v>1</v>
      </c>
      <c r="O26" s="14" t="str">
        <f>IF('Bruttó eszk'!O26&gt;0,_xlfn.RANK.EQ('Bruttó eszk'!O26,'Bruttó eszk'!O$2:O$34,0),"")</f>
        <v/>
      </c>
      <c r="P26" s="14">
        <f>IF('Bruttó eszk'!P26&gt;0,_xlfn.RANK.EQ('Bruttó eszk'!P26,'Bruttó eszk'!P$2:P$34,0),"")</f>
        <v>1</v>
      </c>
      <c r="Q26" s="14">
        <f>IF('Bruttó eszk'!Q26&gt;0,_xlfn.RANK.EQ('Bruttó eszk'!Q26,'Bruttó eszk'!Q$2:Q$34,0),"")</f>
        <v>3</v>
      </c>
      <c r="R26" s="14">
        <f>IF('Bruttó eszk'!R26&gt;0,_xlfn.RANK.EQ('Bruttó eszk'!R26,'Bruttó eszk'!R$2:R$34,0),"")</f>
        <v>4</v>
      </c>
      <c r="S26" s="14" t="str">
        <f>IF('Bruttó eszk'!S26&gt;0,_xlfn.RANK.EQ('Bruttó eszk'!S26,'Bruttó eszk'!S$2:S$34,0),"")</f>
        <v/>
      </c>
      <c r="T26" s="14">
        <f>IF('Bruttó eszk'!T26&gt;0,_xlfn.RANK.EQ('Bruttó eszk'!T26,'Bruttó eszk'!T$2:T$34,0),"")</f>
        <v>5</v>
      </c>
      <c r="U26" s="14" t="str">
        <f>IF('Bruttó eszk'!U26&gt;0,_xlfn.RANK.EQ('Bruttó eszk'!U26,'Bruttó eszk'!U$2:U$34,0),"")</f>
        <v/>
      </c>
      <c r="V26" s="14" t="str">
        <f>IF('Bruttó eszk'!V26&gt;0,_xlfn.RANK.EQ('Bruttó eszk'!V26,'Bruttó eszk'!V$2:V$34,0),"")</f>
        <v/>
      </c>
      <c r="W26" s="14">
        <f>IF('Bruttó eszk'!W26&gt;0,_xlfn.RANK.EQ('Bruttó eszk'!W26,'Bruttó eszk'!W$2:W$34,0),"")</f>
        <v>3</v>
      </c>
      <c r="X26" s="14" t="str">
        <f>IF('Bruttó eszk'!X26&gt;0,_xlfn.RANK.EQ('Bruttó eszk'!X26,'Bruttó eszk'!X$2:X$34,0),"")</f>
        <v/>
      </c>
      <c r="Y26" s="14" t="str">
        <f>IF('Bruttó eszk'!Y26&gt;0,_xlfn.RANK.EQ('Bruttó eszk'!Y26,'Bruttó eszk'!Y$2:Y$34,0),"")</f>
        <v/>
      </c>
      <c r="Z26" s="14">
        <f>IF('Bruttó eszk'!Z26&gt;0,_xlfn.RANK.EQ('Bruttó eszk'!Z26,'Bruttó eszk'!Z$2:Z$34,0),"")</f>
        <v>9</v>
      </c>
      <c r="AA26" s="14" t="str">
        <f>IF('Bruttó eszk'!AA26&gt;0,_xlfn.RANK.EQ('Bruttó eszk'!AA26,'Bruttó eszk'!AA$2:AA$34,0),"")</f>
        <v/>
      </c>
      <c r="AB26" s="14">
        <f>IF('Bruttó eszk'!AB26&gt;0,_xlfn.RANK.EQ('Bruttó eszk'!AB26,'Bruttó eszk'!AB$2:AB$34,0),"")</f>
        <v>7</v>
      </c>
      <c r="AC26" s="14">
        <f>IF('Bruttó eszk'!AC26&gt;0,_xlfn.RANK.EQ('Bruttó eszk'!AC26,'Bruttó eszk'!AC$2:AC$34,0),"")</f>
        <v>1</v>
      </c>
      <c r="AD26" s="14" t="str">
        <f>IF('Bruttó eszk'!AD26&gt;0,_xlfn.RANK.EQ('Bruttó eszk'!AD26,'Bruttó eszk'!AD$2:AD$34,0),"")</f>
        <v/>
      </c>
      <c r="AE26" s="14">
        <f>IF('Bruttó eszk'!AE26&gt;0,_xlfn.RANK.EQ('Bruttó eszk'!AE26,'Bruttó eszk'!AE$2:AE$34,0),"")</f>
        <v>2</v>
      </c>
      <c r="AF26" s="14">
        <f>IF('Bruttó eszk'!AF26&gt;0,_xlfn.RANK.EQ('Bruttó eszk'!AF26,'Bruttó eszk'!AF$2:AF$34,0),"")</f>
        <v>1</v>
      </c>
      <c r="AG26" s="14">
        <f>IF('Bruttó eszk'!AG26&gt;0,_xlfn.RANK.EQ('Bruttó eszk'!AG26,'Bruttó eszk'!AG$2:AG$34,0),"")</f>
        <v>3</v>
      </c>
      <c r="AH26" s="14">
        <f>IF('Bruttó eszk'!AH26&gt;0,_xlfn.RANK.EQ('Bruttó eszk'!AH26,'Bruttó eszk'!AH$2:AH$34,0),"")</f>
        <v>2</v>
      </c>
      <c r="AI26" s="14">
        <f>IF('Bruttó eszk'!AI26&gt;0,_xlfn.RANK.EQ('Bruttó eszk'!AI26,'Bruttó eszk'!AI$2:AI$34,0),"")</f>
        <v>4</v>
      </c>
      <c r="AJ26" s="14">
        <f>IF('Bruttó eszk'!AJ26&gt;0,_xlfn.RANK.EQ('Bruttó eszk'!AJ26,'Bruttó eszk'!AJ$2:AJ$34,0),"")</f>
        <v>1</v>
      </c>
      <c r="AK26" s="14">
        <f>IF('Bruttó eszk'!AK26&gt;0,_xlfn.RANK.EQ('Bruttó eszk'!AK26,'Bruttó eszk'!AK$2:AK$34,0),"")</f>
        <v>5</v>
      </c>
      <c r="AL26" s="14">
        <f>IF('Bruttó eszk'!AL26&gt;0,_xlfn.RANK.EQ('Bruttó eszk'!AL26,'Bruttó eszk'!AL$2:AL$34,0),"")</f>
        <v>10</v>
      </c>
      <c r="AM26" s="14">
        <f>IF('Bruttó eszk'!AM26&gt;0,_xlfn.RANK.EQ('Bruttó eszk'!AM26,'Bruttó eszk'!AM$2:AM$34,0),"")</f>
        <v>1</v>
      </c>
      <c r="AN26" s="14">
        <f>IF('Bruttó eszk'!AN26&gt;0,_xlfn.RANK.EQ('Bruttó eszk'!AN26,'Bruttó eszk'!AN$2:AN$34,0),"")</f>
        <v>2</v>
      </c>
      <c r="AO26" s="14" t="str">
        <f>IF('Bruttó eszk'!AO26&gt;0,_xlfn.RANK.EQ('Bruttó eszk'!AO26,'Bruttó eszk'!AO$2:AO$34,0),"")</f>
        <v/>
      </c>
      <c r="AP26" s="14">
        <f>IF('Bruttó eszk'!AP26&gt;0,_xlfn.RANK.EQ('Bruttó eszk'!AP26,'Bruttó eszk'!AP$2:AP$34,0),"")</f>
        <v>2</v>
      </c>
      <c r="AQ26" s="14">
        <f>IF('Bruttó eszk'!AQ26&gt;0,_xlfn.RANK.EQ('Bruttó eszk'!AQ26,'Bruttó eszk'!AQ$2:AQ$34,0),"")</f>
        <v>2</v>
      </c>
      <c r="AR26" s="14">
        <f>IF('Bruttó eszk'!AR26&gt;0,_xlfn.RANK.EQ('Bruttó eszk'!AR26,'Bruttó eszk'!AR$2:AR$34,0),"")</f>
        <v>2</v>
      </c>
      <c r="AS26" s="14" t="str">
        <f>IF('Bruttó eszk'!AS26&gt;0,_xlfn.RANK.EQ('Bruttó eszk'!AS26,'Bruttó eszk'!AS$2:AS$34,0),"")</f>
        <v/>
      </c>
      <c r="AT26" s="14">
        <f>IF('Bruttó eszk'!AT26&gt;0,_xlfn.RANK.EQ('Bruttó eszk'!AT26,'Bruttó eszk'!AT$2:AT$34,0),"")</f>
        <v>3</v>
      </c>
      <c r="AU26" s="14">
        <f>IF('Bruttó eszk'!AU26&gt;0,_xlfn.RANK.EQ('Bruttó eszk'!AU26,'Bruttó eszk'!AU$2:AU$34,0),"")</f>
        <v>1</v>
      </c>
      <c r="AV26" s="14">
        <f>IF('Bruttó eszk'!AV26&gt;0,_xlfn.RANK.EQ('Bruttó eszk'!AV26,'Bruttó eszk'!AV$2:AV$34,0),"")</f>
        <v>6</v>
      </c>
      <c r="AW26" s="14">
        <f>IF('Bruttó eszk'!AW26&gt;0,_xlfn.RANK.EQ('Bruttó eszk'!AW26,'Bruttó eszk'!AW$2:AW$34,0),"")</f>
        <v>6</v>
      </c>
      <c r="AX26" s="14">
        <f>IF('Bruttó eszk'!AX26&gt;0,_xlfn.RANK.EQ('Bruttó eszk'!AX26,'Bruttó eszk'!AX$2:AX$34,0),"")</f>
        <v>5</v>
      </c>
      <c r="AY26" s="14" t="str">
        <f>IF('Bruttó eszk'!AY26&gt;0,_xlfn.RANK.EQ('Bruttó eszk'!AY26,'Bruttó eszk'!AY$2:AY$34,0),"")</f>
        <v/>
      </c>
      <c r="AZ26" s="14" t="str">
        <f>IF('Bruttó eszk'!AZ26&gt;0,_xlfn.RANK.EQ('Bruttó eszk'!AZ26,'Bruttó eszk'!AZ$2:AZ$34,0),"")</f>
        <v/>
      </c>
      <c r="BA26" s="14" t="str">
        <f>IF('Bruttó eszk'!BA26&gt;0,_xlfn.RANK.EQ('Bruttó eszk'!BA26,'Bruttó eszk'!BA$2:BA$34,0),"")</f>
        <v/>
      </c>
      <c r="BB26" s="14" t="str">
        <f>IF('Bruttó eszk'!BB26&gt;0,_xlfn.RANK.EQ('Bruttó eszk'!BB26,'Bruttó eszk'!BB$2:BB$34,0),"")</f>
        <v/>
      </c>
      <c r="BC26" s="14" t="str">
        <f>IF('Bruttó eszk'!BC26&gt;0,_xlfn.RANK.EQ('Bruttó eszk'!BC26,'Bruttó eszk'!BC$2:BC$34,0),"")</f>
        <v/>
      </c>
      <c r="BD26" s="14" t="str">
        <f>IF('Bruttó eszk'!BD26&gt;0,_xlfn.RANK.EQ('Bruttó eszk'!BD26,'Bruttó eszk'!BD$2:BD$34,0),"")</f>
        <v/>
      </c>
      <c r="BE26" s="14" t="str">
        <f>IF('Bruttó eszk'!BE26&gt;0,_xlfn.RANK.EQ('Bruttó eszk'!BE26,'Bruttó eszk'!BE$2:BE$34,0),"")</f>
        <v/>
      </c>
      <c r="BF26" s="14" t="str">
        <f>IF('Bruttó eszk'!BF26&gt;0,_xlfn.RANK.EQ('Bruttó eszk'!BF26,'Bruttó eszk'!BF$2:BF$34,0),"")</f>
        <v/>
      </c>
      <c r="BG26" s="14">
        <f>IF('Bruttó eszk'!BG26&gt;0,_xlfn.RANK.EQ('Bruttó eszk'!BG26,'Bruttó eszk'!BG$2:BG$34,0),"")</f>
        <v>1</v>
      </c>
      <c r="BH26" s="14" t="str">
        <f>IF('Bruttó eszk'!BH26&gt;0,_xlfn.RANK.EQ('Bruttó eszk'!BH26,'Bruttó eszk'!BH$2:BH$34,0),"")</f>
        <v/>
      </c>
      <c r="BI26" s="14" t="str">
        <f>IF('Bruttó eszk'!BI26&gt;0,_xlfn.RANK.EQ('Bruttó eszk'!BI26,'Bruttó eszk'!BI$2:BI$34,0),"")</f>
        <v/>
      </c>
      <c r="BJ26" s="14" t="str">
        <f>IF('Bruttó eszk'!BJ26&gt;0,_xlfn.RANK.EQ('Bruttó eszk'!BJ26,'Bruttó eszk'!BJ$2:BJ$34,0),"")</f>
        <v/>
      </c>
      <c r="BK26" s="14"/>
      <c r="BL26" s="14">
        <f>IF('Bruttó eszk'!BL26&gt;0,_xlfn.RANK.EQ('Bruttó eszk'!BL26,'Bruttó eszk'!BL$2:BL$34,0),"")</f>
        <v>1</v>
      </c>
      <c r="BM26" s="14">
        <f>IF('Bruttó eszk'!BM26&gt;0,_xlfn.RANK.EQ('Bruttó eszk'!BM26,'Bruttó eszk'!BM$2:BM$34,0),"")</f>
        <v>1</v>
      </c>
      <c r="BN26" s="14">
        <f>IF('Bruttó eszk'!BN26&gt;0,_xlfn.RANK.EQ('Bruttó eszk'!BN26,'Bruttó eszk'!BN$2:BN$34,0),"")</f>
        <v>2</v>
      </c>
      <c r="BO26" s="14" t="str">
        <f>IF('Bruttó eszk'!BO26&gt;0,_xlfn.RANK.EQ('Bruttó eszk'!BO26,'Bruttó eszk'!BO$2:BO$34,0),"")</f>
        <v/>
      </c>
      <c r="BP26" s="14">
        <f>IF('Bruttó eszk'!BP26&gt;0,_xlfn.RANK.EQ('Bruttó eszk'!BP26,'Bruttó eszk'!BP$2:BP$34,0),"")</f>
        <v>5</v>
      </c>
      <c r="BQ26" s="14">
        <f>IF('Bruttó eszk'!BQ26&gt;0,_xlfn.RANK.EQ('Bruttó eszk'!BQ26,'Bruttó eszk'!BQ$2:BQ$34,0),"")</f>
        <v>5</v>
      </c>
      <c r="BR26" s="14">
        <f>IF('Bruttó eszk'!BR26&gt;0,_xlfn.RANK.EQ('Bruttó eszk'!BR26,'Bruttó eszk'!BR$2:BR$34,0),"")</f>
        <v>2</v>
      </c>
      <c r="BS26" s="14">
        <f>IF('Bruttó eszk'!BS26&gt;0,_xlfn.RANK.EQ('Bruttó eszk'!BS26,'Bruttó eszk'!BS$2:BS$34,0),"")</f>
        <v>2</v>
      </c>
      <c r="BT26" s="14">
        <f>IF('Bruttó eszk'!BT26&gt;0,_xlfn.RANK.EQ('Bruttó eszk'!BT26,'Bruttó eszk'!BT$2:BT$34,0),"")</f>
        <v>2</v>
      </c>
      <c r="BU26" s="14">
        <f>IF('Bruttó eszk'!BU26&gt;0,_xlfn.RANK.EQ('Bruttó eszk'!BU26,'Bruttó eszk'!BU$2:BU$34,0),"")</f>
        <v>5</v>
      </c>
      <c r="BV26" s="14" t="str">
        <f>IF('Bruttó eszk'!BV26&gt;0,_xlfn.RANK.EQ('Bruttó eszk'!BV26,'Bruttó eszk'!BV$2:BV$34,0),"")</f>
        <v/>
      </c>
      <c r="BW26" s="14">
        <f>IF('Bruttó eszk'!BW26&gt;0,_xlfn.RANK.EQ('Bruttó eszk'!BW26,'Bruttó eszk'!BW$2:BW$34,0),"")</f>
        <v>1</v>
      </c>
      <c r="BX26" s="14" t="str">
        <f>IF('Bruttó eszk'!BX26&gt;0,_xlfn.RANK.EQ('Bruttó eszk'!BX26,'Bruttó eszk'!BX$2:BX$34,0),"")</f>
        <v/>
      </c>
      <c r="BY26" s="14"/>
      <c r="BZ26" s="14">
        <f>IF('Bruttó eszk'!BZ26&gt;0,_xlfn.RANK.EQ('Bruttó eszk'!BZ26,'Bruttó eszk'!BZ$2:BZ$34,0),"")</f>
        <v>1</v>
      </c>
      <c r="CA26" s="14">
        <f>IF('Bruttó eszk'!CA26&gt;0,_xlfn.RANK.EQ('Bruttó eszk'!CA26,'Bruttó eszk'!CA$2:CA$34,0),"")</f>
        <v>6</v>
      </c>
      <c r="CB26" s="14">
        <f>IF('Bruttó eszk'!CB26&gt;0,_xlfn.RANK.EQ('Bruttó eszk'!CB26,'Bruttó eszk'!CB$2:CB$34,0),"")</f>
        <v>3</v>
      </c>
      <c r="CC26" s="14">
        <f>IF('Bruttó eszk'!CC26&gt;0,_xlfn.RANK.EQ('Bruttó eszk'!CC26,'Bruttó eszk'!CC$2:CC$34,0),"")</f>
        <v>1</v>
      </c>
      <c r="CD26" s="14" t="str">
        <f>IF('Bruttó eszk'!CD26&gt;0,_xlfn.RANK.EQ('Bruttó eszk'!CD26,'Bruttó eszk'!CD$2:CD$34,0),"")</f>
        <v/>
      </c>
      <c r="CE26" s="14">
        <f>IF('Bruttó eszk'!CE26&gt;0,_xlfn.RANK.EQ('Bruttó eszk'!CE26,'Bruttó eszk'!CE$2:CE$34,0),"")</f>
        <v>1</v>
      </c>
      <c r="CF26" s="14"/>
      <c r="CG26" s="14">
        <f>IF('Bruttó eszk'!CG26&gt;0,_xlfn.RANK.EQ('Bruttó eszk'!CG26,'Bruttó eszk'!CG$2:CG$34,0),"")</f>
        <v>1</v>
      </c>
      <c r="CH26" s="14">
        <f>IF('Bruttó eszk'!CH26&gt;0,_xlfn.RANK.EQ('Bruttó eszk'!CH26,'Bruttó eszk'!CH$2:CH$34,0),"")</f>
        <v>1</v>
      </c>
      <c r="CI26" s="14">
        <f>IF('Bruttó eszk'!CI26&gt;0,_xlfn.RANK.EQ('Bruttó eszk'!CI26,'Bruttó eszk'!CI$2:CI$34,0),"")</f>
        <v>1</v>
      </c>
      <c r="CJ26" s="14">
        <f>IF('Bruttó eszk'!CJ26&gt;0,_xlfn.RANK.EQ('Bruttó eszk'!CJ26,'Bruttó eszk'!CJ$2:CJ$34,0),"")</f>
        <v>1</v>
      </c>
    </row>
    <row r="27" spans="1:88" x14ac:dyDescent="0.2">
      <c r="A27" s="12" t="str">
        <f>'Bruttó eszk'!A27</f>
        <v>Indotek Lízing Zrt.</v>
      </c>
      <c r="B27" s="14" t="str">
        <f>IF('Bruttó eszk'!B27&gt;0,_xlfn.RANK.EQ('Bruttó eszk'!B27,'Bruttó eszk'!B$2:B$34,0),"")</f>
        <v/>
      </c>
      <c r="C27" s="14" t="str">
        <f>IF('Bruttó eszk'!C27&gt;0,_xlfn.RANK.EQ('Bruttó eszk'!C27,'Bruttó eszk'!C$2:C$34,0),"")</f>
        <v/>
      </c>
      <c r="D27" s="14" t="str">
        <f>IF('Bruttó eszk'!D27&gt;0,_xlfn.RANK.EQ('Bruttó eszk'!D27,'Bruttó eszk'!D$2:D$34,0),"")</f>
        <v/>
      </c>
      <c r="E27" s="14" t="str">
        <f>IF('Bruttó eszk'!E27&gt;0,_xlfn.RANK.EQ('Bruttó eszk'!E27,'Bruttó eszk'!E$2:E$34,0),"")</f>
        <v/>
      </c>
      <c r="F27" s="14" t="str">
        <f>IF('Bruttó eszk'!F27&gt;0,_xlfn.RANK.EQ('Bruttó eszk'!F27,'Bruttó eszk'!F$2:F$34,0),"")</f>
        <v/>
      </c>
      <c r="G27" s="14" t="str">
        <f>IF('Bruttó eszk'!G27&gt;0,_xlfn.RANK.EQ('Bruttó eszk'!G27,'Bruttó eszk'!G$2:G$34,0),"")</f>
        <v/>
      </c>
      <c r="H27" s="14" t="str">
        <f>IF('Bruttó eszk'!H27&gt;0,_xlfn.RANK.EQ('Bruttó eszk'!H27,'Bruttó eszk'!H$2:H$34,0),"")</f>
        <v/>
      </c>
      <c r="I27" s="14" t="str">
        <f>IF('Bruttó eszk'!I27&gt;0,_xlfn.RANK.EQ('Bruttó eszk'!I27,'Bruttó eszk'!I$2:I$34,0),"")</f>
        <v/>
      </c>
      <c r="J27" s="14" t="str">
        <f>IF('Bruttó eszk'!J27&gt;0,_xlfn.RANK.EQ('Bruttó eszk'!J27,'Bruttó eszk'!J$2:J$34,0),"")</f>
        <v/>
      </c>
      <c r="K27" s="14" t="str">
        <f>IF('Bruttó eszk'!K27&gt;0,_xlfn.RANK.EQ('Bruttó eszk'!K27,'Bruttó eszk'!K$2:K$34,0),"")</f>
        <v/>
      </c>
      <c r="L27" s="14" t="str">
        <f>IF('Bruttó eszk'!L27&gt;0,_xlfn.RANK.EQ('Bruttó eszk'!L27,'Bruttó eszk'!L$2:L$34,0),"")</f>
        <v/>
      </c>
      <c r="M27" s="14" t="str">
        <f>IF('Bruttó eszk'!M27&gt;0,_xlfn.RANK.EQ('Bruttó eszk'!M27,'Bruttó eszk'!M$2:M$34,0),"")</f>
        <v/>
      </c>
      <c r="N27" s="14" t="str">
        <f>IF('Bruttó eszk'!N27&gt;0,_xlfn.RANK.EQ('Bruttó eszk'!N27,'Bruttó eszk'!N$2:N$34,0),"")</f>
        <v/>
      </c>
      <c r="O27" s="14" t="str">
        <f>IF('Bruttó eszk'!O27&gt;0,_xlfn.RANK.EQ('Bruttó eszk'!O27,'Bruttó eszk'!O$2:O$34,0),"")</f>
        <v/>
      </c>
      <c r="P27" s="14" t="str">
        <f>IF('Bruttó eszk'!P27&gt;0,_xlfn.RANK.EQ('Bruttó eszk'!P27,'Bruttó eszk'!P$2:P$34,0),"")</f>
        <v/>
      </c>
      <c r="Q27" s="14" t="str">
        <f>IF('Bruttó eszk'!Q27&gt;0,_xlfn.RANK.EQ('Bruttó eszk'!Q27,'Bruttó eszk'!Q$2:Q$34,0),"")</f>
        <v/>
      </c>
      <c r="R27" s="14" t="str">
        <f>IF('Bruttó eszk'!R27&gt;0,_xlfn.RANK.EQ('Bruttó eszk'!R27,'Bruttó eszk'!R$2:R$34,0),"")</f>
        <v/>
      </c>
      <c r="S27" s="14" t="str">
        <f>IF('Bruttó eszk'!S27&gt;0,_xlfn.RANK.EQ('Bruttó eszk'!S27,'Bruttó eszk'!S$2:S$34,0),"")</f>
        <v/>
      </c>
      <c r="T27" s="14" t="str">
        <f>IF('Bruttó eszk'!T27&gt;0,_xlfn.RANK.EQ('Bruttó eszk'!T27,'Bruttó eszk'!T$2:T$34,0),"")</f>
        <v/>
      </c>
      <c r="U27" s="14" t="str">
        <f>IF('Bruttó eszk'!U27&gt;0,_xlfn.RANK.EQ('Bruttó eszk'!U27,'Bruttó eszk'!U$2:U$34,0),"")</f>
        <v/>
      </c>
      <c r="V27" s="14" t="str">
        <f>IF('Bruttó eszk'!V27&gt;0,_xlfn.RANK.EQ('Bruttó eszk'!V27,'Bruttó eszk'!V$2:V$34,0),"")</f>
        <v/>
      </c>
      <c r="W27" s="14" t="str">
        <f>IF('Bruttó eszk'!W27&gt;0,_xlfn.RANK.EQ('Bruttó eszk'!W27,'Bruttó eszk'!W$2:W$34,0),"")</f>
        <v/>
      </c>
      <c r="X27" s="14" t="str">
        <f>IF('Bruttó eszk'!X27&gt;0,_xlfn.RANK.EQ('Bruttó eszk'!X27,'Bruttó eszk'!X$2:X$34,0),"")</f>
        <v/>
      </c>
      <c r="Y27" s="14" t="str">
        <f>IF('Bruttó eszk'!Y27&gt;0,_xlfn.RANK.EQ('Bruttó eszk'!Y27,'Bruttó eszk'!Y$2:Y$34,0),"")</f>
        <v/>
      </c>
      <c r="Z27" s="14" t="str">
        <f>IF('Bruttó eszk'!Z27&gt;0,_xlfn.RANK.EQ('Bruttó eszk'!Z27,'Bruttó eszk'!Z$2:Z$34,0),"")</f>
        <v/>
      </c>
      <c r="AA27" s="14" t="str">
        <f>IF('Bruttó eszk'!AA27&gt;0,_xlfn.RANK.EQ('Bruttó eszk'!AA27,'Bruttó eszk'!AA$2:AA$34,0),"")</f>
        <v/>
      </c>
      <c r="AB27" s="14" t="str">
        <f>IF('Bruttó eszk'!AB27&gt;0,_xlfn.RANK.EQ('Bruttó eszk'!AB27,'Bruttó eszk'!AB$2:AB$34,0),"")</f>
        <v/>
      </c>
      <c r="AC27" s="14" t="str">
        <f>IF('Bruttó eszk'!AC27&gt;0,_xlfn.RANK.EQ('Bruttó eszk'!AC27,'Bruttó eszk'!AC$2:AC$34,0),"")</f>
        <v/>
      </c>
      <c r="AD27" s="14" t="str">
        <f>IF('Bruttó eszk'!AD27&gt;0,_xlfn.RANK.EQ('Bruttó eszk'!AD27,'Bruttó eszk'!AD$2:AD$34,0),"")</f>
        <v/>
      </c>
      <c r="AE27" s="14" t="str">
        <f>IF('Bruttó eszk'!AE27&gt;0,_xlfn.RANK.EQ('Bruttó eszk'!AE27,'Bruttó eszk'!AE$2:AE$34,0),"")</f>
        <v/>
      </c>
      <c r="AF27" s="14" t="str">
        <f>IF('Bruttó eszk'!AF27&gt;0,_xlfn.RANK.EQ('Bruttó eszk'!AF27,'Bruttó eszk'!AF$2:AF$34,0),"")</f>
        <v/>
      </c>
      <c r="AG27" s="14" t="str">
        <f>IF('Bruttó eszk'!AG27&gt;0,_xlfn.RANK.EQ('Bruttó eszk'!AG27,'Bruttó eszk'!AG$2:AG$34,0),"")</f>
        <v/>
      </c>
      <c r="AH27" s="14" t="str">
        <f>IF('Bruttó eszk'!AH27&gt;0,_xlfn.RANK.EQ('Bruttó eszk'!AH27,'Bruttó eszk'!AH$2:AH$34,0),"")</f>
        <v/>
      </c>
      <c r="AI27" s="14" t="str">
        <f>IF('Bruttó eszk'!AI27&gt;0,_xlfn.RANK.EQ('Bruttó eszk'!AI27,'Bruttó eszk'!AI$2:AI$34,0),"")</f>
        <v/>
      </c>
      <c r="AJ27" s="14" t="str">
        <f>IF('Bruttó eszk'!AJ27&gt;0,_xlfn.RANK.EQ('Bruttó eszk'!AJ27,'Bruttó eszk'!AJ$2:AJ$34,0),"")</f>
        <v/>
      </c>
      <c r="AK27" s="14" t="str">
        <f>IF('Bruttó eszk'!AK27&gt;0,_xlfn.RANK.EQ('Bruttó eszk'!AK27,'Bruttó eszk'!AK$2:AK$34,0),"")</f>
        <v/>
      </c>
      <c r="AL27" s="14" t="str">
        <f>IF('Bruttó eszk'!AL27&gt;0,_xlfn.RANK.EQ('Bruttó eszk'!AL27,'Bruttó eszk'!AL$2:AL$34,0),"")</f>
        <v/>
      </c>
      <c r="AM27" s="14" t="str">
        <f>IF('Bruttó eszk'!AM27&gt;0,_xlfn.RANK.EQ('Bruttó eszk'!AM27,'Bruttó eszk'!AM$2:AM$34,0),"")</f>
        <v/>
      </c>
      <c r="AN27" s="14" t="str">
        <f>IF('Bruttó eszk'!AN27&gt;0,_xlfn.RANK.EQ('Bruttó eszk'!AN27,'Bruttó eszk'!AN$2:AN$34,0),"")</f>
        <v/>
      </c>
      <c r="AO27" s="14" t="str">
        <f>IF('Bruttó eszk'!AO27&gt;0,_xlfn.RANK.EQ('Bruttó eszk'!AO27,'Bruttó eszk'!AO$2:AO$34,0),"")</f>
        <v/>
      </c>
      <c r="AP27" s="14" t="str">
        <f>IF('Bruttó eszk'!AP27&gt;0,_xlfn.RANK.EQ('Bruttó eszk'!AP27,'Bruttó eszk'!AP$2:AP$34,0),"")</f>
        <v/>
      </c>
      <c r="AQ27" s="14" t="str">
        <f>IF('Bruttó eszk'!AQ27&gt;0,_xlfn.RANK.EQ('Bruttó eszk'!AQ27,'Bruttó eszk'!AQ$2:AQ$34,0),"")</f>
        <v/>
      </c>
      <c r="AR27" s="14" t="str">
        <f>IF('Bruttó eszk'!AR27&gt;0,_xlfn.RANK.EQ('Bruttó eszk'!AR27,'Bruttó eszk'!AR$2:AR$34,0),"")</f>
        <v/>
      </c>
      <c r="AS27" s="14" t="str">
        <f>IF('Bruttó eszk'!AS27&gt;0,_xlfn.RANK.EQ('Bruttó eszk'!AS27,'Bruttó eszk'!AS$2:AS$34,0),"")</f>
        <v/>
      </c>
      <c r="AT27" s="14" t="str">
        <f>IF('Bruttó eszk'!AT27&gt;0,_xlfn.RANK.EQ('Bruttó eszk'!AT27,'Bruttó eszk'!AT$2:AT$34,0),"")</f>
        <v/>
      </c>
      <c r="AU27" s="14" t="str">
        <f>IF('Bruttó eszk'!AU27&gt;0,_xlfn.RANK.EQ('Bruttó eszk'!AU27,'Bruttó eszk'!AU$2:AU$34,0),"")</f>
        <v/>
      </c>
      <c r="AV27" s="14" t="str">
        <f>IF('Bruttó eszk'!AV27&gt;0,_xlfn.RANK.EQ('Bruttó eszk'!AV27,'Bruttó eszk'!AV$2:AV$34,0),"")</f>
        <v/>
      </c>
      <c r="AW27" s="14" t="str">
        <f>IF('Bruttó eszk'!AW27&gt;0,_xlfn.RANK.EQ('Bruttó eszk'!AW27,'Bruttó eszk'!AW$2:AW$34,0),"")</f>
        <v/>
      </c>
      <c r="AX27" s="14" t="str">
        <f>IF('Bruttó eszk'!AX27&gt;0,_xlfn.RANK.EQ('Bruttó eszk'!AX27,'Bruttó eszk'!AX$2:AX$34,0),"")</f>
        <v/>
      </c>
      <c r="AY27" s="14" t="str">
        <f>IF('Bruttó eszk'!AY27&gt;0,_xlfn.RANK.EQ('Bruttó eszk'!AY27,'Bruttó eszk'!AY$2:AY$34,0),"")</f>
        <v/>
      </c>
      <c r="AZ27" s="14" t="str">
        <f>IF('Bruttó eszk'!AZ27&gt;0,_xlfn.RANK.EQ('Bruttó eszk'!AZ27,'Bruttó eszk'!AZ$2:AZ$34,0),"")</f>
        <v/>
      </c>
      <c r="BA27" s="14" t="str">
        <f>IF('Bruttó eszk'!BA27&gt;0,_xlfn.RANK.EQ('Bruttó eszk'!BA27,'Bruttó eszk'!BA$2:BA$34,0),"")</f>
        <v/>
      </c>
      <c r="BB27" s="14" t="str">
        <f>IF('Bruttó eszk'!BB27&gt;0,_xlfn.RANK.EQ('Bruttó eszk'!BB27,'Bruttó eszk'!BB$2:BB$34,0),"")</f>
        <v/>
      </c>
      <c r="BC27" s="14" t="str">
        <f>IF('Bruttó eszk'!BC27&gt;0,_xlfn.RANK.EQ('Bruttó eszk'!BC27,'Bruttó eszk'!BC$2:BC$34,0),"")</f>
        <v/>
      </c>
      <c r="BD27" s="14" t="str">
        <f>IF('Bruttó eszk'!BD27&gt;0,_xlfn.RANK.EQ('Bruttó eszk'!BD27,'Bruttó eszk'!BD$2:BD$34,0),"")</f>
        <v/>
      </c>
      <c r="BE27" s="14" t="str">
        <f>IF('Bruttó eszk'!BE27&gt;0,_xlfn.RANK.EQ('Bruttó eszk'!BE27,'Bruttó eszk'!BE$2:BE$34,0),"")</f>
        <v/>
      </c>
      <c r="BF27" s="14" t="str">
        <f>IF('Bruttó eszk'!BF27&gt;0,_xlfn.RANK.EQ('Bruttó eszk'!BF27,'Bruttó eszk'!BF$2:BF$34,0),"")</f>
        <v/>
      </c>
      <c r="BG27" s="14" t="str">
        <f>IF('Bruttó eszk'!BG27&gt;0,_xlfn.RANK.EQ('Bruttó eszk'!BG27,'Bruttó eszk'!BG$2:BG$34,0),"")</f>
        <v/>
      </c>
      <c r="BH27" s="14" t="str">
        <f>IF('Bruttó eszk'!BH27&gt;0,_xlfn.RANK.EQ('Bruttó eszk'!BH27,'Bruttó eszk'!BH$2:BH$34,0),"")</f>
        <v/>
      </c>
      <c r="BI27" s="14" t="str">
        <f>IF('Bruttó eszk'!BI27&gt;0,_xlfn.RANK.EQ('Bruttó eszk'!BI27,'Bruttó eszk'!BI$2:BI$34,0),"")</f>
        <v/>
      </c>
      <c r="BJ27" s="14" t="str">
        <f>IF('Bruttó eszk'!BJ27&gt;0,_xlfn.RANK.EQ('Bruttó eszk'!BJ27,'Bruttó eszk'!BJ$2:BJ$34,0),"")</f>
        <v/>
      </c>
      <c r="BK27" s="14"/>
      <c r="BL27" s="14" t="str">
        <f>IF('Bruttó eszk'!BL27&gt;0,_xlfn.RANK.EQ('Bruttó eszk'!BL27,'Bruttó eszk'!BL$2:BL$34,0),"")</f>
        <v/>
      </c>
      <c r="BM27" s="14" t="str">
        <f>IF('Bruttó eszk'!BM27&gt;0,_xlfn.RANK.EQ('Bruttó eszk'!BM27,'Bruttó eszk'!BM$2:BM$34,0),"")</f>
        <v/>
      </c>
      <c r="BN27" s="14" t="str">
        <f>IF('Bruttó eszk'!BN27&gt;0,_xlfn.RANK.EQ('Bruttó eszk'!BN27,'Bruttó eszk'!BN$2:BN$34,0),"")</f>
        <v/>
      </c>
      <c r="BO27" s="14" t="str">
        <f>IF('Bruttó eszk'!BO27&gt;0,_xlfn.RANK.EQ('Bruttó eszk'!BO27,'Bruttó eszk'!BO$2:BO$34,0),"")</f>
        <v/>
      </c>
      <c r="BP27" s="14" t="str">
        <f>IF('Bruttó eszk'!BP27&gt;0,_xlfn.RANK.EQ('Bruttó eszk'!BP27,'Bruttó eszk'!BP$2:BP$34,0),"")</f>
        <v/>
      </c>
      <c r="BQ27" s="14" t="str">
        <f>IF('Bruttó eszk'!BQ27&gt;0,_xlfn.RANK.EQ('Bruttó eszk'!BQ27,'Bruttó eszk'!BQ$2:BQ$34,0),"")</f>
        <v/>
      </c>
      <c r="BR27" s="14" t="str">
        <f>IF('Bruttó eszk'!BR27&gt;0,_xlfn.RANK.EQ('Bruttó eszk'!BR27,'Bruttó eszk'!BR$2:BR$34,0),"")</f>
        <v/>
      </c>
      <c r="BS27" s="14" t="str">
        <f>IF('Bruttó eszk'!BS27&gt;0,_xlfn.RANK.EQ('Bruttó eszk'!BS27,'Bruttó eszk'!BS$2:BS$34,0),"")</f>
        <v/>
      </c>
      <c r="BT27" s="14" t="str">
        <f>IF('Bruttó eszk'!BT27&gt;0,_xlfn.RANK.EQ('Bruttó eszk'!BT27,'Bruttó eszk'!BT$2:BT$34,0),"")</f>
        <v/>
      </c>
      <c r="BU27" s="14" t="str">
        <f>IF('Bruttó eszk'!BU27&gt;0,_xlfn.RANK.EQ('Bruttó eszk'!BU27,'Bruttó eszk'!BU$2:BU$34,0),"")</f>
        <v/>
      </c>
      <c r="BV27" s="14" t="str">
        <f>IF('Bruttó eszk'!BV27&gt;0,_xlfn.RANK.EQ('Bruttó eszk'!BV27,'Bruttó eszk'!BV$2:BV$34,0),"")</f>
        <v/>
      </c>
      <c r="BW27" s="14" t="str">
        <f>IF('Bruttó eszk'!BW27&gt;0,_xlfn.RANK.EQ('Bruttó eszk'!BW27,'Bruttó eszk'!BW$2:BW$34,0),"")</f>
        <v/>
      </c>
      <c r="BX27" s="14" t="str">
        <f>IF('Bruttó eszk'!BX27&gt;0,_xlfn.RANK.EQ('Bruttó eszk'!BX27,'Bruttó eszk'!BX$2:BX$34,0),"")</f>
        <v/>
      </c>
      <c r="BY27" s="14"/>
      <c r="BZ27" s="14" t="str">
        <f>IF('Bruttó eszk'!BZ27&gt;0,_xlfn.RANK.EQ('Bruttó eszk'!BZ27,'Bruttó eszk'!BZ$2:BZ$34,0),"")</f>
        <v/>
      </c>
      <c r="CA27" s="14" t="str">
        <f>IF('Bruttó eszk'!CA27&gt;0,_xlfn.RANK.EQ('Bruttó eszk'!CA27,'Bruttó eszk'!CA$2:CA$34,0),"")</f>
        <v/>
      </c>
      <c r="CB27" s="14" t="str">
        <f>IF('Bruttó eszk'!CB27&gt;0,_xlfn.RANK.EQ('Bruttó eszk'!CB27,'Bruttó eszk'!CB$2:CB$34,0),"")</f>
        <v/>
      </c>
      <c r="CC27" s="14" t="str">
        <f>IF('Bruttó eszk'!CC27&gt;0,_xlfn.RANK.EQ('Bruttó eszk'!CC27,'Bruttó eszk'!CC$2:CC$34,0),"")</f>
        <v/>
      </c>
      <c r="CD27" s="14" t="str">
        <f>IF('Bruttó eszk'!CD27&gt;0,_xlfn.RANK.EQ('Bruttó eszk'!CD27,'Bruttó eszk'!CD$2:CD$34,0),"")</f>
        <v/>
      </c>
      <c r="CE27" s="14" t="str">
        <f>IF('Bruttó eszk'!CE27&gt;0,_xlfn.RANK.EQ('Bruttó eszk'!CE27,'Bruttó eszk'!CE$2:CE$34,0),"")</f>
        <v/>
      </c>
      <c r="CF27" s="14"/>
      <c r="CG27" s="14" t="str">
        <f>IF('Bruttó eszk'!CG27&gt;0,_xlfn.RANK.EQ('Bruttó eszk'!CG27,'Bruttó eszk'!CG$2:CG$34,0),"")</f>
        <v/>
      </c>
      <c r="CH27" s="14" t="str">
        <f>IF('Bruttó eszk'!CH27&gt;0,_xlfn.RANK.EQ('Bruttó eszk'!CH27,'Bruttó eszk'!CH$2:CH$34,0),"")</f>
        <v/>
      </c>
      <c r="CI27" s="14" t="str">
        <f>IF('Bruttó eszk'!CI27&gt;0,_xlfn.RANK.EQ('Bruttó eszk'!CI27,'Bruttó eszk'!CI$2:CI$34,0),"")</f>
        <v/>
      </c>
      <c r="CJ27" s="14" t="str">
        <f>IF('Bruttó eszk'!CJ27&gt;0,_xlfn.RANK.EQ('Bruttó eszk'!CJ27,'Bruttó eszk'!CJ$2:CJ$34,0),"")</f>
        <v/>
      </c>
    </row>
    <row r="28" spans="1:88" x14ac:dyDescent="0.2">
      <c r="A28" s="12" t="str">
        <f>'Bruttó eszk'!A28</f>
        <v>Merkantrade Zrt</v>
      </c>
      <c r="B28" s="14" t="str">
        <f>IF('Bruttó eszk'!B28&gt;0,_xlfn.RANK.EQ('Bruttó eszk'!B28,'Bruttó eszk'!B$2:B$34,0),"")</f>
        <v/>
      </c>
      <c r="C28" s="14">
        <f>IF('Bruttó eszk'!C28&gt;0,_xlfn.RANK.EQ('Bruttó eszk'!C28,'Bruttó eszk'!C$2:C$34,0),"")</f>
        <v>12</v>
      </c>
      <c r="D28" s="14" t="str">
        <f>IF('Bruttó eszk'!D28&gt;0,_xlfn.RANK.EQ('Bruttó eszk'!D28,'Bruttó eszk'!D$2:D$34,0),"")</f>
        <v/>
      </c>
      <c r="E28" s="14">
        <f>IF('Bruttó eszk'!E28&gt;0,_xlfn.RANK.EQ('Bruttó eszk'!E28,'Bruttó eszk'!E$2:E$34,0),"")</f>
        <v>15</v>
      </c>
      <c r="F28" s="14" t="str">
        <f>IF('Bruttó eszk'!F28&gt;0,_xlfn.RANK.EQ('Bruttó eszk'!F28,'Bruttó eszk'!F$2:F$34,0),"")</f>
        <v/>
      </c>
      <c r="G28" s="14" t="str">
        <f>IF('Bruttó eszk'!G28&gt;0,_xlfn.RANK.EQ('Bruttó eszk'!G28,'Bruttó eszk'!G$2:G$34,0),"")</f>
        <v/>
      </c>
      <c r="H28" s="14" t="str">
        <f>IF('Bruttó eszk'!H28&gt;0,_xlfn.RANK.EQ('Bruttó eszk'!H28,'Bruttó eszk'!H$2:H$34,0),"")</f>
        <v/>
      </c>
      <c r="I28" s="14" t="str">
        <f>IF('Bruttó eszk'!I28&gt;0,_xlfn.RANK.EQ('Bruttó eszk'!I28,'Bruttó eszk'!I$2:I$34,0),"")</f>
        <v/>
      </c>
      <c r="J28" s="14" t="str">
        <f>IF('Bruttó eszk'!J28&gt;0,_xlfn.RANK.EQ('Bruttó eszk'!J28,'Bruttó eszk'!J$2:J$34,0),"")</f>
        <v/>
      </c>
      <c r="K28" s="14" t="str">
        <f>IF('Bruttó eszk'!K28&gt;0,_xlfn.RANK.EQ('Bruttó eszk'!K28,'Bruttó eszk'!K$2:K$34,0),"")</f>
        <v/>
      </c>
      <c r="L28" s="14" t="str">
        <f>IF('Bruttó eszk'!L28&gt;0,_xlfn.RANK.EQ('Bruttó eszk'!L28,'Bruttó eszk'!L$2:L$34,0),"")</f>
        <v/>
      </c>
      <c r="M28" s="14">
        <f>IF('Bruttó eszk'!M28&gt;0,_xlfn.RANK.EQ('Bruttó eszk'!M28,'Bruttó eszk'!M$2:M$34,0),"")</f>
        <v>14</v>
      </c>
      <c r="N28" s="14">
        <f>IF('Bruttó eszk'!N28&gt;0,_xlfn.RANK.EQ('Bruttó eszk'!N28,'Bruttó eszk'!N$2:N$34,0),"")</f>
        <v>14</v>
      </c>
      <c r="O28" s="14" t="str">
        <f>IF('Bruttó eszk'!O28&gt;0,_xlfn.RANK.EQ('Bruttó eszk'!O28,'Bruttó eszk'!O$2:O$34,0),"")</f>
        <v/>
      </c>
      <c r="P28" s="14" t="str">
        <f>IF('Bruttó eszk'!P28&gt;0,_xlfn.RANK.EQ('Bruttó eszk'!P28,'Bruttó eszk'!P$2:P$34,0),"")</f>
        <v/>
      </c>
      <c r="Q28" s="14" t="str">
        <f>IF('Bruttó eszk'!Q28&gt;0,_xlfn.RANK.EQ('Bruttó eszk'!Q28,'Bruttó eszk'!Q$2:Q$34,0),"")</f>
        <v/>
      </c>
      <c r="R28" s="14" t="str">
        <f>IF('Bruttó eszk'!R28&gt;0,_xlfn.RANK.EQ('Bruttó eszk'!R28,'Bruttó eszk'!R$2:R$34,0),"")</f>
        <v/>
      </c>
      <c r="S28" s="14" t="str">
        <f>IF('Bruttó eszk'!S28&gt;0,_xlfn.RANK.EQ('Bruttó eszk'!S28,'Bruttó eszk'!S$2:S$34,0),"")</f>
        <v/>
      </c>
      <c r="T28" s="14" t="str">
        <f>IF('Bruttó eszk'!T28&gt;0,_xlfn.RANK.EQ('Bruttó eszk'!T28,'Bruttó eszk'!T$2:T$34,0),"")</f>
        <v/>
      </c>
      <c r="U28" s="14" t="str">
        <f>IF('Bruttó eszk'!U28&gt;0,_xlfn.RANK.EQ('Bruttó eszk'!U28,'Bruttó eszk'!U$2:U$34,0),"")</f>
        <v/>
      </c>
      <c r="V28" s="14" t="str">
        <f>IF('Bruttó eszk'!V28&gt;0,_xlfn.RANK.EQ('Bruttó eszk'!V28,'Bruttó eszk'!V$2:V$34,0),"")</f>
        <v/>
      </c>
      <c r="W28" s="14" t="str">
        <f>IF('Bruttó eszk'!W28&gt;0,_xlfn.RANK.EQ('Bruttó eszk'!W28,'Bruttó eszk'!W$2:W$34,0),"")</f>
        <v/>
      </c>
      <c r="X28" s="14" t="str">
        <f>IF('Bruttó eszk'!X28&gt;0,_xlfn.RANK.EQ('Bruttó eszk'!X28,'Bruttó eszk'!X$2:X$34,0),"")</f>
        <v/>
      </c>
      <c r="Y28" s="14" t="str">
        <f>IF('Bruttó eszk'!Y28&gt;0,_xlfn.RANK.EQ('Bruttó eszk'!Y28,'Bruttó eszk'!Y$2:Y$34,0),"")</f>
        <v/>
      </c>
      <c r="Z28" s="14" t="str">
        <f>IF('Bruttó eszk'!Z28&gt;0,_xlfn.RANK.EQ('Bruttó eszk'!Z28,'Bruttó eszk'!Z$2:Z$34,0),"")</f>
        <v/>
      </c>
      <c r="AA28" s="14" t="str">
        <f>IF('Bruttó eszk'!AA28&gt;0,_xlfn.RANK.EQ('Bruttó eszk'!AA28,'Bruttó eszk'!AA$2:AA$34,0),"")</f>
        <v/>
      </c>
      <c r="AB28" s="14" t="str">
        <f>IF('Bruttó eszk'!AB28&gt;0,_xlfn.RANK.EQ('Bruttó eszk'!AB28,'Bruttó eszk'!AB$2:AB$34,0),"")</f>
        <v/>
      </c>
      <c r="AC28" s="14">
        <f>IF('Bruttó eszk'!AC28&gt;0,_xlfn.RANK.EQ('Bruttó eszk'!AC28,'Bruttó eszk'!AC$2:AC$34,0),"")</f>
        <v>17</v>
      </c>
      <c r="AD28" s="14" t="str">
        <f>IF('Bruttó eszk'!AD28&gt;0,_xlfn.RANK.EQ('Bruttó eszk'!AD28,'Bruttó eszk'!AD$2:AD$34,0),"")</f>
        <v/>
      </c>
      <c r="AE28" s="14" t="str">
        <f>IF('Bruttó eszk'!AE28&gt;0,_xlfn.RANK.EQ('Bruttó eszk'!AE28,'Bruttó eszk'!AE$2:AE$34,0),"")</f>
        <v/>
      </c>
      <c r="AF28" s="14" t="str">
        <f>IF('Bruttó eszk'!AF28&gt;0,_xlfn.RANK.EQ('Bruttó eszk'!AF28,'Bruttó eszk'!AF$2:AF$34,0),"")</f>
        <v/>
      </c>
      <c r="AG28" s="14" t="str">
        <f>IF('Bruttó eszk'!AG28&gt;0,_xlfn.RANK.EQ('Bruttó eszk'!AG28,'Bruttó eszk'!AG$2:AG$34,0),"")</f>
        <v/>
      </c>
      <c r="AH28" s="14" t="str">
        <f>IF('Bruttó eszk'!AH28&gt;0,_xlfn.RANK.EQ('Bruttó eszk'!AH28,'Bruttó eszk'!AH$2:AH$34,0),"")</f>
        <v/>
      </c>
      <c r="AI28" s="14" t="str">
        <f>IF('Bruttó eszk'!AI28&gt;0,_xlfn.RANK.EQ('Bruttó eszk'!AI28,'Bruttó eszk'!AI$2:AI$34,0),"")</f>
        <v/>
      </c>
      <c r="AJ28" s="14" t="str">
        <f>IF('Bruttó eszk'!AJ28&gt;0,_xlfn.RANK.EQ('Bruttó eszk'!AJ28,'Bruttó eszk'!AJ$2:AJ$34,0),"")</f>
        <v/>
      </c>
      <c r="AK28" s="14">
        <f>IF('Bruttó eszk'!AK28&gt;0,_xlfn.RANK.EQ('Bruttó eszk'!AK28,'Bruttó eszk'!AK$2:AK$34,0),"")</f>
        <v>15</v>
      </c>
      <c r="AL28" s="14" t="str">
        <f>IF('Bruttó eszk'!AL28&gt;0,_xlfn.RANK.EQ('Bruttó eszk'!AL28,'Bruttó eszk'!AL$2:AL$34,0),"")</f>
        <v/>
      </c>
      <c r="AM28" s="14" t="str">
        <f>IF('Bruttó eszk'!AM28&gt;0,_xlfn.RANK.EQ('Bruttó eszk'!AM28,'Bruttó eszk'!AM$2:AM$34,0),"")</f>
        <v/>
      </c>
      <c r="AN28" s="14" t="str">
        <f>IF('Bruttó eszk'!AN28&gt;0,_xlfn.RANK.EQ('Bruttó eszk'!AN28,'Bruttó eszk'!AN$2:AN$34,0),"")</f>
        <v/>
      </c>
      <c r="AO28" s="14" t="str">
        <f>IF('Bruttó eszk'!AO28&gt;0,_xlfn.RANK.EQ('Bruttó eszk'!AO28,'Bruttó eszk'!AO$2:AO$34,0),"")</f>
        <v/>
      </c>
      <c r="AP28" s="14" t="str">
        <f>IF('Bruttó eszk'!AP28&gt;0,_xlfn.RANK.EQ('Bruttó eszk'!AP28,'Bruttó eszk'!AP$2:AP$34,0),"")</f>
        <v/>
      </c>
      <c r="AQ28" s="14" t="str">
        <f>IF('Bruttó eszk'!AQ28&gt;0,_xlfn.RANK.EQ('Bruttó eszk'!AQ28,'Bruttó eszk'!AQ$2:AQ$34,0),"")</f>
        <v/>
      </c>
      <c r="AR28" s="14" t="str">
        <f>IF('Bruttó eszk'!AR28&gt;0,_xlfn.RANK.EQ('Bruttó eszk'!AR28,'Bruttó eszk'!AR$2:AR$34,0),"")</f>
        <v/>
      </c>
      <c r="AS28" s="14" t="str">
        <f>IF('Bruttó eszk'!AS28&gt;0,_xlfn.RANK.EQ('Bruttó eszk'!AS28,'Bruttó eszk'!AS$2:AS$34,0),"")</f>
        <v/>
      </c>
      <c r="AT28" s="14" t="str">
        <f>IF('Bruttó eszk'!AT28&gt;0,_xlfn.RANK.EQ('Bruttó eszk'!AT28,'Bruttó eszk'!AT$2:AT$34,0),"")</f>
        <v/>
      </c>
      <c r="AU28" s="14" t="str">
        <f>IF('Bruttó eszk'!AU28&gt;0,_xlfn.RANK.EQ('Bruttó eszk'!AU28,'Bruttó eszk'!AU$2:AU$34,0),"")</f>
        <v/>
      </c>
      <c r="AV28" s="14" t="str">
        <f>IF('Bruttó eszk'!AV28&gt;0,_xlfn.RANK.EQ('Bruttó eszk'!AV28,'Bruttó eszk'!AV$2:AV$34,0),"")</f>
        <v/>
      </c>
      <c r="AW28" s="14">
        <f>IF('Bruttó eszk'!AW28&gt;0,_xlfn.RANK.EQ('Bruttó eszk'!AW28,'Bruttó eszk'!AW$2:AW$34,0),"")</f>
        <v>15</v>
      </c>
      <c r="AX28" s="14">
        <f>IF('Bruttó eszk'!AX28&gt;0,_xlfn.RANK.EQ('Bruttó eszk'!AX28,'Bruttó eszk'!AX$2:AX$34,0),"")</f>
        <v>6</v>
      </c>
      <c r="AY28" s="14" t="str">
        <f>IF('Bruttó eszk'!AY28&gt;0,_xlfn.RANK.EQ('Bruttó eszk'!AY28,'Bruttó eszk'!AY$2:AY$34,0),"")</f>
        <v/>
      </c>
      <c r="AZ28" s="14" t="str">
        <f>IF('Bruttó eszk'!AZ28&gt;0,_xlfn.RANK.EQ('Bruttó eszk'!AZ28,'Bruttó eszk'!AZ$2:AZ$34,0),"")</f>
        <v/>
      </c>
      <c r="BA28" s="14" t="str">
        <f>IF('Bruttó eszk'!BA28&gt;0,_xlfn.RANK.EQ('Bruttó eszk'!BA28,'Bruttó eszk'!BA$2:BA$34,0),"")</f>
        <v/>
      </c>
      <c r="BB28" s="14" t="str">
        <f>IF('Bruttó eszk'!BB28&gt;0,_xlfn.RANK.EQ('Bruttó eszk'!BB28,'Bruttó eszk'!BB$2:BB$34,0),"")</f>
        <v/>
      </c>
      <c r="BC28" s="14" t="str">
        <f>IF('Bruttó eszk'!BC28&gt;0,_xlfn.RANK.EQ('Bruttó eszk'!BC28,'Bruttó eszk'!BC$2:BC$34,0),"")</f>
        <v/>
      </c>
      <c r="BD28" s="14" t="str">
        <f>IF('Bruttó eszk'!BD28&gt;0,_xlfn.RANK.EQ('Bruttó eszk'!BD28,'Bruttó eszk'!BD$2:BD$34,0),"")</f>
        <v/>
      </c>
      <c r="BE28" s="14" t="str">
        <f>IF('Bruttó eszk'!BE28&gt;0,_xlfn.RANK.EQ('Bruttó eszk'!BE28,'Bruttó eszk'!BE$2:BE$34,0),"")</f>
        <v/>
      </c>
      <c r="BF28" s="14">
        <f>IF('Bruttó eszk'!BF28&gt;0,_xlfn.RANK.EQ('Bruttó eszk'!BF28,'Bruttó eszk'!BF$2:BF$34,0),"")</f>
        <v>1</v>
      </c>
      <c r="BG28" s="14">
        <f>IF('Bruttó eszk'!BG28&gt;0,_xlfn.RANK.EQ('Bruttó eszk'!BG28,'Bruttó eszk'!BG$2:BG$34,0),"")</f>
        <v>2</v>
      </c>
      <c r="BH28" s="14">
        <f>IF('Bruttó eszk'!BH28&gt;0,_xlfn.RANK.EQ('Bruttó eszk'!BH28,'Bruttó eszk'!BH$2:BH$34,0),"")</f>
        <v>1</v>
      </c>
      <c r="BI28" s="14" t="str">
        <f>IF('Bruttó eszk'!BI28&gt;0,_xlfn.RANK.EQ('Bruttó eszk'!BI28,'Bruttó eszk'!BI$2:BI$34,0),"")</f>
        <v/>
      </c>
      <c r="BJ28" s="14" t="str">
        <f>IF('Bruttó eszk'!BJ28&gt;0,_xlfn.RANK.EQ('Bruttó eszk'!BJ28,'Bruttó eszk'!BJ$2:BJ$34,0),"")</f>
        <v/>
      </c>
      <c r="BK28" s="14"/>
      <c r="BL28" s="14">
        <f>IF('Bruttó eszk'!BL28&gt;0,_xlfn.RANK.EQ('Bruttó eszk'!BL28,'Bruttó eszk'!BL$2:BL$34,0),"")</f>
        <v>13</v>
      </c>
      <c r="BM28" s="14" t="str">
        <f>IF('Bruttó eszk'!BM28&gt;0,_xlfn.RANK.EQ('Bruttó eszk'!BM28,'Bruttó eszk'!BM$2:BM$34,0),"")</f>
        <v/>
      </c>
      <c r="BN28" s="14" t="str">
        <f>IF('Bruttó eszk'!BN28&gt;0,_xlfn.RANK.EQ('Bruttó eszk'!BN28,'Bruttó eszk'!BN$2:BN$34,0),"")</f>
        <v/>
      </c>
      <c r="BO28" s="14" t="str">
        <f>IF('Bruttó eszk'!BO28&gt;0,_xlfn.RANK.EQ('Bruttó eszk'!BO28,'Bruttó eszk'!BO$2:BO$34,0),"")</f>
        <v/>
      </c>
      <c r="BP28" s="14" t="str">
        <f>IF('Bruttó eszk'!BP28&gt;0,_xlfn.RANK.EQ('Bruttó eszk'!BP28,'Bruttó eszk'!BP$2:BP$34,0),"")</f>
        <v/>
      </c>
      <c r="BQ28" s="14">
        <f>IF('Bruttó eszk'!BQ28&gt;0,_xlfn.RANK.EQ('Bruttó eszk'!BQ28,'Bruttó eszk'!BQ$2:BQ$34,0),"")</f>
        <v>18</v>
      </c>
      <c r="BR28" s="14" t="str">
        <f>IF('Bruttó eszk'!BR28&gt;0,_xlfn.RANK.EQ('Bruttó eszk'!BR28,'Bruttó eszk'!BR$2:BR$34,0),"")</f>
        <v/>
      </c>
      <c r="BS28" s="14" t="str">
        <f>IF('Bruttó eszk'!BS28&gt;0,_xlfn.RANK.EQ('Bruttó eszk'!BS28,'Bruttó eszk'!BS$2:BS$34,0),"")</f>
        <v/>
      </c>
      <c r="BT28" s="14" t="str">
        <f>IF('Bruttó eszk'!BT28&gt;0,_xlfn.RANK.EQ('Bruttó eszk'!BT28,'Bruttó eszk'!BT$2:BT$34,0),"")</f>
        <v/>
      </c>
      <c r="BU28" s="14">
        <f>IF('Bruttó eszk'!BU28&gt;0,_xlfn.RANK.EQ('Bruttó eszk'!BU28,'Bruttó eszk'!BU$2:BU$34,0),"")</f>
        <v>15</v>
      </c>
      <c r="BV28" s="14" t="str">
        <f>IF('Bruttó eszk'!BV28&gt;0,_xlfn.RANK.EQ('Bruttó eszk'!BV28,'Bruttó eszk'!BV$2:BV$34,0),"")</f>
        <v/>
      </c>
      <c r="BW28" s="14">
        <f>IF('Bruttó eszk'!BW28&gt;0,_xlfn.RANK.EQ('Bruttó eszk'!BW28,'Bruttó eszk'!BW$2:BW$34,0),"")</f>
        <v>3</v>
      </c>
      <c r="BX28" s="14" t="str">
        <f>IF('Bruttó eszk'!BX28&gt;0,_xlfn.RANK.EQ('Bruttó eszk'!BX28,'Bruttó eszk'!BX$2:BX$34,0),"")</f>
        <v/>
      </c>
      <c r="BY28" s="14"/>
      <c r="BZ28" s="14">
        <f>IF('Bruttó eszk'!BZ28&gt;0,_xlfn.RANK.EQ('Bruttó eszk'!BZ28,'Bruttó eszk'!BZ$2:BZ$34,0),"")</f>
        <v>21</v>
      </c>
      <c r="CA28" s="14">
        <f>IF('Bruttó eszk'!CA28&gt;0,_xlfn.RANK.EQ('Bruttó eszk'!CA28,'Bruttó eszk'!CA$2:CA$34,0),"")</f>
        <v>18</v>
      </c>
      <c r="CB28" s="14">
        <f>IF('Bruttó eszk'!CB28&gt;0,_xlfn.RANK.EQ('Bruttó eszk'!CB28,'Bruttó eszk'!CB$2:CB$34,0),"")</f>
        <v>16</v>
      </c>
      <c r="CC28" s="14">
        <f>IF('Bruttó eszk'!CC28&gt;0,_xlfn.RANK.EQ('Bruttó eszk'!CC28,'Bruttó eszk'!CC$2:CC$34,0),"")</f>
        <v>3</v>
      </c>
      <c r="CD28" s="14" t="str">
        <f>IF('Bruttó eszk'!CD28&gt;0,_xlfn.RANK.EQ('Bruttó eszk'!CD28,'Bruttó eszk'!CD$2:CD$34,0),"")</f>
        <v/>
      </c>
      <c r="CE28" s="14">
        <f>IF('Bruttó eszk'!CE28&gt;0,_xlfn.RANK.EQ('Bruttó eszk'!CE28,'Bruttó eszk'!CE$2:CE$34,0),"")</f>
        <v>25</v>
      </c>
      <c r="CF28" s="14"/>
      <c r="CG28" s="14">
        <f>IF('Bruttó eszk'!CG28&gt;0,_xlfn.RANK.EQ('Bruttó eszk'!CG28,'Bruttó eszk'!CG$2:CG$34,0),"")</f>
        <v>12</v>
      </c>
      <c r="CH28" s="14">
        <f>IF('Bruttó eszk'!CH28&gt;0,_xlfn.RANK.EQ('Bruttó eszk'!CH28,'Bruttó eszk'!CH$2:CH$34,0),"")</f>
        <v>15</v>
      </c>
      <c r="CI28" s="14" t="str">
        <f>IF('Bruttó eszk'!CI28&gt;0,_xlfn.RANK.EQ('Bruttó eszk'!CI28,'Bruttó eszk'!CI$2:CI$34,0),"")</f>
        <v/>
      </c>
      <c r="CJ28" s="14">
        <f>IF('Bruttó eszk'!CJ28&gt;0,_xlfn.RANK.EQ('Bruttó eszk'!CJ28,'Bruttó eszk'!CJ$2:CJ$34,0),"")</f>
        <v>13</v>
      </c>
    </row>
    <row r="29" spans="1:88" x14ac:dyDescent="0.2">
      <c r="A29" s="12" t="str">
        <f>'Bruttó eszk'!A29</f>
        <v>MKB-Euroleasing</v>
      </c>
      <c r="B29" s="14">
        <f>IF('Bruttó eszk'!B29&gt;0,_xlfn.RANK.EQ('Bruttó eszk'!B29,'Bruttó eszk'!B$2:B$34,0),"")</f>
        <v>5</v>
      </c>
      <c r="C29" s="14">
        <f>IF('Bruttó eszk'!C29&gt;0,_xlfn.RANK.EQ('Bruttó eszk'!C29,'Bruttó eszk'!C$2:C$34,0),"")</f>
        <v>2</v>
      </c>
      <c r="D29" s="14">
        <f>IF('Bruttó eszk'!D29&gt;0,_xlfn.RANK.EQ('Bruttó eszk'!D29,'Bruttó eszk'!D$2:D$34,0),"")</f>
        <v>3</v>
      </c>
      <c r="E29" s="14">
        <f>IF('Bruttó eszk'!E29&gt;0,_xlfn.RANK.EQ('Bruttó eszk'!E29,'Bruttó eszk'!E$2:E$34,0),"")</f>
        <v>2</v>
      </c>
      <c r="F29" s="14">
        <f>IF('Bruttó eszk'!F29&gt;0,_xlfn.RANK.EQ('Bruttó eszk'!F29,'Bruttó eszk'!F$2:F$34,0),"")</f>
        <v>2</v>
      </c>
      <c r="G29" s="14">
        <f>IF('Bruttó eszk'!G29&gt;0,_xlfn.RANK.EQ('Bruttó eszk'!G29,'Bruttó eszk'!G$2:G$34,0),"")</f>
        <v>2</v>
      </c>
      <c r="H29" s="14" t="str">
        <f>IF('Bruttó eszk'!H29&gt;0,_xlfn.RANK.EQ('Bruttó eszk'!H29,'Bruttó eszk'!H$2:H$34,0),"")</f>
        <v/>
      </c>
      <c r="I29" s="14" t="str">
        <f>IF('Bruttó eszk'!I29&gt;0,_xlfn.RANK.EQ('Bruttó eszk'!I29,'Bruttó eszk'!I$2:I$34,0),"")</f>
        <v/>
      </c>
      <c r="J29" s="14" t="str">
        <f>IF('Bruttó eszk'!J29&gt;0,_xlfn.RANK.EQ('Bruttó eszk'!J29,'Bruttó eszk'!J$2:J$34,0),"")</f>
        <v/>
      </c>
      <c r="K29" s="14" t="str">
        <f>IF('Bruttó eszk'!K29&gt;0,_xlfn.RANK.EQ('Bruttó eszk'!K29,'Bruttó eszk'!K$2:K$34,0),"")</f>
        <v/>
      </c>
      <c r="L29" s="14" t="str">
        <f>IF('Bruttó eszk'!L29&gt;0,_xlfn.RANK.EQ('Bruttó eszk'!L29,'Bruttó eszk'!L$2:L$34,0),"")</f>
        <v/>
      </c>
      <c r="M29" s="14">
        <f>IF('Bruttó eszk'!M29&gt;0,_xlfn.RANK.EQ('Bruttó eszk'!M29,'Bruttó eszk'!M$2:M$34,0),"")</f>
        <v>2</v>
      </c>
      <c r="N29" s="14">
        <f>IF('Bruttó eszk'!N29&gt;0,_xlfn.RANK.EQ('Bruttó eszk'!N29,'Bruttó eszk'!N$2:N$34,0),"")</f>
        <v>3</v>
      </c>
      <c r="O29" s="14" t="str">
        <f>IF('Bruttó eszk'!O29&gt;0,_xlfn.RANK.EQ('Bruttó eszk'!O29,'Bruttó eszk'!O$2:O$34,0),"")</f>
        <v/>
      </c>
      <c r="P29" s="14" t="str">
        <f>IF('Bruttó eszk'!P29&gt;0,_xlfn.RANK.EQ('Bruttó eszk'!P29,'Bruttó eszk'!P$2:P$34,0),"")</f>
        <v/>
      </c>
      <c r="Q29" s="14" t="str">
        <f>IF('Bruttó eszk'!Q29&gt;0,_xlfn.RANK.EQ('Bruttó eszk'!Q29,'Bruttó eszk'!Q$2:Q$34,0),"")</f>
        <v/>
      </c>
      <c r="R29" s="14" t="str">
        <f>IF('Bruttó eszk'!R29&gt;0,_xlfn.RANK.EQ('Bruttó eszk'!R29,'Bruttó eszk'!R$2:R$34,0),"")</f>
        <v/>
      </c>
      <c r="S29" s="14" t="str">
        <f>IF('Bruttó eszk'!S29&gt;0,_xlfn.RANK.EQ('Bruttó eszk'!S29,'Bruttó eszk'!S$2:S$34,0),"")</f>
        <v/>
      </c>
      <c r="T29" s="14">
        <f>IF('Bruttó eszk'!T29&gt;0,_xlfn.RANK.EQ('Bruttó eszk'!T29,'Bruttó eszk'!T$2:T$34,0),"")</f>
        <v>4</v>
      </c>
      <c r="U29" s="14" t="str">
        <f>IF('Bruttó eszk'!U29&gt;0,_xlfn.RANK.EQ('Bruttó eszk'!U29,'Bruttó eszk'!U$2:U$34,0),"")</f>
        <v/>
      </c>
      <c r="V29" s="14" t="str">
        <f>IF('Bruttó eszk'!V29&gt;0,_xlfn.RANK.EQ('Bruttó eszk'!V29,'Bruttó eszk'!V$2:V$34,0),"")</f>
        <v/>
      </c>
      <c r="W29" s="14">
        <f>IF('Bruttó eszk'!W29&gt;0,_xlfn.RANK.EQ('Bruttó eszk'!W29,'Bruttó eszk'!W$2:W$34,0),"")</f>
        <v>1</v>
      </c>
      <c r="X29" s="14" t="str">
        <f>IF('Bruttó eszk'!X29&gt;0,_xlfn.RANK.EQ('Bruttó eszk'!X29,'Bruttó eszk'!X$2:X$34,0),"")</f>
        <v/>
      </c>
      <c r="Y29" s="14" t="str">
        <f>IF('Bruttó eszk'!Y29&gt;0,_xlfn.RANK.EQ('Bruttó eszk'!Y29,'Bruttó eszk'!Y$2:Y$34,0),"")</f>
        <v/>
      </c>
      <c r="Z29" s="14">
        <f>IF('Bruttó eszk'!Z29&gt;0,_xlfn.RANK.EQ('Bruttó eszk'!Z29,'Bruttó eszk'!Z$2:Z$34,0),"")</f>
        <v>8</v>
      </c>
      <c r="AA29" s="14" t="str">
        <f>IF('Bruttó eszk'!AA29&gt;0,_xlfn.RANK.EQ('Bruttó eszk'!AA29,'Bruttó eszk'!AA$2:AA$34,0),"")</f>
        <v/>
      </c>
      <c r="AB29" s="14" t="str">
        <f>IF('Bruttó eszk'!AB29&gt;0,_xlfn.RANK.EQ('Bruttó eszk'!AB29,'Bruttó eszk'!AB$2:AB$34,0),"")</f>
        <v/>
      </c>
      <c r="AC29" s="14">
        <f>IF('Bruttó eszk'!AC29&gt;0,_xlfn.RANK.EQ('Bruttó eszk'!AC29,'Bruttó eszk'!AC$2:AC$34,0),"")</f>
        <v>9</v>
      </c>
      <c r="AD29" s="14" t="str">
        <f>IF('Bruttó eszk'!AD29&gt;0,_xlfn.RANK.EQ('Bruttó eszk'!AD29,'Bruttó eszk'!AD$2:AD$34,0),"")</f>
        <v/>
      </c>
      <c r="AE29" s="14">
        <f>IF('Bruttó eszk'!AE29&gt;0,_xlfn.RANK.EQ('Bruttó eszk'!AE29,'Bruttó eszk'!AE$2:AE$34,0),"")</f>
        <v>1</v>
      </c>
      <c r="AF29" s="14">
        <f>IF('Bruttó eszk'!AF29&gt;0,_xlfn.RANK.EQ('Bruttó eszk'!AF29,'Bruttó eszk'!AF$2:AF$34,0),"")</f>
        <v>4</v>
      </c>
      <c r="AG29" s="14" t="str">
        <f>IF('Bruttó eszk'!AG29&gt;0,_xlfn.RANK.EQ('Bruttó eszk'!AG29,'Bruttó eszk'!AG$2:AG$34,0),"")</f>
        <v/>
      </c>
      <c r="AH29" s="14" t="str">
        <f>IF('Bruttó eszk'!AH29&gt;0,_xlfn.RANK.EQ('Bruttó eszk'!AH29,'Bruttó eszk'!AH$2:AH$34,0),"")</f>
        <v/>
      </c>
      <c r="AI29" s="14" t="str">
        <f>IF('Bruttó eszk'!AI29&gt;0,_xlfn.RANK.EQ('Bruttó eszk'!AI29,'Bruttó eszk'!AI$2:AI$34,0),"")</f>
        <v/>
      </c>
      <c r="AJ29" s="14" t="str">
        <f>IF('Bruttó eszk'!AJ29&gt;0,_xlfn.RANK.EQ('Bruttó eszk'!AJ29,'Bruttó eszk'!AJ$2:AJ$34,0),"")</f>
        <v/>
      </c>
      <c r="AK29" s="14">
        <f>IF('Bruttó eszk'!AK29&gt;0,_xlfn.RANK.EQ('Bruttó eszk'!AK29,'Bruttó eszk'!AK$2:AK$34,0),"")</f>
        <v>11</v>
      </c>
      <c r="AL29" s="14">
        <f>IF('Bruttó eszk'!AL29&gt;0,_xlfn.RANK.EQ('Bruttó eszk'!AL29,'Bruttó eszk'!AL$2:AL$34,0),"")</f>
        <v>8</v>
      </c>
      <c r="AM29" s="14">
        <f>IF('Bruttó eszk'!AM29&gt;0,_xlfn.RANK.EQ('Bruttó eszk'!AM29,'Bruttó eszk'!AM$2:AM$34,0),"")</f>
        <v>2</v>
      </c>
      <c r="AN29" s="14">
        <f>IF('Bruttó eszk'!AN29&gt;0,_xlfn.RANK.EQ('Bruttó eszk'!AN29,'Bruttó eszk'!AN$2:AN$34,0),"")</f>
        <v>1</v>
      </c>
      <c r="AO29" s="14" t="str">
        <f>IF('Bruttó eszk'!AO29&gt;0,_xlfn.RANK.EQ('Bruttó eszk'!AO29,'Bruttó eszk'!AO$2:AO$34,0),"")</f>
        <v/>
      </c>
      <c r="AP29" s="14" t="str">
        <f>IF('Bruttó eszk'!AP29&gt;0,_xlfn.RANK.EQ('Bruttó eszk'!AP29,'Bruttó eszk'!AP$2:AP$34,0),"")</f>
        <v/>
      </c>
      <c r="AQ29" s="14" t="str">
        <f>IF('Bruttó eszk'!AQ29&gt;0,_xlfn.RANK.EQ('Bruttó eszk'!AQ29,'Bruttó eszk'!AQ$2:AQ$34,0),"")</f>
        <v/>
      </c>
      <c r="AR29" s="14" t="str">
        <f>IF('Bruttó eszk'!AR29&gt;0,_xlfn.RANK.EQ('Bruttó eszk'!AR29,'Bruttó eszk'!AR$2:AR$34,0),"")</f>
        <v/>
      </c>
      <c r="AS29" s="14" t="str">
        <f>IF('Bruttó eszk'!AS29&gt;0,_xlfn.RANK.EQ('Bruttó eszk'!AS29,'Bruttó eszk'!AS$2:AS$34,0),"")</f>
        <v/>
      </c>
      <c r="AT29" s="14" t="str">
        <f>IF('Bruttó eszk'!AT29&gt;0,_xlfn.RANK.EQ('Bruttó eszk'!AT29,'Bruttó eszk'!AT$2:AT$34,0),"")</f>
        <v/>
      </c>
      <c r="AU29" s="14" t="str">
        <f>IF('Bruttó eszk'!AU29&gt;0,_xlfn.RANK.EQ('Bruttó eszk'!AU29,'Bruttó eszk'!AU$2:AU$34,0),"")</f>
        <v/>
      </c>
      <c r="AV29" s="14">
        <f>IF('Bruttó eszk'!AV29&gt;0,_xlfn.RANK.EQ('Bruttó eszk'!AV29,'Bruttó eszk'!AV$2:AV$34,0),"")</f>
        <v>7</v>
      </c>
      <c r="AW29" s="14">
        <f>IF('Bruttó eszk'!AW29&gt;0,_xlfn.RANK.EQ('Bruttó eszk'!AW29,'Bruttó eszk'!AW$2:AW$34,0),"")</f>
        <v>10</v>
      </c>
      <c r="AX29" s="14" t="str">
        <f>IF('Bruttó eszk'!AX29&gt;0,_xlfn.RANK.EQ('Bruttó eszk'!AX29,'Bruttó eszk'!AX$2:AX$34,0),"")</f>
        <v/>
      </c>
      <c r="AY29" s="14" t="str">
        <f>IF('Bruttó eszk'!AY29&gt;0,_xlfn.RANK.EQ('Bruttó eszk'!AY29,'Bruttó eszk'!AY$2:AY$34,0),"")</f>
        <v/>
      </c>
      <c r="AZ29" s="14" t="str">
        <f>IF('Bruttó eszk'!AZ29&gt;0,_xlfn.RANK.EQ('Bruttó eszk'!AZ29,'Bruttó eszk'!AZ$2:AZ$34,0),"")</f>
        <v/>
      </c>
      <c r="BA29" s="14" t="str">
        <f>IF('Bruttó eszk'!BA29&gt;0,_xlfn.RANK.EQ('Bruttó eszk'!BA29,'Bruttó eszk'!BA$2:BA$34,0),"")</f>
        <v/>
      </c>
      <c r="BB29" s="14" t="str">
        <f>IF('Bruttó eszk'!BB29&gt;0,_xlfn.RANK.EQ('Bruttó eszk'!BB29,'Bruttó eszk'!BB$2:BB$34,0),"")</f>
        <v/>
      </c>
      <c r="BC29" s="14" t="str">
        <f>IF('Bruttó eszk'!BC29&gt;0,_xlfn.RANK.EQ('Bruttó eszk'!BC29,'Bruttó eszk'!BC$2:BC$34,0),"")</f>
        <v/>
      </c>
      <c r="BD29" s="14" t="str">
        <f>IF('Bruttó eszk'!BD29&gt;0,_xlfn.RANK.EQ('Bruttó eszk'!BD29,'Bruttó eszk'!BD$2:BD$34,0),"")</f>
        <v/>
      </c>
      <c r="BE29" s="14" t="str">
        <f>IF('Bruttó eszk'!BE29&gt;0,_xlfn.RANK.EQ('Bruttó eszk'!BE29,'Bruttó eszk'!BE$2:BE$34,0),"")</f>
        <v/>
      </c>
      <c r="BF29" s="14" t="str">
        <f>IF('Bruttó eszk'!BF29&gt;0,_xlfn.RANK.EQ('Bruttó eszk'!BF29,'Bruttó eszk'!BF$2:BF$34,0),"")</f>
        <v/>
      </c>
      <c r="BG29" s="14" t="str">
        <f>IF('Bruttó eszk'!BG29&gt;0,_xlfn.RANK.EQ('Bruttó eszk'!BG29,'Bruttó eszk'!BG$2:BG$34,0),"")</f>
        <v/>
      </c>
      <c r="BH29" s="14" t="str">
        <f>IF('Bruttó eszk'!BH29&gt;0,_xlfn.RANK.EQ('Bruttó eszk'!BH29,'Bruttó eszk'!BH$2:BH$34,0),"")</f>
        <v/>
      </c>
      <c r="BI29" s="14" t="str">
        <f>IF('Bruttó eszk'!BI29&gt;0,_xlfn.RANK.EQ('Bruttó eszk'!BI29,'Bruttó eszk'!BI$2:BI$34,0),"")</f>
        <v/>
      </c>
      <c r="BJ29" s="14" t="str">
        <f>IF('Bruttó eszk'!BJ29&gt;0,_xlfn.RANK.EQ('Bruttó eszk'!BJ29,'Bruttó eszk'!BJ$2:BJ$34,0),"")</f>
        <v/>
      </c>
      <c r="BK29" s="14"/>
      <c r="BL29" s="14">
        <f>IF('Bruttó eszk'!BL29&gt;0,_xlfn.RANK.EQ('Bruttó eszk'!BL29,'Bruttó eszk'!BL$2:BL$34,0),"")</f>
        <v>2</v>
      </c>
      <c r="BM29" s="14">
        <f>IF('Bruttó eszk'!BM29&gt;0,_xlfn.RANK.EQ('Bruttó eszk'!BM29,'Bruttó eszk'!BM$2:BM$34,0),"")</f>
        <v>2</v>
      </c>
      <c r="BN29" s="14" t="str">
        <f>IF('Bruttó eszk'!BN29&gt;0,_xlfn.RANK.EQ('Bruttó eszk'!BN29,'Bruttó eszk'!BN$2:BN$34,0),"")</f>
        <v/>
      </c>
      <c r="BO29" s="14" t="str">
        <f>IF('Bruttó eszk'!BO29&gt;0,_xlfn.RANK.EQ('Bruttó eszk'!BO29,'Bruttó eszk'!BO$2:BO$34,0),"")</f>
        <v/>
      </c>
      <c r="BP29" s="14">
        <f>IF('Bruttó eszk'!BP29&gt;0,_xlfn.RANK.EQ('Bruttó eszk'!BP29,'Bruttó eszk'!BP$2:BP$34,0),"")</f>
        <v>2</v>
      </c>
      <c r="BQ29" s="14">
        <f>IF('Bruttó eszk'!BQ29&gt;0,_xlfn.RANK.EQ('Bruttó eszk'!BQ29,'Bruttó eszk'!BQ$2:BQ$34,0),"")</f>
        <v>9</v>
      </c>
      <c r="BR29" s="14">
        <f>IF('Bruttó eszk'!BR29&gt;0,_xlfn.RANK.EQ('Bruttó eszk'!BR29,'Bruttó eszk'!BR$2:BR$34,0),"")</f>
        <v>1</v>
      </c>
      <c r="BS29" s="14" t="str">
        <f>IF('Bruttó eszk'!BS29&gt;0,_xlfn.RANK.EQ('Bruttó eszk'!BS29,'Bruttó eszk'!BS$2:BS$34,0),"")</f>
        <v/>
      </c>
      <c r="BT29" s="14" t="str">
        <f>IF('Bruttó eszk'!BT29&gt;0,_xlfn.RANK.EQ('Bruttó eszk'!BT29,'Bruttó eszk'!BT$2:BT$34,0),"")</f>
        <v/>
      </c>
      <c r="BU29" s="14">
        <f>IF('Bruttó eszk'!BU29&gt;0,_xlfn.RANK.EQ('Bruttó eszk'!BU29,'Bruttó eszk'!BU$2:BU$34,0),"")</f>
        <v>9</v>
      </c>
      <c r="BV29" s="14" t="str">
        <f>IF('Bruttó eszk'!BV29&gt;0,_xlfn.RANK.EQ('Bruttó eszk'!BV29,'Bruttó eszk'!BV$2:BV$34,0),"")</f>
        <v/>
      </c>
      <c r="BW29" s="14" t="str">
        <f>IF('Bruttó eszk'!BW29&gt;0,_xlfn.RANK.EQ('Bruttó eszk'!BW29,'Bruttó eszk'!BW$2:BW$34,0),"")</f>
        <v/>
      </c>
      <c r="BX29" s="14" t="str">
        <f>IF('Bruttó eszk'!BX29&gt;0,_xlfn.RANK.EQ('Bruttó eszk'!BX29,'Bruttó eszk'!BX$2:BX$34,0),"")</f>
        <v/>
      </c>
      <c r="BY29" s="14"/>
      <c r="BZ29" s="14">
        <f>IF('Bruttó eszk'!BZ29&gt;0,_xlfn.RANK.EQ('Bruttó eszk'!BZ29,'Bruttó eszk'!BZ$2:BZ$34,0),"")</f>
        <v>2</v>
      </c>
      <c r="CA29" s="14">
        <f>IF('Bruttó eszk'!CA29&gt;0,_xlfn.RANK.EQ('Bruttó eszk'!CA29,'Bruttó eszk'!CA$2:CA$34,0),"")</f>
        <v>4</v>
      </c>
      <c r="CB29" s="14">
        <f>IF('Bruttó eszk'!CB29&gt;0,_xlfn.RANK.EQ('Bruttó eszk'!CB29,'Bruttó eszk'!CB$2:CB$34,0),"")</f>
        <v>4</v>
      </c>
      <c r="CC29" s="14" t="str">
        <f>IF('Bruttó eszk'!CC29&gt;0,_xlfn.RANK.EQ('Bruttó eszk'!CC29,'Bruttó eszk'!CC$2:CC$34,0),"")</f>
        <v/>
      </c>
      <c r="CD29" s="14" t="str">
        <f>IF('Bruttó eszk'!CD29&gt;0,_xlfn.RANK.EQ('Bruttó eszk'!CD29,'Bruttó eszk'!CD$2:CD$34,0),"")</f>
        <v/>
      </c>
      <c r="CE29" s="14">
        <f>IF('Bruttó eszk'!CE29&gt;0,_xlfn.RANK.EQ('Bruttó eszk'!CE29,'Bruttó eszk'!CE$2:CE$34,0),"")</f>
        <v>4</v>
      </c>
      <c r="CF29" s="14"/>
      <c r="CG29" s="14">
        <f>IF('Bruttó eszk'!CG29&gt;0,_xlfn.RANK.EQ('Bruttó eszk'!CG29,'Bruttó eszk'!CG$2:CG$34,0),"")</f>
        <v>3</v>
      </c>
      <c r="CH29" s="14">
        <f>IF('Bruttó eszk'!CH29&gt;0,_xlfn.RANK.EQ('Bruttó eszk'!CH29,'Bruttó eszk'!CH$2:CH$34,0),"")</f>
        <v>2</v>
      </c>
      <c r="CI29" s="14">
        <f>IF('Bruttó eszk'!CI29&gt;0,_xlfn.RANK.EQ('Bruttó eszk'!CI29,'Bruttó eszk'!CI$2:CI$34,0),"")</f>
        <v>4</v>
      </c>
      <c r="CJ29" s="14">
        <f>IF('Bruttó eszk'!CJ29&gt;0,_xlfn.RANK.EQ('Bruttó eszk'!CJ29,'Bruttó eszk'!CJ$2:CJ$34,0),"")</f>
        <v>2</v>
      </c>
    </row>
    <row r="30" spans="1:88" x14ac:dyDescent="0.2">
      <c r="A30" s="12" t="str">
        <f>'Bruttó eszk'!A30</f>
        <v>TFSH</v>
      </c>
      <c r="B30" s="14">
        <f>IF('Bruttó eszk'!B30&gt;0,_xlfn.RANK.EQ('Bruttó eszk'!B30,'Bruttó eszk'!B$2:B$34,0),"")</f>
        <v>4</v>
      </c>
      <c r="C30" s="14">
        <f>IF('Bruttó eszk'!C30&gt;0,_xlfn.RANK.EQ('Bruttó eszk'!C30,'Bruttó eszk'!C$2:C$34,0),"")</f>
        <v>5</v>
      </c>
      <c r="D30" s="14">
        <f>IF('Bruttó eszk'!D30&gt;0,_xlfn.RANK.EQ('Bruttó eszk'!D30,'Bruttó eszk'!D$2:D$34,0),"")</f>
        <v>6</v>
      </c>
      <c r="E30" s="14">
        <f>IF('Bruttó eszk'!E30&gt;0,_xlfn.RANK.EQ('Bruttó eszk'!E30,'Bruttó eszk'!E$2:E$34,0),"")</f>
        <v>7</v>
      </c>
      <c r="F30" s="14" t="str">
        <f>IF('Bruttó eszk'!F30&gt;0,_xlfn.RANK.EQ('Bruttó eszk'!F30,'Bruttó eszk'!F$2:F$34,0),"")</f>
        <v/>
      </c>
      <c r="G30" s="14">
        <f>IF('Bruttó eszk'!G30&gt;0,_xlfn.RANK.EQ('Bruttó eszk'!G30,'Bruttó eszk'!G$2:G$34,0),"")</f>
        <v>4</v>
      </c>
      <c r="H30" s="14" t="str">
        <f>IF('Bruttó eszk'!H30&gt;0,_xlfn.RANK.EQ('Bruttó eszk'!H30,'Bruttó eszk'!H$2:H$34,0),"")</f>
        <v/>
      </c>
      <c r="I30" s="14" t="str">
        <f>IF('Bruttó eszk'!I30&gt;0,_xlfn.RANK.EQ('Bruttó eszk'!I30,'Bruttó eszk'!I$2:I$34,0),"")</f>
        <v/>
      </c>
      <c r="J30" s="14" t="str">
        <f>IF('Bruttó eszk'!J30&gt;0,_xlfn.RANK.EQ('Bruttó eszk'!J30,'Bruttó eszk'!J$2:J$34,0),"")</f>
        <v/>
      </c>
      <c r="K30" s="14" t="str">
        <f>IF('Bruttó eszk'!K30&gt;0,_xlfn.RANK.EQ('Bruttó eszk'!K30,'Bruttó eszk'!K$2:K$34,0),"")</f>
        <v/>
      </c>
      <c r="L30" s="14" t="str">
        <f>IF('Bruttó eszk'!L30&gt;0,_xlfn.RANK.EQ('Bruttó eszk'!L30,'Bruttó eszk'!L$2:L$34,0),"")</f>
        <v/>
      </c>
      <c r="M30" s="14">
        <f>IF('Bruttó eszk'!M30&gt;0,_xlfn.RANK.EQ('Bruttó eszk'!M30,'Bruttó eszk'!M$2:M$34,0),"")</f>
        <v>5</v>
      </c>
      <c r="N30" s="14">
        <f>IF('Bruttó eszk'!N30&gt;0,_xlfn.RANK.EQ('Bruttó eszk'!N30,'Bruttó eszk'!N$2:N$34,0),"")</f>
        <v>6</v>
      </c>
      <c r="O30" s="14" t="str">
        <f>IF('Bruttó eszk'!O30&gt;0,_xlfn.RANK.EQ('Bruttó eszk'!O30,'Bruttó eszk'!O$2:O$34,0),"")</f>
        <v/>
      </c>
      <c r="P30" s="14" t="str">
        <f>IF('Bruttó eszk'!P30&gt;0,_xlfn.RANK.EQ('Bruttó eszk'!P30,'Bruttó eszk'!P$2:P$34,0),"")</f>
        <v/>
      </c>
      <c r="Q30" s="14" t="str">
        <f>IF('Bruttó eszk'!Q30&gt;0,_xlfn.RANK.EQ('Bruttó eszk'!Q30,'Bruttó eszk'!Q$2:Q$34,0),"")</f>
        <v/>
      </c>
      <c r="R30" s="14" t="str">
        <f>IF('Bruttó eszk'!R30&gt;0,_xlfn.RANK.EQ('Bruttó eszk'!R30,'Bruttó eszk'!R$2:R$34,0),"")</f>
        <v/>
      </c>
      <c r="S30" s="14" t="str">
        <f>IF('Bruttó eszk'!S30&gt;0,_xlfn.RANK.EQ('Bruttó eszk'!S30,'Bruttó eszk'!S$2:S$34,0),"")</f>
        <v/>
      </c>
      <c r="T30" s="14" t="str">
        <f>IF('Bruttó eszk'!T30&gt;0,_xlfn.RANK.EQ('Bruttó eszk'!T30,'Bruttó eszk'!T$2:T$34,0),"")</f>
        <v/>
      </c>
      <c r="U30" s="14" t="str">
        <f>IF('Bruttó eszk'!U30&gt;0,_xlfn.RANK.EQ('Bruttó eszk'!U30,'Bruttó eszk'!U$2:U$34,0),"")</f>
        <v/>
      </c>
      <c r="V30" s="14" t="str">
        <f>IF('Bruttó eszk'!V30&gt;0,_xlfn.RANK.EQ('Bruttó eszk'!V30,'Bruttó eszk'!V$2:V$34,0),"")</f>
        <v/>
      </c>
      <c r="W30" s="14" t="str">
        <f>IF('Bruttó eszk'!W30&gt;0,_xlfn.RANK.EQ('Bruttó eszk'!W30,'Bruttó eszk'!W$2:W$34,0),"")</f>
        <v/>
      </c>
      <c r="X30" s="14" t="str">
        <f>IF('Bruttó eszk'!X30&gt;0,_xlfn.RANK.EQ('Bruttó eszk'!X30,'Bruttó eszk'!X$2:X$34,0),"")</f>
        <v/>
      </c>
      <c r="Y30" s="14" t="str">
        <f>IF('Bruttó eszk'!Y30&gt;0,_xlfn.RANK.EQ('Bruttó eszk'!Y30,'Bruttó eszk'!Y$2:Y$34,0),"")</f>
        <v/>
      </c>
      <c r="Z30" s="14" t="str">
        <f>IF('Bruttó eszk'!Z30&gt;0,_xlfn.RANK.EQ('Bruttó eszk'!Z30,'Bruttó eszk'!Z$2:Z$34,0),"")</f>
        <v/>
      </c>
      <c r="AA30" s="14" t="str">
        <f>IF('Bruttó eszk'!AA30&gt;0,_xlfn.RANK.EQ('Bruttó eszk'!AA30,'Bruttó eszk'!AA$2:AA$34,0),"")</f>
        <v/>
      </c>
      <c r="AB30" s="14" t="str">
        <f>IF('Bruttó eszk'!AB30&gt;0,_xlfn.RANK.EQ('Bruttó eszk'!AB30,'Bruttó eszk'!AB$2:AB$34,0),"")</f>
        <v/>
      </c>
      <c r="AC30" s="14" t="str">
        <f>IF('Bruttó eszk'!AC30&gt;0,_xlfn.RANK.EQ('Bruttó eszk'!AC30,'Bruttó eszk'!AC$2:AC$34,0),"")</f>
        <v/>
      </c>
      <c r="AD30" s="14" t="str">
        <f>IF('Bruttó eszk'!AD30&gt;0,_xlfn.RANK.EQ('Bruttó eszk'!AD30,'Bruttó eszk'!AD$2:AD$34,0),"")</f>
        <v/>
      </c>
      <c r="AE30" s="14" t="str">
        <f>IF('Bruttó eszk'!AE30&gt;0,_xlfn.RANK.EQ('Bruttó eszk'!AE30,'Bruttó eszk'!AE$2:AE$34,0),"")</f>
        <v/>
      </c>
      <c r="AF30" s="14" t="str">
        <f>IF('Bruttó eszk'!AF30&gt;0,_xlfn.RANK.EQ('Bruttó eszk'!AF30,'Bruttó eszk'!AF$2:AF$34,0),"")</f>
        <v/>
      </c>
      <c r="AG30" s="14" t="str">
        <f>IF('Bruttó eszk'!AG30&gt;0,_xlfn.RANK.EQ('Bruttó eszk'!AG30,'Bruttó eszk'!AG$2:AG$34,0),"")</f>
        <v/>
      </c>
      <c r="AH30" s="14" t="str">
        <f>IF('Bruttó eszk'!AH30&gt;0,_xlfn.RANK.EQ('Bruttó eszk'!AH30,'Bruttó eszk'!AH$2:AH$34,0),"")</f>
        <v/>
      </c>
      <c r="AI30" s="14" t="str">
        <f>IF('Bruttó eszk'!AI30&gt;0,_xlfn.RANK.EQ('Bruttó eszk'!AI30,'Bruttó eszk'!AI$2:AI$34,0),"")</f>
        <v/>
      </c>
      <c r="AJ30" s="14" t="str">
        <f>IF('Bruttó eszk'!AJ30&gt;0,_xlfn.RANK.EQ('Bruttó eszk'!AJ30,'Bruttó eszk'!AJ$2:AJ$34,0),"")</f>
        <v/>
      </c>
      <c r="AK30" s="14" t="str">
        <f>IF('Bruttó eszk'!AK30&gt;0,_xlfn.RANK.EQ('Bruttó eszk'!AK30,'Bruttó eszk'!AK$2:AK$34,0),"")</f>
        <v/>
      </c>
      <c r="AL30" s="14" t="str">
        <f>IF('Bruttó eszk'!AL30&gt;0,_xlfn.RANK.EQ('Bruttó eszk'!AL30,'Bruttó eszk'!AL$2:AL$34,0),"")</f>
        <v/>
      </c>
      <c r="AM30" s="14" t="str">
        <f>IF('Bruttó eszk'!AM30&gt;0,_xlfn.RANK.EQ('Bruttó eszk'!AM30,'Bruttó eszk'!AM$2:AM$34,0),"")</f>
        <v/>
      </c>
      <c r="AN30" s="14" t="str">
        <f>IF('Bruttó eszk'!AN30&gt;0,_xlfn.RANK.EQ('Bruttó eszk'!AN30,'Bruttó eszk'!AN$2:AN$34,0),"")</f>
        <v/>
      </c>
      <c r="AO30" s="14" t="str">
        <f>IF('Bruttó eszk'!AO30&gt;0,_xlfn.RANK.EQ('Bruttó eszk'!AO30,'Bruttó eszk'!AO$2:AO$34,0),"")</f>
        <v/>
      </c>
      <c r="AP30" s="14" t="str">
        <f>IF('Bruttó eszk'!AP30&gt;0,_xlfn.RANK.EQ('Bruttó eszk'!AP30,'Bruttó eszk'!AP$2:AP$34,0),"")</f>
        <v/>
      </c>
      <c r="AQ30" s="14" t="str">
        <f>IF('Bruttó eszk'!AQ30&gt;0,_xlfn.RANK.EQ('Bruttó eszk'!AQ30,'Bruttó eszk'!AQ$2:AQ$34,0),"")</f>
        <v/>
      </c>
      <c r="AR30" s="14" t="str">
        <f>IF('Bruttó eszk'!AR30&gt;0,_xlfn.RANK.EQ('Bruttó eszk'!AR30,'Bruttó eszk'!AR$2:AR$34,0),"")</f>
        <v/>
      </c>
      <c r="AS30" s="14" t="str">
        <f>IF('Bruttó eszk'!AS30&gt;0,_xlfn.RANK.EQ('Bruttó eszk'!AS30,'Bruttó eszk'!AS$2:AS$34,0),"")</f>
        <v/>
      </c>
      <c r="AT30" s="14" t="str">
        <f>IF('Bruttó eszk'!AT30&gt;0,_xlfn.RANK.EQ('Bruttó eszk'!AT30,'Bruttó eszk'!AT$2:AT$34,0),"")</f>
        <v/>
      </c>
      <c r="AU30" s="14" t="str">
        <f>IF('Bruttó eszk'!AU30&gt;0,_xlfn.RANK.EQ('Bruttó eszk'!AU30,'Bruttó eszk'!AU$2:AU$34,0),"")</f>
        <v/>
      </c>
      <c r="AV30" s="14" t="str">
        <f>IF('Bruttó eszk'!AV30&gt;0,_xlfn.RANK.EQ('Bruttó eszk'!AV30,'Bruttó eszk'!AV$2:AV$34,0),"")</f>
        <v/>
      </c>
      <c r="AW30" s="14" t="str">
        <f>IF('Bruttó eszk'!AW30&gt;0,_xlfn.RANK.EQ('Bruttó eszk'!AW30,'Bruttó eszk'!AW$2:AW$34,0),"")</f>
        <v/>
      </c>
      <c r="AX30" s="14" t="str">
        <f>IF('Bruttó eszk'!AX30&gt;0,_xlfn.RANK.EQ('Bruttó eszk'!AX30,'Bruttó eszk'!AX$2:AX$34,0),"")</f>
        <v/>
      </c>
      <c r="AY30" s="14" t="str">
        <f>IF('Bruttó eszk'!AY30&gt;0,_xlfn.RANK.EQ('Bruttó eszk'!AY30,'Bruttó eszk'!AY$2:AY$34,0),"")</f>
        <v/>
      </c>
      <c r="AZ30" s="14" t="str">
        <f>IF('Bruttó eszk'!AZ30&gt;0,_xlfn.RANK.EQ('Bruttó eszk'!AZ30,'Bruttó eszk'!AZ$2:AZ$34,0),"")</f>
        <v/>
      </c>
      <c r="BA30" s="14" t="str">
        <f>IF('Bruttó eszk'!BA30&gt;0,_xlfn.RANK.EQ('Bruttó eszk'!BA30,'Bruttó eszk'!BA$2:BA$34,0),"")</f>
        <v/>
      </c>
      <c r="BB30" s="14" t="str">
        <f>IF('Bruttó eszk'!BB30&gt;0,_xlfn.RANK.EQ('Bruttó eszk'!BB30,'Bruttó eszk'!BB$2:BB$34,0),"")</f>
        <v/>
      </c>
      <c r="BC30" s="14" t="str">
        <f>IF('Bruttó eszk'!BC30&gt;0,_xlfn.RANK.EQ('Bruttó eszk'!BC30,'Bruttó eszk'!BC$2:BC$34,0),"")</f>
        <v/>
      </c>
      <c r="BD30" s="14" t="str">
        <f>IF('Bruttó eszk'!BD30&gt;0,_xlfn.RANK.EQ('Bruttó eszk'!BD30,'Bruttó eszk'!BD$2:BD$34,0),"")</f>
        <v/>
      </c>
      <c r="BE30" s="14" t="str">
        <f>IF('Bruttó eszk'!BE30&gt;0,_xlfn.RANK.EQ('Bruttó eszk'!BE30,'Bruttó eszk'!BE$2:BE$34,0),"")</f>
        <v/>
      </c>
      <c r="BF30" s="14" t="str">
        <f>IF('Bruttó eszk'!BF30&gt;0,_xlfn.RANK.EQ('Bruttó eszk'!BF30,'Bruttó eszk'!BF$2:BF$34,0),"")</f>
        <v/>
      </c>
      <c r="BG30" s="14" t="str">
        <f>IF('Bruttó eszk'!BG30&gt;0,_xlfn.RANK.EQ('Bruttó eszk'!BG30,'Bruttó eszk'!BG$2:BG$34,0),"")</f>
        <v/>
      </c>
      <c r="BH30" s="14" t="str">
        <f>IF('Bruttó eszk'!BH30&gt;0,_xlfn.RANK.EQ('Bruttó eszk'!BH30,'Bruttó eszk'!BH$2:BH$34,0),"")</f>
        <v/>
      </c>
      <c r="BI30" s="14" t="str">
        <f>IF('Bruttó eszk'!BI30&gt;0,_xlfn.RANK.EQ('Bruttó eszk'!BI30,'Bruttó eszk'!BI$2:BI$34,0),"")</f>
        <v/>
      </c>
      <c r="BJ30" s="14" t="str">
        <f>IF('Bruttó eszk'!BJ30&gt;0,_xlfn.RANK.EQ('Bruttó eszk'!BJ30,'Bruttó eszk'!BJ$2:BJ$34,0),"")</f>
        <v/>
      </c>
      <c r="BK30" s="14"/>
      <c r="BL30" s="14">
        <f>IF('Bruttó eszk'!BL30&gt;0,_xlfn.RANK.EQ('Bruttó eszk'!BL30,'Bruttó eszk'!BL$2:BL$34,0),"")</f>
        <v>5</v>
      </c>
      <c r="BM30" s="14">
        <f>IF('Bruttó eszk'!BM30&gt;0,_xlfn.RANK.EQ('Bruttó eszk'!BM30,'Bruttó eszk'!BM$2:BM$34,0),"")</f>
        <v>5</v>
      </c>
      <c r="BN30" s="14" t="str">
        <f>IF('Bruttó eszk'!BN30&gt;0,_xlfn.RANK.EQ('Bruttó eszk'!BN30,'Bruttó eszk'!BN$2:BN$34,0),"")</f>
        <v/>
      </c>
      <c r="BO30" s="14" t="str">
        <f>IF('Bruttó eszk'!BO30&gt;0,_xlfn.RANK.EQ('Bruttó eszk'!BO30,'Bruttó eszk'!BO$2:BO$34,0),"")</f>
        <v/>
      </c>
      <c r="BP30" s="14" t="str">
        <f>IF('Bruttó eszk'!BP30&gt;0,_xlfn.RANK.EQ('Bruttó eszk'!BP30,'Bruttó eszk'!BP$2:BP$34,0),"")</f>
        <v/>
      </c>
      <c r="BQ30" s="14" t="str">
        <f>IF('Bruttó eszk'!BQ30&gt;0,_xlfn.RANK.EQ('Bruttó eszk'!BQ30,'Bruttó eszk'!BQ$2:BQ$34,0),"")</f>
        <v/>
      </c>
      <c r="BR30" s="14" t="str">
        <f>IF('Bruttó eszk'!BR30&gt;0,_xlfn.RANK.EQ('Bruttó eszk'!BR30,'Bruttó eszk'!BR$2:BR$34,0),"")</f>
        <v/>
      </c>
      <c r="BS30" s="14" t="str">
        <f>IF('Bruttó eszk'!BS30&gt;0,_xlfn.RANK.EQ('Bruttó eszk'!BS30,'Bruttó eszk'!BS$2:BS$34,0),"")</f>
        <v/>
      </c>
      <c r="BT30" s="14" t="str">
        <f>IF('Bruttó eszk'!BT30&gt;0,_xlfn.RANK.EQ('Bruttó eszk'!BT30,'Bruttó eszk'!BT$2:BT$34,0),"")</f>
        <v/>
      </c>
      <c r="BU30" s="14" t="str">
        <f>IF('Bruttó eszk'!BU30&gt;0,_xlfn.RANK.EQ('Bruttó eszk'!BU30,'Bruttó eszk'!BU$2:BU$34,0),"")</f>
        <v/>
      </c>
      <c r="BV30" s="14" t="str">
        <f>IF('Bruttó eszk'!BV30&gt;0,_xlfn.RANK.EQ('Bruttó eszk'!BV30,'Bruttó eszk'!BV$2:BV$34,0),"")</f>
        <v/>
      </c>
      <c r="BW30" s="14" t="str">
        <f>IF('Bruttó eszk'!BW30&gt;0,_xlfn.RANK.EQ('Bruttó eszk'!BW30,'Bruttó eszk'!BW$2:BW$34,0),"")</f>
        <v/>
      </c>
      <c r="BX30" s="14" t="str">
        <f>IF('Bruttó eszk'!BX30&gt;0,_xlfn.RANK.EQ('Bruttó eszk'!BX30,'Bruttó eszk'!BX$2:BX$34,0),"")</f>
        <v/>
      </c>
      <c r="BY30" s="14"/>
      <c r="BZ30" s="14">
        <f>IF('Bruttó eszk'!BZ30&gt;0,_xlfn.RANK.EQ('Bruttó eszk'!BZ30,'Bruttó eszk'!BZ$2:BZ$34,0),"")</f>
        <v>5</v>
      </c>
      <c r="CA30" s="14" t="str">
        <f>IF('Bruttó eszk'!CA30&gt;0,_xlfn.RANK.EQ('Bruttó eszk'!CA30,'Bruttó eszk'!CA$2:CA$34,0),"")</f>
        <v/>
      </c>
      <c r="CB30" s="14" t="str">
        <f>IF('Bruttó eszk'!CB30&gt;0,_xlfn.RANK.EQ('Bruttó eszk'!CB30,'Bruttó eszk'!CB$2:CB$34,0),"")</f>
        <v/>
      </c>
      <c r="CC30" s="14" t="str">
        <f>IF('Bruttó eszk'!CC30&gt;0,_xlfn.RANK.EQ('Bruttó eszk'!CC30,'Bruttó eszk'!CC$2:CC$34,0),"")</f>
        <v/>
      </c>
      <c r="CD30" s="14" t="str">
        <f>IF('Bruttó eszk'!CD30&gt;0,_xlfn.RANK.EQ('Bruttó eszk'!CD30,'Bruttó eszk'!CD$2:CD$34,0),"")</f>
        <v/>
      </c>
      <c r="CE30" s="14">
        <f>IF('Bruttó eszk'!CE30&gt;0,_xlfn.RANK.EQ('Bruttó eszk'!CE30,'Bruttó eszk'!CE$2:CE$34,0),"")</f>
        <v>12</v>
      </c>
      <c r="CF30" s="14"/>
      <c r="CG30" s="14">
        <f>IF('Bruttó eszk'!CG30&gt;0,_xlfn.RANK.EQ('Bruttó eszk'!CG30,'Bruttó eszk'!CG$2:CG$34,0),"")</f>
        <v>5</v>
      </c>
      <c r="CH30" s="14">
        <f>IF('Bruttó eszk'!CH30&gt;0,_xlfn.RANK.EQ('Bruttó eszk'!CH30,'Bruttó eszk'!CH$2:CH$34,0),"")</f>
        <v>7</v>
      </c>
      <c r="CI30" s="14">
        <f>IF('Bruttó eszk'!CI30&gt;0,_xlfn.RANK.EQ('Bruttó eszk'!CI30,'Bruttó eszk'!CI$2:CI$34,0),"")</f>
        <v>5</v>
      </c>
      <c r="CJ30" s="14">
        <f>IF('Bruttó eszk'!CJ30&gt;0,_xlfn.RANK.EQ('Bruttó eszk'!CJ30,'Bruttó eszk'!CJ$2:CJ$34,0),"")</f>
        <v>6</v>
      </c>
    </row>
    <row r="31" spans="1:88" x14ac:dyDescent="0.2">
      <c r="A31" s="12" t="str">
        <f>'Bruttó eszk'!A31</f>
        <v>Fraikin</v>
      </c>
      <c r="B31" s="14" t="str">
        <f>IF('Bruttó eszk'!B31&gt;0,_xlfn.RANK.EQ('Bruttó eszk'!B31,'Bruttó eszk'!B$2:B$34,0),"")</f>
        <v/>
      </c>
      <c r="C31" s="14" t="str">
        <f>IF('Bruttó eszk'!C31&gt;0,_xlfn.RANK.EQ('Bruttó eszk'!C31,'Bruttó eszk'!C$2:C$34,0),"")</f>
        <v/>
      </c>
      <c r="D31" s="14" t="str">
        <f>IF('Bruttó eszk'!D31&gt;0,_xlfn.RANK.EQ('Bruttó eszk'!D31,'Bruttó eszk'!D$2:D$34,0),"")</f>
        <v/>
      </c>
      <c r="E31" s="14" t="str">
        <f>IF('Bruttó eszk'!E31&gt;0,_xlfn.RANK.EQ('Bruttó eszk'!E31,'Bruttó eszk'!E$2:E$34,0),"")</f>
        <v/>
      </c>
      <c r="F31" s="14" t="str">
        <f>IF('Bruttó eszk'!F31&gt;0,_xlfn.RANK.EQ('Bruttó eszk'!F31,'Bruttó eszk'!F$2:F$34,0),"")</f>
        <v/>
      </c>
      <c r="G31" s="14" t="str">
        <f>IF('Bruttó eszk'!G31&gt;0,_xlfn.RANK.EQ('Bruttó eszk'!G31,'Bruttó eszk'!G$2:G$34,0),"")</f>
        <v/>
      </c>
      <c r="H31" s="14" t="str">
        <f>IF('Bruttó eszk'!H31&gt;0,_xlfn.RANK.EQ('Bruttó eszk'!H31,'Bruttó eszk'!H$2:H$34,0),"")</f>
        <v/>
      </c>
      <c r="I31" s="14" t="str">
        <f>IF('Bruttó eszk'!I31&gt;0,_xlfn.RANK.EQ('Bruttó eszk'!I31,'Bruttó eszk'!I$2:I$34,0),"")</f>
        <v/>
      </c>
      <c r="J31" s="14" t="str">
        <f>IF('Bruttó eszk'!J31&gt;0,_xlfn.RANK.EQ('Bruttó eszk'!J31,'Bruttó eszk'!J$2:J$34,0),"")</f>
        <v/>
      </c>
      <c r="K31" s="14" t="str">
        <f>IF('Bruttó eszk'!K31&gt;0,_xlfn.RANK.EQ('Bruttó eszk'!K31,'Bruttó eszk'!K$2:K$34,0),"")</f>
        <v/>
      </c>
      <c r="L31" s="14" t="str">
        <f>IF('Bruttó eszk'!L31&gt;0,_xlfn.RANK.EQ('Bruttó eszk'!L31,'Bruttó eszk'!L$2:L$34,0),"")</f>
        <v/>
      </c>
      <c r="M31" s="14" t="str">
        <f>IF('Bruttó eszk'!M31&gt;0,_xlfn.RANK.EQ('Bruttó eszk'!M31,'Bruttó eszk'!M$2:M$34,0),"")</f>
        <v/>
      </c>
      <c r="N31" s="14" t="str">
        <f>IF('Bruttó eszk'!N31&gt;0,_xlfn.RANK.EQ('Bruttó eszk'!N31,'Bruttó eszk'!N$2:N$34,0),"")</f>
        <v/>
      </c>
      <c r="O31" s="14" t="str">
        <f>IF('Bruttó eszk'!O31&gt;0,_xlfn.RANK.EQ('Bruttó eszk'!O31,'Bruttó eszk'!O$2:O$34,0),"")</f>
        <v/>
      </c>
      <c r="P31" s="14" t="str">
        <f>IF('Bruttó eszk'!P31&gt;0,_xlfn.RANK.EQ('Bruttó eszk'!P31,'Bruttó eszk'!P$2:P$34,0),"")</f>
        <v/>
      </c>
      <c r="Q31" s="14" t="str">
        <f>IF('Bruttó eszk'!Q31&gt;0,_xlfn.RANK.EQ('Bruttó eszk'!Q31,'Bruttó eszk'!Q$2:Q$34,0),"")</f>
        <v/>
      </c>
      <c r="R31" s="14" t="str">
        <f>IF('Bruttó eszk'!R31&gt;0,_xlfn.RANK.EQ('Bruttó eszk'!R31,'Bruttó eszk'!R$2:R$34,0),"")</f>
        <v/>
      </c>
      <c r="S31" s="14" t="str">
        <f>IF('Bruttó eszk'!S31&gt;0,_xlfn.RANK.EQ('Bruttó eszk'!S31,'Bruttó eszk'!S$2:S$34,0),"")</f>
        <v/>
      </c>
      <c r="T31" s="14" t="str">
        <f>IF('Bruttó eszk'!T31&gt;0,_xlfn.RANK.EQ('Bruttó eszk'!T31,'Bruttó eszk'!T$2:T$34,0),"")</f>
        <v/>
      </c>
      <c r="U31" s="14" t="str">
        <f>IF('Bruttó eszk'!U31&gt;0,_xlfn.RANK.EQ('Bruttó eszk'!U31,'Bruttó eszk'!U$2:U$34,0),"")</f>
        <v/>
      </c>
      <c r="V31" s="14" t="str">
        <f>IF('Bruttó eszk'!V31&gt;0,_xlfn.RANK.EQ('Bruttó eszk'!V31,'Bruttó eszk'!V$2:V$34,0),"")</f>
        <v/>
      </c>
      <c r="W31" s="14" t="str">
        <f>IF('Bruttó eszk'!W31&gt;0,_xlfn.RANK.EQ('Bruttó eszk'!W31,'Bruttó eszk'!W$2:W$34,0),"")</f>
        <v/>
      </c>
      <c r="X31" s="14" t="str">
        <f>IF('Bruttó eszk'!X31&gt;0,_xlfn.RANK.EQ('Bruttó eszk'!X31,'Bruttó eszk'!X$2:X$34,0),"")</f>
        <v/>
      </c>
      <c r="Y31" s="14">
        <f>IF('Bruttó eszk'!Y31&gt;0,_xlfn.RANK.EQ('Bruttó eszk'!Y31,'Bruttó eszk'!Y$2:Y$34,0),"")</f>
        <v>1</v>
      </c>
      <c r="Z31" s="14" t="str">
        <f>IF('Bruttó eszk'!Z31&gt;0,_xlfn.RANK.EQ('Bruttó eszk'!Z31,'Bruttó eszk'!Z$2:Z$34,0),"")</f>
        <v/>
      </c>
      <c r="AA31" s="14" t="str">
        <f>IF('Bruttó eszk'!AA31&gt;0,_xlfn.RANK.EQ('Bruttó eszk'!AA31,'Bruttó eszk'!AA$2:AA$34,0),"")</f>
        <v/>
      </c>
      <c r="AB31" s="14">
        <f>IF('Bruttó eszk'!AB31&gt;0,_xlfn.RANK.EQ('Bruttó eszk'!AB31,'Bruttó eszk'!AB$2:AB$34,0),"")</f>
        <v>1</v>
      </c>
      <c r="AC31" s="14" t="str">
        <f>IF('Bruttó eszk'!AC31&gt;0,_xlfn.RANK.EQ('Bruttó eszk'!AC31,'Bruttó eszk'!AC$2:AC$34,0),"")</f>
        <v/>
      </c>
      <c r="AD31" s="14" t="str">
        <f>IF('Bruttó eszk'!AD31&gt;0,_xlfn.RANK.EQ('Bruttó eszk'!AD31,'Bruttó eszk'!AD$2:AD$34,0),"")</f>
        <v/>
      </c>
      <c r="AE31" s="14" t="str">
        <f>IF('Bruttó eszk'!AE31&gt;0,_xlfn.RANK.EQ('Bruttó eszk'!AE31,'Bruttó eszk'!AE$2:AE$34,0),"")</f>
        <v/>
      </c>
      <c r="AF31" s="14" t="str">
        <f>IF('Bruttó eszk'!AF31&gt;0,_xlfn.RANK.EQ('Bruttó eszk'!AF31,'Bruttó eszk'!AF$2:AF$34,0),"")</f>
        <v/>
      </c>
      <c r="AG31" s="14" t="str">
        <f>IF('Bruttó eszk'!AG31&gt;0,_xlfn.RANK.EQ('Bruttó eszk'!AG31,'Bruttó eszk'!AG$2:AG$34,0),"")</f>
        <v/>
      </c>
      <c r="AH31" s="14" t="str">
        <f>IF('Bruttó eszk'!AH31&gt;0,_xlfn.RANK.EQ('Bruttó eszk'!AH31,'Bruttó eszk'!AH$2:AH$34,0),"")</f>
        <v/>
      </c>
      <c r="AI31" s="14" t="str">
        <f>IF('Bruttó eszk'!AI31&gt;0,_xlfn.RANK.EQ('Bruttó eszk'!AI31,'Bruttó eszk'!AI$2:AI$34,0),"")</f>
        <v/>
      </c>
      <c r="AJ31" s="14" t="str">
        <f>IF('Bruttó eszk'!AJ31&gt;0,_xlfn.RANK.EQ('Bruttó eszk'!AJ31,'Bruttó eszk'!AJ$2:AJ$34,0),"")</f>
        <v/>
      </c>
      <c r="AK31" s="14" t="str">
        <f>IF('Bruttó eszk'!AK31&gt;0,_xlfn.RANK.EQ('Bruttó eszk'!AK31,'Bruttó eszk'!AK$2:AK$34,0),"")</f>
        <v/>
      </c>
      <c r="AL31" s="14" t="str">
        <f>IF('Bruttó eszk'!AL31&gt;0,_xlfn.RANK.EQ('Bruttó eszk'!AL31,'Bruttó eszk'!AL$2:AL$34,0),"")</f>
        <v/>
      </c>
      <c r="AM31" s="14" t="str">
        <f>IF('Bruttó eszk'!AM31&gt;0,_xlfn.RANK.EQ('Bruttó eszk'!AM31,'Bruttó eszk'!AM$2:AM$34,0),"")</f>
        <v/>
      </c>
      <c r="AN31" s="14" t="str">
        <f>IF('Bruttó eszk'!AN31&gt;0,_xlfn.RANK.EQ('Bruttó eszk'!AN31,'Bruttó eszk'!AN$2:AN$34,0),"")</f>
        <v/>
      </c>
      <c r="AO31" s="14" t="str">
        <f>IF('Bruttó eszk'!AO31&gt;0,_xlfn.RANK.EQ('Bruttó eszk'!AO31,'Bruttó eszk'!AO$2:AO$34,0),"")</f>
        <v/>
      </c>
      <c r="AP31" s="14" t="str">
        <f>IF('Bruttó eszk'!AP31&gt;0,_xlfn.RANK.EQ('Bruttó eszk'!AP31,'Bruttó eszk'!AP$2:AP$34,0),"")</f>
        <v/>
      </c>
      <c r="AQ31" s="14" t="str">
        <f>IF('Bruttó eszk'!AQ31&gt;0,_xlfn.RANK.EQ('Bruttó eszk'!AQ31,'Bruttó eszk'!AQ$2:AQ$34,0),"")</f>
        <v/>
      </c>
      <c r="AR31" s="14" t="str">
        <f>IF('Bruttó eszk'!AR31&gt;0,_xlfn.RANK.EQ('Bruttó eszk'!AR31,'Bruttó eszk'!AR$2:AR$34,0),"")</f>
        <v/>
      </c>
      <c r="AS31" s="14" t="str">
        <f>IF('Bruttó eszk'!AS31&gt;0,_xlfn.RANK.EQ('Bruttó eszk'!AS31,'Bruttó eszk'!AS$2:AS$34,0),"")</f>
        <v/>
      </c>
      <c r="AT31" s="14" t="str">
        <f>IF('Bruttó eszk'!AT31&gt;0,_xlfn.RANK.EQ('Bruttó eszk'!AT31,'Bruttó eszk'!AT$2:AT$34,0),"")</f>
        <v/>
      </c>
      <c r="AU31" s="14" t="str">
        <f>IF('Bruttó eszk'!AU31&gt;0,_xlfn.RANK.EQ('Bruttó eszk'!AU31,'Bruttó eszk'!AU$2:AU$34,0),"")</f>
        <v/>
      </c>
      <c r="AV31" s="14" t="str">
        <f>IF('Bruttó eszk'!AV31&gt;0,_xlfn.RANK.EQ('Bruttó eszk'!AV31,'Bruttó eszk'!AV$2:AV$34,0),"")</f>
        <v/>
      </c>
      <c r="AW31" s="14" t="str">
        <f>IF('Bruttó eszk'!AW31&gt;0,_xlfn.RANK.EQ('Bruttó eszk'!AW31,'Bruttó eszk'!AW$2:AW$34,0),"")</f>
        <v/>
      </c>
      <c r="AX31" s="14" t="str">
        <f>IF('Bruttó eszk'!AX31&gt;0,_xlfn.RANK.EQ('Bruttó eszk'!AX31,'Bruttó eszk'!AX$2:AX$34,0),"")</f>
        <v/>
      </c>
      <c r="AY31" s="14" t="str">
        <f>IF('Bruttó eszk'!AY31&gt;0,_xlfn.RANK.EQ('Bruttó eszk'!AY31,'Bruttó eszk'!AY$2:AY$34,0),"")</f>
        <v/>
      </c>
      <c r="AZ31" s="14" t="str">
        <f>IF('Bruttó eszk'!AZ31&gt;0,_xlfn.RANK.EQ('Bruttó eszk'!AZ31,'Bruttó eszk'!AZ$2:AZ$34,0),"")</f>
        <v/>
      </c>
      <c r="BA31" s="14" t="str">
        <f>IF('Bruttó eszk'!BA31&gt;0,_xlfn.RANK.EQ('Bruttó eszk'!BA31,'Bruttó eszk'!BA$2:BA$34,0),"")</f>
        <v/>
      </c>
      <c r="BB31" s="14" t="str">
        <f>IF('Bruttó eszk'!BB31&gt;0,_xlfn.RANK.EQ('Bruttó eszk'!BB31,'Bruttó eszk'!BB$2:BB$34,0),"")</f>
        <v/>
      </c>
      <c r="BC31" s="14" t="str">
        <f>IF('Bruttó eszk'!BC31&gt;0,_xlfn.RANK.EQ('Bruttó eszk'!BC31,'Bruttó eszk'!BC$2:BC$34,0),"")</f>
        <v/>
      </c>
      <c r="BD31" s="14" t="str">
        <f>IF('Bruttó eszk'!BD31&gt;0,_xlfn.RANK.EQ('Bruttó eszk'!BD31,'Bruttó eszk'!BD$2:BD$34,0),"")</f>
        <v/>
      </c>
      <c r="BE31" s="14" t="str">
        <f>IF('Bruttó eszk'!BE31&gt;0,_xlfn.RANK.EQ('Bruttó eszk'!BE31,'Bruttó eszk'!BE$2:BE$34,0),"")</f>
        <v/>
      </c>
      <c r="BF31" s="14" t="str">
        <f>IF('Bruttó eszk'!BF31&gt;0,_xlfn.RANK.EQ('Bruttó eszk'!BF31,'Bruttó eszk'!BF$2:BF$34,0),"")</f>
        <v/>
      </c>
      <c r="BG31" s="14" t="str">
        <f>IF('Bruttó eszk'!BG31&gt;0,_xlfn.RANK.EQ('Bruttó eszk'!BG31,'Bruttó eszk'!BG$2:BG$34,0),"")</f>
        <v/>
      </c>
      <c r="BH31" s="14" t="str">
        <f>IF('Bruttó eszk'!BH31&gt;0,_xlfn.RANK.EQ('Bruttó eszk'!BH31,'Bruttó eszk'!BH$2:BH$34,0),"")</f>
        <v/>
      </c>
      <c r="BI31" s="14" t="str">
        <f>IF('Bruttó eszk'!BI31&gt;0,_xlfn.RANK.EQ('Bruttó eszk'!BI31,'Bruttó eszk'!BI$2:BI$34,0),"")</f>
        <v/>
      </c>
      <c r="BJ31" s="14" t="str">
        <f>IF('Bruttó eszk'!BJ31&gt;0,_xlfn.RANK.EQ('Bruttó eszk'!BJ31,'Bruttó eszk'!BJ$2:BJ$34,0),"")</f>
        <v/>
      </c>
      <c r="BK31" s="14"/>
      <c r="BL31" s="14" t="str">
        <f>IF('Bruttó eszk'!BL31&gt;0,_xlfn.RANK.EQ('Bruttó eszk'!BL31,'Bruttó eszk'!BL$2:BL$34,0),"")</f>
        <v/>
      </c>
      <c r="BM31" s="14" t="str">
        <f>IF('Bruttó eszk'!BM31&gt;0,_xlfn.RANK.EQ('Bruttó eszk'!BM31,'Bruttó eszk'!BM$2:BM$34,0),"")</f>
        <v/>
      </c>
      <c r="BN31" s="14" t="str">
        <f>IF('Bruttó eszk'!BN31&gt;0,_xlfn.RANK.EQ('Bruttó eszk'!BN31,'Bruttó eszk'!BN$2:BN$34,0),"")</f>
        <v/>
      </c>
      <c r="BO31" s="14" t="str">
        <f>IF('Bruttó eszk'!BO31&gt;0,_xlfn.RANK.EQ('Bruttó eszk'!BO31,'Bruttó eszk'!BO$2:BO$34,0),"")</f>
        <v/>
      </c>
      <c r="BP31" s="14" t="str">
        <f>IF('Bruttó eszk'!BP31&gt;0,_xlfn.RANK.EQ('Bruttó eszk'!BP31,'Bruttó eszk'!BP$2:BP$34,0),"")</f>
        <v/>
      </c>
      <c r="BQ31" s="14">
        <f>IF('Bruttó eszk'!BQ31&gt;0,_xlfn.RANK.EQ('Bruttó eszk'!BQ31,'Bruttó eszk'!BQ$2:BQ$34,0),"")</f>
        <v>14</v>
      </c>
      <c r="BR31" s="14" t="str">
        <f>IF('Bruttó eszk'!BR31&gt;0,_xlfn.RANK.EQ('Bruttó eszk'!BR31,'Bruttó eszk'!BR$2:BR$34,0),"")</f>
        <v/>
      </c>
      <c r="BS31" s="14" t="str">
        <f>IF('Bruttó eszk'!BS31&gt;0,_xlfn.RANK.EQ('Bruttó eszk'!BS31,'Bruttó eszk'!BS$2:BS$34,0),"")</f>
        <v/>
      </c>
      <c r="BT31" s="14" t="str">
        <f>IF('Bruttó eszk'!BT31&gt;0,_xlfn.RANK.EQ('Bruttó eszk'!BT31,'Bruttó eszk'!BT$2:BT$34,0),"")</f>
        <v/>
      </c>
      <c r="BU31" s="14" t="str">
        <f>IF('Bruttó eszk'!BU31&gt;0,_xlfn.RANK.EQ('Bruttó eszk'!BU31,'Bruttó eszk'!BU$2:BU$34,0),"")</f>
        <v/>
      </c>
      <c r="BV31" s="14" t="str">
        <f>IF('Bruttó eszk'!BV31&gt;0,_xlfn.RANK.EQ('Bruttó eszk'!BV31,'Bruttó eszk'!BV$2:BV$34,0),"")</f>
        <v/>
      </c>
      <c r="BW31" s="14" t="str">
        <f>IF('Bruttó eszk'!BW31&gt;0,_xlfn.RANK.EQ('Bruttó eszk'!BW31,'Bruttó eszk'!BW$2:BW$34,0),"")</f>
        <v/>
      </c>
      <c r="BX31" s="14" t="str">
        <f>IF('Bruttó eszk'!BX31&gt;0,_xlfn.RANK.EQ('Bruttó eszk'!BX31,'Bruttó eszk'!BX$2:BX$34,0),"")</f>
        <v/>
      </c>
      <c r="BY31" s="14"/>
      <c r="BZ31" s="14" t="str">
        <f>IF('Bruttó eszk'!BZ31&gt;0,_xlfn.RANK.EQ('Bruttó eszk'!BZ31,'Bruttó eszk'!BZ$2:BZ$34,0),"")</f>
        <v/>
      </c>
      <c r="CA31" s="14">
        <f>IF('Bruttó eszk'!CA31&gt;0,_xlfn.RANK.EQ('Bruttó eszk'!CA31,'Bruttó eszk'!CA$2:CA$34,0),"")</f>
        <v>14</v>
      </c>
      <c r="CB31" s="14" t="str">
        <f>IF('Bruttó eszk'!CB31&gt;0,_xlfn.RANK.EQ('Bruttó eszk'!CB31,'Bruttó eszk'!CB$2:CB$34,0),"")</f>
        <v/>
      </c>
      <c r="CC31" s="14" t="str">
        <f>IF('Bruttó eszk'!CC31&gt;0,_xlfn.RANK.EQ('Bruttó eszk'!CC31,'Bruttó eszk'!CC$2:CC$34,0),"")</f>
        <v/>
      </c>
      <c r="CD31" s="14" t="str">
        <f>IF('Bruttó eszk'!CD31&gt;0,_xlfn.RANK.EQ('Bruttó eszk'!CD31,'Bruttó eszk'!CD$2:CD$34,0),"")</f>
        <v/>
      </c>
      <c r="CE31" s="14">
        <f>IF('Bruttó eszk'!CE31&gt;0,_xlfn.RANK.EQ('Bruttó eszk'!CE31,'Bruttó eszk'!CE$2:CE$34,0),"")</f>
        <v>21</v>
      </c>
      <c r="CF31" s="14"/>
      <c r="CG31" s="14" t="str">
        <f>IF('Bruttó eszk'!CG31&gt;0,_xlfn.RANK.EQ('Bruttó eszk'!CG31,'Bruttó eszk'!CG$2:CG$34,0),"")</f>
        <v/>
      </c>
      <c r="CH31" s="14" t="str">
        <f>IF('Bruttó eszk'!CH31&gt;0,_xlfn.RANK.EQ('Bruttó eszk'!CH31,'Bruttó eszk'!CH$2:CH$34,0),"")</f>
        <v/>
      </c>
      <c r="CI31" s="14" t="str">
        <f>IF('Bruttó eszk'!CI31&gt;0,_xlfn.RANK.EQ('Bruttó eszk'!CI31,'Bruttó eszk'!CI$2:CI$34,0),"")</f>
        <v/>
      </c>
      <c r="CJ31" s="14" t="str">
        <f>IF('Bruttó eszk'!CJ31&gt;0,_xlfn.RANK.EQ('Bruttó eszk'!CJ31,'Bruttó eszk'!CJ$2:CJ$34,0),"")</f>
        <v/>
      </c>
    </row>
    <row r="32" spans="1:88" x14ac:dyDescent="0.2">
      <c r="A32" s="12">
        <f>'Bruttó eszk'!A32</f>
        <v>0</v>
      </c>
      <c r="B32" s="14" t="str">
        <f>IF('Bruttó eszk'!B32&gt;0,_xlfn.RANK.EQ('Bruttó eszk'!B32,'Bruttó eszk'!B$2:B$34,0),"")</f>
        <v/>
      </c>
      <c r="C32" s="14" t="str">
        <f>IF('Bruttó eszk'!C32&gt;0,_xlfn.RANK.EQ('Bruttó eszk'!C32,'Bruttó eszk'!C$2:C$34,0),"")</f>
        <v/>
      </c>
      <c r="D32" s="14" t="str">
        <f>IF('Bruttó eszk'!D32&gt;0,_xlfn.RANK.EQ('Bruttó eszk'!D32,'Bruttó eszk'!D$2:D$34,0),"")</f>
        <v/>
      </c>
      <c r="E32" s="14" t="str">
        <f>IF('Bruttó eszk'!E32&gt;0,_xlfn.RANK.EQ('Bruttó eszk'!E32,'Bruttó eszk'!E$2:E$34,0),"")</f>
        <v/>
      </c>
      <c r="F32" s="14" t="str">
        <f>IF('Bruttó eszk'!F32&gt;0,_xlfn.RANK.EQ('Bruttó eszk'!F32,'Bruttó eszk'!F$2:F$34,0),"")</f>
        <v/>
      </c>
      <c r="G32" s="14" t="str">
        <f>IF('Bruttó eszk'!G32&gt;0,_xlfn.RANK.EQ('Bruttó eszk'!G32,'Bruttó eszk'!G$2:G$34,0),"")</f>
        <v/>
      </c>
      <c r="H32" s="14" t="str">
        <f>IF('Bruttó eszk'!H32&gt;0,_xlfn.RANK.EQ('Bruttó eszk'!H32,'Bruttó eszk'!H$2:H$34,0),"")</f>
        <v/>
      </c>
      <c r="I32" s="14" t="str">
        <f>IF('Bruttó eszk'!I32&gt;0,_xlfn.RANK.EQ('Bruttó eszk'!I32,'Bruttó eszk'!I$2:I$34,0),"")</f>
        <v/>
      </c>
      <c r="J32" s="14" t="str">
        <f>IF('Bruttó eszk'!J32&gt;0,_xlfn.RANK.EQ('Bruttó eszk'!J32,'Bruttó eszk'!J$2:J$34,0),"")</f>
        <v/>
      </c>
      <c r="K32" s="14" t="str">
        <f>IF('Bruttó eszk'!K32&gt;0,_xlfn.RANK.EQ('Bruttó eszk'!K32,'Bruttó eszk'!K$2:K$34,0),"")</f>
        <v/>
      </c>
      <c r="L32" s="14" t="str">
        <f>IF('Bruttó eszk'!L32&gt;0,_xlfn.RANK.EQ('Bruttó eszk'!L32,'Bruttó eszk'!L$2:L$34,0),"")</f>
        <v/>
      </c>
      <c r="M32" s="14" t="str">
        <f>IF('Bruttó eszk'!M32&gt;0,_xlfn.RANK.EQ('Bruttó eszk'!M32,'Bruttó eszk'!M$2:M$34,0),"")</f>
        <v/>
      </c>
      <c r="N32" s="14" t="str">
        <f>IF('Bruttó eszk'!N32&gt;0,_xlfn.RANK.EQ('Bruttó eszk'!N32,'Bruttó eszk'!N$2:N$34,0),"")</f>
        <v/>
      </c>
      <c r="O32" s="14" t="str">
        <f>IF('Bruttó eszk'!O32&gt;0,_xlfn.RANK.EQ('Bruttó eszk'!O32,'Bruttó eszk'!O$2:O$34,0),"")</f>
        <v/>
      </c>
      <c r="P32" s="14" t="str">
        <f>IF('Bruttó eszk'!P32&gt;0,_xlfn.RANK.EQ('Bruttó eszk'!P32,'Bruttó eszk'!P$2:P$34,0),"")</f>
        <v/>
      </c>
      <c r="Q32" s="14" t="str">
        <f>IF('Bruttó eszk'!Q32&gt;0,_xlfn.RANK.EQ('Bruttó eszk'!Q32,'Bruttó eszk'!Q$2:Q$34,0),"")</f>
        <v/>
      </c>
      <c r="R32" s="14" t="str">
        <f>IF('Bruttó eszk'!R32&gt;0,_xlfn.RANK.EQ('Bruttó eszk'!R32,'Bruttó eszk'!R$2:R$34,0),"")</f>
        <v/>
      </c>
      <c r="S32" s="14" t="str">
        <f>IF('Bruttó eszk'!S32&gt;0,_xlfn.RANK.EQ('Bruttó eszk'!S32,'Bruttó eszk'!S$2:S$34,0),"")</f>
        <v/>
      </c>
      <c r="T32" s="14" t="str">
        <f>IF('Bruttó eszk'!T32&gt;0,_xlfn.RANK.EQ('Bruttó eszk'!T32,'Bruttó eszk'!T$2:T$34,0),"")</f>
        <v/>
      </c>
      <c r="U32" s="14" t="str">
        <f>IF('Bruttó eszk'!U32&gt;0,_xlfn.RANK.EQ('Bruttó eszk'!U32,'Bruttó eszk'!U$2:U$34,0),"")</f>
        <v/>
      </c>
      <c r="V32" s="14" t="str">
        <f>IF('Bruttó eszk'!V32&gt;0,_xlfn.RANK.EQ('Bruttó eszk'!V32,'Bruttó eszk'!V$2:V$34,0),"")</f>
        <v/>
      </c>
      <c r="W32" s="14" t="str">
        <f>IF('Bruttó eszk'!W32&gt;0,_xlfn.RANK.EQ('Bruttó eszk'!W32,'Bruttó eszk'!W$2:W$34,0),"")</f>
        <v/>
      </c>
      <c r="X32" s="14" t="str">
        <f>IF('Bruttó eszk'!X32&gt;0,_xlfn.RANK.EQ('Bruttó eszk'!X32,'Bruttó eszk'!X$2:X$34,0),"")</f>
        <v/>
      </c>
      <c r="Y32" s="14" t="str">
        <f>IF('Bruttó eszk'!Y32&gt;0,_xlfn.RANK.EQ('Bruttó eszk'!Y32,'Bruttó eszk'!Y$2:Y$34,0),"")</f>
        <v/>
      </c>
      <c r="Z32" s="14" t="str">
        <f>IF('Bruttó eszk'!Z32&gt;0,_xlfn.RANK.EQ('Bruttó eszk'!Z32,'Bruttó eszk'!Z$2:Z$34,0),"")</f>
        <v/>
      </c>
      <c r="AA32" s="14" t="str">
        <f>IF('Bruttó eszk'!AA32&gt;0,_xlfn.RANK.EQ('Bruttó eszk'!AA32,'Bruttó eszk'!AA$2:AA$34,0),"")</f>
        <v/>
      </c>
      <c r="AB32" s="14" t="str">
        <f>IF('Bruttó eszk'!AB32&gt;0,_xlfn.RANK.EQ('Bruttó eszk'!AB32,'Bruttó eszk'!AB$2:AB$34,0),"")</f>
        <v/>
      </c>
      <c r="AC32" s="14" t="str">
        <f>IF('Bruttó eszk'!AC32&gt;0,_xlfn.RANK.EQ('Bruttó eszk'!AC32,'Bruttó eszk'!AC$2:AC$34,0),"")</f>
        <v/>
      </c>
      <c r="AD32" s="14" t="str">
        <f>IF('Bruttó eszk'!AD32&gt;0,_xlfn.RANK.EQ('Bruttó eszk'!AD32,'Bruttó eszk'!AD$2:AD$34,0),"")</f>
        <v/>
      </c>
      <c r="AE32" s="14" t="str">
        <f>IF('Bruttó eszk'!AE32&gt;0,_xlfn.RANK.EQ('Bruttó eszk'!AE32,'Bruttó eszk'!AE$2:AE$34,0),"")</f>
        <v/>
      </c>
      <c r="AF32" s="14" t="str">
        <f>IF('Bruttó eszk'!AF32&gt;0,_xlfn.RANK.EQ('Bruttó eszk'!AF32,'Bruttó eszk'!AF$2:AF$34,0),"")</f>
        <v/>
      </c>
      <c r="AG32" s="14" t="str">
        <f>IF('Bruttó eszk'!AG32&gt;0,_xlfn.RANK.EQ('Bruttó eszk'!AG32,'Bruttó eszk'!AG$2:AG$34,0),"")</f>
        <v/>
      </c>
      <c r="AH32" s="14" t="str">
        <f>IF('Bruttó eszk'!AH32&gt;0,_xlfn.RANK.EQ('Bruttó eszk'!AH32,'Bruttó eszk'!AH$2:AH$34,0),"")</f>
        <v/>
      </c>
      <c r="AI32" s="14" t="str">
        <f>IF('Bruttó eszk'!AI32&gt;0,_xlfn.RANK.EQ('Bruttó eszk'!AI32,'Bruttó eszk'!AI$2:AI$34,0),"")</f>
        <v/>
      </c>
      <c r="AJ32" s="14" t="str">
        <f>IF('Bruttó eszk'!AJ32&gt;0,_xlfn.RANK.EQ('Bruttó eszk'!AJ32,'Bruttó eszk'!AJ$2:AJ$34,0),"")</f>
        <v/>
      </c>
      <c r="AK32" s="14" t="str">
        <f>IF('Bruttó eszk'!AK32&gt;0,_xlfn.RANK.EQ('Bruttó eszk'!AK32,'Bruttó eszk'!AK$2:AK$34,0),"")</f>
        <v/>
      </c>
      <c r="AL32" s="14" t="str">
        <f>IF('Bruttó eszk'!AL32&gt;0,_xlfn.RANK.EQ('Bruttó eszk'!AL32,'Bruttó eszk'!AL$2:AL$34,0),"")</f>
        <v/>
      </c>
      <c r="AM32" s="14" t="str">
        <f>IF('Bruttó eszk'!AM32&gt;0,_xlfn.RANK.EQ('Bruttó eszk'!AM32,'Bruttó eszk'!AM$2:AM$34,0),"")</f>
        <v/>
      </c>
      <c r="AN32" s="14" t="str">
        <f>IF('Bruttó eszk'!AN32&gt;0,_xlfn.RANK.EQ('Bruttó eszk'!AN32,'Bruttó eszk'!AN$2:AN$34,0),"")</f>
        <v/>
      </c>
      <c r="AO32" s="14" t="str">
        <f>IF('Bruttó eszk'!AO32&gt;0,_xlfn.RANK.EQ('Bruttó eszk'!AO32,'Bruttó eszk'!AO$2:AO$34,0),"")</f>
        <v/>
      </c>
      <c r="AP32" s="14" t="str">
        <f>IF('Bruttó eszk'!AP32&gt;0,_xlfn.RANK.EQ('Bruttó eszk'!AP32,'Bruttó eszk'!AP$2:AP$34,0),"")</f>
        <v/>
      </c>
      <c r="AQ32" s="14" t="str">
        <f>IF('Bruttó eszk'!AQ32&gt;0,_xlfn.RANK.EQ('Bruttó eszk'!AQ32,'Bruttó eszk'!AQ$2:AQ$34,0),"")</f>
        <v/>
      </c>
      <c r="AR32" s="14" t="str">
        <f>IF('Bruttó eszk'!AR32&gt;0,_xlfn.RANK.EQ('Bruttó eszk'!AR32,'Bruttó eszk'!AR$2:AR$34,0),"")</f>
        <v/>
      </c>
      <c r="AS32" s="14" t="str">
        <f>IF('Bruttó eszk'!AS32&gt;0,_xlfn.RANK.EQ('Bruttó eszk'!AS32,'Bruttó eszk'!AS$2:AS$34,0),"")</f>
        <v/>
      </c>
      <c r="AT32" s="14" t="str">
        <f>IF('Bruttó eszk'!AT32&gt;0,_xlfn.RANK.EQ('Bruttó eszk'!AT32,'Bruttó eszk'!AT$2:AT$34,0),"")</f>
        <v/>
      </c>
      <c r="AU32" s="14" t="str">
        <f>IF('Bruttó eszk'!AU32&gt;0,_xlfn.RANK.EQ('Bruttó eszk'!AU32,'Bruttó eszk'!AU$2:AU$34,0),"")</f>
        <v/>
      </c>
      <c r="AV32" s="14" t="str">
        <f>IF('Bruttó eszk'!AV32&gt;0,_xlfn.RANK.EQ('Bruttó eszk'!AV32,'Bruttó eszk'!AV$2:AV$34,0),"")</f>
        <v/>
      </c>
      <c r="AW32" s="14" t="str">
        <f>IF('Bruttó eszk'!AW32&gt;0,_xlfn.RANK.EQ('Bruttó eszk'!AW32,'Bruttó eszk'!AW$2:AW$34,0),"")</f>
        <v/>
      </c>
      <c r="AX32" s="14" t="str">
        <f>IF('Bruttó eszk'!AX32&gt;0,_xlfn.RANK.EQ('Bruttó eszk'!AX32,'Bruttó eszk'!AX$2:AX$34,0),"")</f>
        <v/>
      </c>
      <c r="AY32" s="14" t="str">
        <f>IF('Bruttó eszk'!AY32&gt;0,_xlfn.RANK.EQ('Bruttó eszk'!AY32,'Bruttó eszk'!AY$2:AY$34,0),"")</f>
        <v/>
      </c>
      <c r="AZ32" s="14" t="str">
        <f>IF('Bruttó eszk'!AZ32&gt;0,_xlfn.RANK.EQ('Bruttó eszk'!AZ32,'Bruttó eszk'!AZ$2:AZ$34,0),"")</f>
        <v/>
      </c>
      <c r="BA32" s="14" t="str">
        <f>IF('Bruttó eszk'!BA32&gt;0,_xlfn.RANK.EQ('Bruttó eszk'!BA32,'Bruttó eszk'!BA$2:BA$34,0),"")</f>
        <v/>
      </c>
      <c r="BB32" s="14" t="str">
        <f>IF('Bruttó eszk'!BB32&gt;0,_xlfn.RANK.EQ('Bruttó eszk'!BB32,'Bruttó eszk'!BB$2:BB$34,0),"")</f>
        <v/>
      </c>
      <c r="BC32" s="14" t="str">
        <f>IF('Bruttó eszk'!BC32&gt;0,_xlfn.RANK.EQ('Bruttó eszk'!BC32,'Bruttó eszk'!BC$2:BC$34,0),"")</f>
        <v/>
      </c>
      <c r="BD32" s="14" t="str">
        <f>IF('Bruttó eszk'!BD32&gt;0,_xlfn.RANK.EQ('Bruttó eszk'!BD32,'Bruttó eszk'!BD$2:BD$34,0),"")</f>
        <v/>
      </c>
      <c r="BE32" s="14" t="str">
        <f>IF('Bruttó eszk'!BE32&gt;0,_xlfn.RANK.EQ('Bruttó eszk'!BE32,'Bruttó eszk'!BE$2:BE$34,0),"")</f>
        <v/>
      </c>
      <c r="BF32" s="14" t="str">
        <f>IF('Bruttó eszk'!BF32&gt;0,_xlfn.RANK.EQ('Bruttó eszk'!BF32,'Bruttó eszk'!BF$2:BF$34,0),"")</f>
        <v/>
      </c>
      <c r="BG32" s="14" t="str">
        <f>IF('Bruttó eszk'!BG32&gt;0,_xlfn.RANK.EQ('Bruttó eszk'!BG32,'Bruttó eszk'!BG$2:BG$34,0),"")</f>
        <v/>
      </c>
      <c r="BH32" s="14" t="str">
        <f>IF('Bruttó eszk'!BH32&gt;0,_xlfn.RANK.EQ('Bruttó eszk'!BH32,'Bruttó eszk'!BH$2:BH$34,0),"")</f>
        <v/>
      </c>
      <c r="BI32" s="14" t="str">
        <f>IF('Bruttó eszk'!BI32&gt;0,_xlfn.RANK.EQ('Bruttó eszk'!BI32,'Bruttó eszk'!BI$2:BI$34,0),"")</f>
        <v/>
      </c>
      <c r="BJ32" s="14" t="str">
        <f>IF('Bruttó eszk'!BJ32&gt;0,_xlfn.RANK.EQ('Bruttó eszk'!BJ32,'Bruttó eszk'!BJ$2:BJ$34,0),"")</f>
        <v/>
      </c>
      <c r="BK32" s="14"/>
      <c r="BL32" s="14" t="str">
        <f>IF('Bruttó eszk'!BL32&gt;0,_xlfn.RANK.EQ('Bruttó eszk'!BL32,'Bruttó eszk'!BL$2:BL$34,0),"")</f>
        <v/>
      </c>
      <c r="BM32" s="14" t="str">
        <f>IF('Bruttó eszk'!BM32&gt;0,_xlfn.RANK.EQ('Bruttó eszk'!BM32,'Bruttó eszk'!BM$2:BM$34,0),"")</f>
        <v/>
      </c>
      <c r="BN32" s="14" t="str">
        <f>IF('Bruttó eszk'!BN32&gt;0,_xlfn.RANK.EQ('Bruttó eszk'!BN32,'Bruttó eszk'!BN$2:BN$34,0),"")</f>
        <v/>
      </c>
      <c r="BO32" s="14" t="str">
        <f>IF('Bruttó eszk'!BO32&gt;0,_xlfn.RANK.EQ('Bruttó eszk'!BO32,'Bruttó eszk'!BO$2:BO$34,0),"")</f>
        <v/>
      </c>
      <c r="BP32" s="14" t="str">
        <f>IF('Bruttó eszk'!BP32&gt;0,_xlfn.RANK.EQ('Bruttó eszk'!BP32,'Bruttó eszk'!BP$2:BP$34,0),"")</f>
        <v/>
      </c>
      <c r="BQ32" s="14" t="str">
        <f>IF('Bruttó eszk'!BQ32&gt;0,_xlfn.RANK.EQ('Bruttó eszk'!BQ32,'Bruttó eszk'!BQ$2:BQ$34,0),"")</f>
        <v/>
      </c>
      <c r="BR32" s="14" t="str">
        <f>IF('Bruttó eszk'!BR32&gt;0,_xlfn.RANK.EQ('Bruttó eszk'!BR32,'Bruttó eszk'!BR$2:BR$34,0),"")</f>
        <v/>
      </c>
      <c r="BS32" s="14" t="str">
        <f>IF('Bruttó eszk'!BS32&gt;0,_xlfn.RANK.EQ('Bruttó eszk'!BS32,'Bruttó eszk'!BS$2:BS$34,0),"")</f>
        <v/>
      </c>
      <c r="BT32" s="14" t="str">
        <f>IF('Bruttó eszk'!BT32&gt;0,_xlfn.RANK.EQ('Bruttó eszk'!BT32,'Bruttó eszk'!BT$2:BT$34,0),"")</f>
        <v/>
      </c>
      <c r="BU32" s="14" t="str">
        <f>IF('Bruttó eszk'!BU32&gt;0,_xlfn.RANK.EQ('Bruttó eszk'!BU32,'Bruttó eszk'!BU$2:BU$34,0),"")</f>
        <v/>
      </c>
      <c r="BV32" s="14" t="str">
        <f>IF('Bruttó eszk'!BV32&gt;0,_xlfn.RANK.EQ('Bruttó eszk'!BV32,'Bruttó eszk'!BV$2:BV$34,0),"")</f>
        <v/>
      </c>
      <c r="BW32" s="14" t="str">
        <f>IF('Bruttó eszk'!BW32&gt;0,_xlfn.RANK.EQ('Bruttó eszk'!BW32,'Bruttó eszk'!BW$2:BW$34,0),"")</f>
        <v/>
      </c>
      <c r="BX32" s="14" t="str">
        <f>IF('Bruttó eszk'!BX32&gt;0,_xlfn.RANK.EQ('Bruttó eszk'!BX32,'Bruttó eszk'!BX$2:BX$34,0),"")</f>
        <v/>
      </c>
      <c r="BY32" s="14"/>
      <c r="BZ32" s="14" t="str">
        <f>IF('Bruttó eszk'!BZ32&gt;0,_xlfn.RANK.EQ('Bruttó eszk'!BZ32,'Bruttó eszk'!BZ$2:BZ$34,0),"")</f>
        <v/>
      </c>
      <c r="CA32" s="14" t="str">
        <f>IF('Bruttó eszk'!CA32&gt;0,_xlfn.RANK.EQ('Bruttó eszk'!CA32,'Bruttó eszk'!CA$2:CA$34,0),"")</f>
        <v/>
      </c>
      <c r="CB32" s="14" t="str">
        <f>IF('Bruttó eszk'!CB32&gt;0,_xlfn.RANK.EQ('Bruttó eszk'!CB32,'Bruttó eszk'!CB$2:CB$34,0),"")</f>
        <v/>
      </c>
      <c r="CC32" s="14" t="str">
        <f>IF('Bruttó eszk'!CC32&gt;0,_xlfn.RANK.EQ('Bruttó eszk'!CC32,'Bruttó eszk'!CC$2:CC$34,0),"")</f>
        <v/>
      </c>
      <c r="CD32" s="14" t="str">
        <f>IF('Bruttó eszk'!CD32&gt;0,_xlfn.RANK.EQ('Bruttó eszk'!CD32,'Bruttó eszk'!CD$2:CD$34,0),"")</f>
        <v/>
      </c>
      <c r="CE32" s="14" t="str">
        <f>IF('Bruttó eszk'!CE32&gt;0,_xlfn.RANK.EQ('Bruttó eszk'!CE32,'Bruttó eszk'!CE$2:CE$34,0),"")</f>
        <v/>
      </c>
      <c r="CF32" s="14"/>
      <c r="CG32" s="14" t="str">
        <f>IF('Bruttó eszk'!CG32&gt;0,_xlfn.RANK.EQ('Bruttó eszk'!CG32,'Bruttó eszk'!CG$2:CG$34,0),"")</f>
        <v/>
      </c>
      <c r="CH32" s="14" t="str">
        <f>IF('Bruttó eszk'!CH32&gt;0,_xlfn.RANK.EQ('Bruttó eszk'!CH32,'Bruttó eszk'!CH$2:CH$34,0),"")</f>
        <v/>
      </c>
      <c r="CI32" s="14" t="str">
        <f>IF('Bruttó eszk'!CI32&gt;0,_xlfn.RANK.EQ('Bruttó eszk'!CI32,'Bruttó eszk'!CI$2:CI$34,0),"")</f>
        <v/>
      </c>
      <c r="CJ32" s="14" t="str">
        <f>IF('Bruttó eszk'!CJ32&gt;0,_xlfn.RANK.EQ('Bruttó eszk'!CJ32,'Bruttó eszk'!CJ$2:CJ$34,0),"")</f>
        <v/>
      </c>
    </row>
    <row r="33" spans="1:88" x14ac:dyDescent="0.2">
      <c r="A33" s="12">
        <f>'Bruttó eszk'!A33</f>
        <v>0</v>
      </c>
      <c r="B33" s="14" t="str">
        <f>IF('Bruttó eszk'!B33&gt;0,_xlfn.RANK.EQ('Bruttó eszk'!B33,'Bruttó eszk'!B$2:B$34,0),"")</f>
        <v/>
      </c>
      <c r="C33" s="14" t="str">
        <f>IF('Bruttó eszk'!C33&gt;0,_xlfn.RANK.EQ('Bruttó eszk'!C33,'Bruttó eszk'!C$2:C$34,0),"")</f>
        <v/>
      </c>
      <c r="D33" s="14" t="str">
        <f>IF('Bruttó eszk'!D33&gt;0,_xlfn.RANK.EQ('Bruttó eszk'!D33,'Bruttó eszk'!D$2:D$34,0),"")</f>
        <v/>
      </c>
      <c r="E33" s="14" t="str">
        <f>IF('Bruttó eszk'!E33&gt;0,_xlfn.RANK.EQ('Bruttó eszk'!E33,'Bruttó eszk'!E$2:E$34,0),"")</f>
        <v/>
      </c>
      <c r="F33" s="14" t="str">
        <f>IF('Bruttó eszk'!F33&gt;0,_xlfn.RANK.EQ('Bruttó eszk'!F33,'Bruttó eszk'!F$2:F$34,0),"")</f>
        <v/>
      </c>
      <c r="G33" s="14" t="str">
        <f>IF('Bruttó eszk'!G33&gt;0,_xlfn.RANK.EQ('Bruttó eszk'!G33,'Bruttó eszk'!G$2:G$34,0),"")</f>
        <v/>
      </c>
      <c r="H33" s="14" t="str">
        <f>IF('Bruttó eszk'!H33&gt;0,_xlfn.RANK.EQ('Bruttó eszk'!H33,'Bruttó eszk'!H$2:H$34,0),"")</f>
        <v/>
      </c>
      <c r="I33" s="14" t="str">
        <f>IF('Bruttó eszk'!I33&gt;0,_xlfn.RANK.EQ('Bruttó eszk'!I33,'Bruttó eszk'!I$2:I$34,0),"")</f>
        <v/>
      </c>
      <c r="J33" s="14" t="str">
        <f>IF('Bruttó eszk'!J33&gt;0,_xlfn.RANK.EQ('Bruttó eszk'!J33,'Bruttó eszk'!J$2:J$34,0),"")</f>
        <v/>
      </c>
      <c r="K33" s="14" t="str">
        <f>IF('Bruttó eszk'!K33&gt;0,_xlfn.RANK.EQ('Bruttó eszk'!K33,'Bruttó eszk'!K$2:K$34,0),"")</f>
        <v/>
      </c>
      <c r="L33" s="14" t="str">
        <f>IF('Bruttó eszk'!L33&gt;0,_xlfn.RANK.EQ('Bruttó eszk'!L33,'Bruttó eszk'!L$2:L$34,0),"")</f>
        <v/>
      </c>
      <c r="M33" s="14" t="str">
        <f>IF('Bruttó eszk'!M33&gt;0,_xlfn.RANK.EQ('Bruttó eszk'!M33,'Bruttó eszk'!M$2:M$34,0),"")</f>
        <v/>
      </c>
      <c r="N33" s="14" t="str">
        <f>IF('Bruttó eszk'!N33&gt;0,_xlfn.RANK.EQ('Bruttó eszk'!N33,'Bruttó eszk'!N$2:N$34,0),"")</f>
        <v/>
      </c>
      <c r="O33" s="14" t="str">
        <f>IF('Bruttó eszk'!O33&gt;0,_xlfn.RANK.EQ('Bruttó eszk'!O33,'Bruttó eszk'!O$2:O$34,0),"")</f>
        <v/>
      </c>
      <c r="P33" s="14" t="str">
        <f>IF('Bruttó eszk'!P33&gt;0,_xlfn.RANK.EQ('Bruttó eszk'!P33,'Bruttó eszk'!P$2:P$34,0),"")</f>
        <v/>
      </c>
      <c r="Q33" s="14" t="str">
        <f>IF('Bruttó eszk'!Q33&gt;0,_xlfn.RANK.EQ('Bruttó eszk'!Q33,'Bruttó eszk'!Q$2:Q$34,0),"")</f>
        <v/>
      </c>
      <c r="R33" s="14" t="str">
        <f>IF('Bruttó eszk'!R33&gt;0,_xlfn.RANK.EQ('Bruttó eszk'!R33,'Bruttó eszk'!R$2:R$34,0),"")</f>
        <v/>
      </c>
      <c r="S33" s="14" t="str">
        <f>IF('Bruttó eszk'!S33&gt;0,_xlfn.RANK.EQ('Bruttó eszk'!S33,'Bruttó eszk'!S$2:S$34,0),"")</f>
        <v/>
      </c>
      <c r="T33" s="14" t="str">
        <f>IF('Bruttó eszk'!T33&gt;0,_xlfn.RANK.EQ('Bruttó eszk'!T33,'Bruttó eszk'!T$2:T$34,0),"")</f>
        <v/>
      </c>
      <c r="U33" s="14" t="str">
        <f>IF('Bruttó eszk'!U33&gt;0,_xlfn.RANK.EQ('Bruttó eszk'!U33,'Bruttó eszk'!U$2:U$34,0),"")</f>
        <v/>
      </c>
      <c r="V33" s="14" t="str">
        <f>IF('Bruttó eszk'!V33&gt;0,_xlfn.RANK.EQ('Bruttó eszk'!V33,'Bruttó eszk'!V$2:V$34,0),"")</f>
        <v/>
      </c>
      <c r="W33" s="14" t="str">
        <f>IF('Bruttó eszk'!W33&gt;0,_xlfn.RANK.EQ('Bruttó eszk'!W33,'Bruttó eszk'!W$2:W$34,0),"")</f>
        <v/>
      </c>
      <c r="X33" s="14" t="str">
        <f>IF('Bruttó eszk'!X33&gt;0,_xlfn.RANK.EQ('Bruttó eszk'!X33,'Bruttó eszk'!X$2:X$34,0),"")</f>
        <v/>
      </c>
      <c r="Y33" s="14" t="str">
        <f>IF('Bruttó eszk'!Y33&gt;0,_xlfn.RANK.EQ('Bruttó eszk'!Y33,'Bruttó eszk'!Y$2:Y$34,0),"")</f>
        <v/>
      </c>
      <c r="Z33" s="14" t="str">
        <f>IF('Bruttó eszk'!Z33&gt;0,_xlfn.RANK.EQ('Bruttó eszk'!Z33,'Bruttó eszk'!Z$2:Z$34,0),"")</f>
        <v/>
      </c>
      <c r="AA33" s="14" t="str">
        <f>IF('Bruttó eszk'!AA33&gt;0,_xlfn.RANK.EQ('Bruttó eszk'!AA33,'Bruttó eszk'!AA$2:AA$34,0),"")</f>
        <v/>
      </c>
      <c r="AB33" s="14" t="str">
        <f>IF('Bruttó eszk'!AB33&gt;0,_xlfn.RANK.EQ('Bruttó eszk'!AB33,'Bruttó eszk'!AB$2:AB$34,0),"")</f>
        <v/>
      </c>
      <c r="AC33" s="14" t="str">
        <f>IF('Bruttó eszk'!AC33&gt;0,_xlfn.RANK.EQ('Bruttó eszk'!AC33,'Bruttó eszk'!AC$2:AC$34,0),"")</f>
        <v/>
      </c>
      <c r="AD33" s="14" t="str">
        <f>IF('Bruttó eszk'!AD33&gt;0,_xlfn.RANK.EQ('Bruttó eszk'!AD33,'Bruttó eszk'!AD$2:AD$34,0),"")</f>
        <v/>
      </c>
      <c r="AE33" s="14" t="str">
        <f>IF('Bruttó eszk'!AE33&gt;0,_xlfn.RANK.EQ('Bruttó eszk'!AE33,'Bruttó eszk'!AE$2:AE$34,0),"")</f>
        <v/>
      </c>
      <c r="AF33" s="14" t="str">
        <f>IF('Bruttó eszk'!AF33&gt;0,_xlfn.RANK.EQ('Bruttó eszk'!AF33,'Bruttó eszk'!AF$2:AF$34,0),"")</f>
        <v/>
      </c>
      <c r="AG33" s="14" t="str">
        <f>IF('Bruttó eszk'!AG33&gt;0,_xlfn.RANK.EQ('Bruttó eszk'!AG33,'Bruttó eszk'!AG$2:AG$34,0),"")</f>
        <v/>
      </c>
      <c r="AH33" s="14" t="str">
        <f>IF('Bruttó eszk'!AH33&gt;0,_xlfn.RANK.EQ('Bruttó eszk'!AH33,'Bruttó eszk'!AH$2:AH$34,0),"")</f>
        <v/>
      </c>
      <c r="AI33" s="14" t="str">
        <f>IF('Bruttó eszk'!AI33&gt;0,_xlfn.RANK.EQ('Bruttó eszk'!AI33,'Bruttó eszk'!AI$2:AI$34,0),"")</f>
        <v/>
      </c>
      <c r="AJ33" s="14" t="str">
        <f>IF('Bruttó eszk'!AJ33&gt;0,_xlfn.RANK.EQ('Bruttó eszk'!AJ33,'Bruttó eszk'!AJ$2:AJ$34,0),"")</f>
        <v/>
      </c>
      <c r="AK33" s="14" t="str">
        <f>IF('Bruttó eszk'!AK33&gt;0,_xlfn.RANK.EQ('Bruttó eszk'!AK33,'Bruttó eszk'!AK$2:AK$34,0),"")</f>
        <v/>
      </c>
      <c r="AL33" s="14" t="str">
        <f>IF('Bruttó eszk'!AL33&gt;0,_xlfn.RANK.EQ('Bruttó eszk'!AL33,'Bruttó eszk'!AL$2:AL$34,0),"")</f>
        <v/>
      </c>
      <c r="AM33" s="14" t="str">
        <f>IF('Bruttó eszk'!AM33&gt;0,_xlfn.RANK.EQ('Bruttó eszk'!AM33,'Bruttó eszk'!AM$2:AM$34,0),"")</f>
        <v/>
      </c>
      <c r="AN33" s="14" t="str">
        <f>IF('Bruttó eszk'!AN33&gt;0,_xlfn.RANK.EQ('Bruttó eszk'!AN33,'Bruttó eszk'!AN$2:AN$34,0),"")</f>
        <v/>
      </c>
      <c r="AO33" s="14" t="str">
        <f>IF('Bruttó eszk'!AO33&gt;0,_xlfn.RANK.EQ('Bruttó eszk'!AO33,'Bruttó eszk'!AO$2:AO$34,0),"")</f>
        <v/>
      </c>
      <c r="AP33" s="14" t="str">
        <f>IF('Bruttó eszk'!AP33&gt;0,_xlfn.RANK.EQ('Bruttó eszk'!AP33,'Bruttó eszk'!AP$2:AP$34,0),"")</f>
        <v/>
      </c>
      <c r="AQ33" s="14" t="str">
        <f>IF('Bruttó eszk'!AQ33&gt;0,_xlfn.RANK.EQ('Bruttó eszk'!AQ33,'Bruttó eszk'!AQ$2:AQ$34,0),"")</f>
        <v/>
      </c>
      <c r="AR33" s="14" t="str">
        <f>IF('Bruttó eszk'!AR33&gt;0,_xlfn.RANK.EQ('Bruttó eszk'!AR33,'Bruttó eszk'!AR$2:AR$34,0),"")</f>
        <v/>
      </c>
      <c r="AS33" s="14" t="str">
        <f>IF('Bruttó eszk'!AS33&gt;0,_xlfn.RANK.EQ('Bruttó eszk'!AS33,'Bruttó eszk'!AS$2:AS$34,0),"")</f>
        <v/>
      </c>
      <c r="AT33" s="14" t="str">
        <f>IF('Bruttó eszk'!AT33&gt;0,_xlfn.RANK.EQ('Bruttó eszk'!AT33,'Bruttó eszk'!AT$2:AT$34,0),"")</f>
        <v/>
      </c>
      <c r="AU33" s="14" t="str">
        <f>IF('Bruttó eszk'!AU33&gt;0,_xlfn.RANK.EQ('Bruttó eszk'!AU33,'Bruttó eszk'!AU$2:AU$34,0),"")</f>
        <v/>
      </c>
      <c r="AV33" s="14" t="str">
        <f>IF('Bruttó eszk'!AV33&gt;0,_xlfn.RANK.EQ('Bruttó eszk'!AV33,'Bruttó eszk'!AV$2:AV$34,0),"")</f>
        <v/>
      </c>
      <c r="AW33" s="14" t="str">
        <f>IF('Bruttó eszk'!AW33&gt;0,_xlfn.RANK.EQ('Bruttó eszk'!AW33,'Bruttó eszk'!AW$2:AW$34,0),"")</f>
        <v/>
      </c>
      <c r="AX33" s="14" t="str">
        <f>IF('Bruttó eszk'!AX33&gt;0,_xlfn.RANK.EQ('Bruttó eszk'!AX33,'Bruttó eszk'!AX$2:AX$34,0),"")</f>
        <v/>
      </c>
      <c r="AY33" s="14" t="str">
        <f>IF('Bruttó eszk'!AY33&gt;0,_xlfn.RANK.EQ('Bruttó eszk'!AY33,'Bruttó eszk'!AY$2:AY$34,0),"")</f>
        <v/>
      </c>
      <c r="AZ33" s="14" t="str">
        <f>IF('Bruttó eszk'!AZ33&gt;0,_xlfn.RANK.EQ('Bruttó eszk'!AZ33,'Bruttó eszk'!AZ$2:AZ$34,0),"")</f>
        <v/>
      </c>
      <c r="BA33" s="14" t="str">
        <f>IF('Bruttó eszk'!BA33&gt;0,_xlfn.RANK.EQ('Bruttó eszk'!BA33,'Bruttó eszk'!BA$2:BA$34,0),"")</f>
        <v/>
      </c>
      <c r="BB33" s="14" t="str">
        <f>IF('Bruttó eszk'!BB33&gt;0,_xlfn.RANK.EQ('Bruttó eszk'!BB33,'Bruttó eszk'!BB$2:BB$34,0),"")</f>
        <v/>
      </c>
      <c r="BC33" s="14" t="str">
        <f>IF('Bruttó eszk'!BC33&gt;0,_xlfn.RANK.EQ('Bruttó eszk'!BC33,'Bruttó eszk'!BC$2:BC$34,0),"")</f>
        <v/>
      </c>
      <c r="BD33" s="14" t="str">
        <f>IF('Bruttó eszk'!BD33&gt;0,_xlfn.RANK.EQ('Bruttó eszk'!BD33,'Bruttó eszk'!BD$2:BD$34,0),"")</f>
        <v/>
      </c>
      <c r="BE33" s="14" t="str">
        <f>IF('Bruttó eszk'!BE33&gt;0,_xlfn.RANK.EQ('Bruttó eszk'!BE33,'Bruttó eszk'!BE$2:BE$34,0),"")</f>
        <v/>
      </c>
      <c r="BF33" s="14" t="str">
        <f>IF('Bruttó eszk'!BF33&gt;0,_xlfn.RANK.EQ('Bruttó eszk'!BF33,'Bruttó eszk'!BF$2:BF$34,0),"")</f>
        <v/>
      </c>
      <c r="BG33" s="14" t="str">
        <f>IF('Bruttó eszk'!BG33&gt;0,_xlfn.RANK.EQ('Bruttó eszk'!BG33,'Bruttó eszk'!BG$2:BG$34,0),"")</f>
        <v/>
      </c>
      <c r="BH33" s="14" t="str">
        <f>IF('Bruttó eszk'!BH33&gt;0,_xlfn.RANK.EQ('Bruttó eszk'!BH33,'Bruttó eszk'!BH$2:BH$34,0),"")</f>
        <v/>
      </c>
      <c r="BI33" s="14" t="str">
        <f>IF('Bruttó eszk'!BI33&gt;0,_xlfn.RANK.EQ('Bruttó eszk'!BI33,'Bruttó eszk'!BI$2:BI$34,0),"")</f>
        <v/>
      </c>
      <c r="BJ33" s="14" t="str">
        <f>IF('Bruttó eszk'!BJ33&gt;0,_xlfn.RANK.EQ('Bruttó eszk'!BJ33,'Bruttó eszk'!BJ$2:BJ$34,0),"")</f>
        <v/>
      </c>
      <c r="BK33" s="14"/>
      <c r="BL33" s="14" t="str">
        <f>IF('Bruttó eszk'!BL33&gt;0,_xlfn.RANK.EQ('Bruttó eszk'!BL33,'Bruttó eszk'!BL$2:BL$34,0),"")</f>
        <v/>
      </c>
      <c r="BM33" s="14" t="str">
        <f>IF('Bruttó eszk'!BM33&gt;0,_xlfn.RANK.EQ('Bruttó eszk'!BM33,'Bruttó eszk'!BM$2:BM$34,0),"")</f>
        <v/>
      </c>
      <c r="BN33" s="14" t="str">
        <f>IF('Bruttó eszk'!BN33&gt;0,_xlfn.RANK.EQ('Bruttó eszk'!BN33,'Bruttó eszk'!BN$2:BN$34,0),"")</f>
        <v/>
      </c>
      <c r="BO33" s="14" t="str">
        <f>IF('Bruttó eszk'!BO33&gt;0,_xlfn.RANK.EQ('Bruttó eszk'!BO33,'Bruttó eszk'!BO$2:BO$34,0),"")</f>
        <v/>
      </c>
      <c r="BP33" s="14" t="str">
        <f>IF('Bruttó eszk'!BP33&gt;0,_xlfn.RANK.EQ('Bruttó eszk'!BP33,'Bruttó eszk'!BP$2:BP$34,0),"")</f>
        <v/>
      </c>
      <c r="BQ33" s="14" t="str">
        <f>IF('Bruttó eszk'!BQ33&gt;0,_xlfn.RANK.EQ('Bruttó eszk'!BQ33,'Bruttó eszk'!BQ$2:BQ$34,0),"")</f>
        <v/>
      </c>
      <c r="BR33" s="14" t="str">
        <f>IF('Bruttó eszk'!BR33&gt;0,_xlfn.RANK.EQ('Bruttó eszk'!BR33,'Bruttó eszk'!BR$2:BR$34,0),"")</f>
        <v/>
      </c>
      <c r="BS33" s="14" t="str">
        <f>IF('Bruttó eszk'!BS33&gt;0,_xlfn.RANK.EQ('Bruttó eszk'!BS33,'Bruttó eszk'!BS$2:BS$34,0),"")</f>
        <v/>
      </c>
      <c r="BT33" s="14" t="str">
        <f>IF('Bruttó eszk'!BT33&gt;0,_xlfn.RANK.EQ('Bruttó eszk'!BT33,'Bruttó eszk'!BT$2:BT$34,0),"")</f>
        <v/>
      </c>
      <c r="BU33" s="14" t="str">
        <f>IF('Bruttó eszk'!BU33&gt;0,_xlfn.RANK.EQ('Bruttó eszk'!BU33,'Bruttó eszk'!BU$2:BU$34,0),"")</f>
        <v/>
      </c>
      <c r="BV33" s="14" t="str">
        <f>IF('Bruttó eszk'!BV33&gt;0,_xlfn.RANK.EQ('Bruttó eszk'!BV33,'Bruttó eszk'!BV$2:BV$34,0),"")</f>
        <v/>
      </c>
      <c r="BW33" s="14" t="str">
        <f>IF('Bruttó eszk'!BW33&gt;0,_xlfn.RANK.EQ('Bruttó eszk'!BW33,'Bruttó eszk'!BW$2:BW$34,0),"")</f>
        <v/>
      </c>
      <c r="BX33" s="14" t="str">
        <f>IF('Bruttó eszk'!BX33&gt;0,_xlfn.RANK.EQ('Bruttó eszk'!BX33,'Bruttó eszk'!BX$2:BX$34,0),"")</f>
        <v/>
      </c>
      <c r="BY33" s="14"/>
      <c r="BZ33" s="14" t="str">
        <f>IF('Bruttó eszk'!BZ33&gt;0,_xlfn.RANK.EQ('Bruttó eszk'!BZ33,'Bruttó eszk'!BZ$2:BZ$34,0),"")</f>
        <v/>
      </c>
      <c r="CA33" s="14" t="str">
        <f>IF('Bruttó eszk'!CA33&gt;0,_xlfn.RANK.EQ('Bruttó eszk'!CA33,'Bruttó eszk'!CA$2:CA$34,0),"")</f>
        <v/>
      </c>
      <c r="CB33" s="14" t="str">
        <f>IF('Bruttó eszk'!CB33&gt;0,_xlfn.RANK.EQ('Bruttó eszk'!CB33,'Bruttó eszk'!CB$2:CB$34,0),"")</f>
        <v/>
      </c>
      <c r="CC33" s="14" t="str">
        <f>IF('Bruttó eszk'!CC33&gt;0,_xlfn.RANK.EQ('Bruttó eszk'!CC33,'Bruttó eszk'!CC$2:CC$34,0),"")</f>
        <v/>
      </c>
      <c r="CD33" s="14" t="str">
        <f>IF('Bruttó eszk'!CD33&gt;0,_xlfn.RANK.EQ('Bruttó eszk'!CD33,'Bruttó eszk'!CD$2:CD$34,0),"")</f>
        <v/>
      </c>
      <c r="CE33" s="14" t="str">
        <f>IF('Bruttó eszk'!CE33&gt;0,_xlfn.RANK.EQ('Bruttó eszk'!CE33,'Bruttó eszk'!CE$2:CE$34,0),"")</f>
        <v/>
      </c>
      <c r="CF33" s="14"/>
      <c r="CG33" s="14" t="str">
        <f>IF('Bruttó eszk'!CG33&gt;0,_xlfn.RANK.EQ('Bruttó eszk'!CG33,'Bruttó eszk'!CG$2:CG$34,0),"")</f>
        <v/>
      </c>
      <c r="CH33" s="14" t="str">
        <f>IF('Bruttó eszk'!CH33&gt;0,_xlfn.RANK.EQ('Bruttó eszk'!CH33,'Bruttó eszk'!CH$2:CH$34,0),"")</f>
        <v/>
      </c>
      <c r="CI33" s="14" t="str">
        <f>IF('Bruttó eszk'!CI33&gt;0,_xlfn.RANK.EQ('Bruttó eszk'!CI33,'Bruttó eszk'!CI$2:CI$34,0),"")</f>
        <v/>
      </c>
      <c r="CJ33" s="14" t="str">
        <f>IF('Bruttó eszk'!CJ33&gt;0,_xlfn.RANK.EQ('Bruttó eszk'!CJ33,'Bruttó eszk'!CJ$2:CJ$34,0),"")</f>
        <v/>
      </c>
    </row>
    <row r="34" spans="1:88" x14ac:dyDescent="0.2">
      <c r="A34" s="12">
        <f>'Bruttó eszk'!A34</f>
        <v>0</v>
      </c>
      <c r="B34" s="14" t="str">
        <f>IF('Bruttó eszk'!B34&gt;0,_xlfn.RANK.EQ('Bruttó eszk'!B34,'Bruttó eszk'!B$2:B$34,0),"")</f>
        <v/>
      </c>
      <c r="C34" s="14" t="str">
        <f>IF('Bruttó eszk'!C34&gt;0,_xlfn.RANK.EQ('Bruttó eszk'!C34,'Bruttó eszk'!C$2:C$34,0),"")</f>
        <v/>
      </c>
      <c r="D34" s="14" t="str">
        <f>IF('Bruttó eszk'!D34&gt;0,_xlfn.RANK.EQ('Bruttó eszk'!D34,'Bruttó eszk'!D$2:D$34,0),"")</f>
        <v/>
      </c>
      <c r="E34" s="14" t="str">
        <f>IF('Bruttó eszk'!E34&gt;0,_xlfn.RANK.EQ('Bruttó eszk'!E34,'Bruttó eszk'!E$2:E$34,0),"")</f>
        <v/>
      </c>
      <c r="F34" s="14" t="str">
        <f>IF('Bruttó eszk'!F34&gt;0,_xlfn.RANK.EQ('Bruttó eszk'!F34,'Bruttó eszk'!F$2:F$34,0),"")</f>
        <v/>
      </c>
      <c r="G34" s="14" t="str">
        <f>IF('Bruttó eszk'!G34&gt;0,_xlfn.RANK.EQ('Bruttó eszk'!G34,'Bruttó eszk'!G$2:G$34,0),"")</f>
        <v/>
      </c>
      <c r="H34" s="14" t="str">
        <f>IF('Bruttó eszk'!H34&gt;0,_xlfn.RANK.EQ('Bruttó eszk'!H34,'Bruttó eszk'!H$2:H$34,0),"")</f>
        <v/>
      </c>
      <c r="I34" s="14" t="str">
        <f>IF('Bruttó eszk'!I34&gt;0,_xlfn.RANK.EQ('Bruttó eszk'!I34,'Bruttó eszk'!I$2:I$34,0),"")</f>
        <v/>
      </c>
      <c r="J34" s="14" t="str">
        <f>IF('Bruttó eszk'!J34&gt;0,_xlfn.RANK.EQ('Bruttó eszk'!J34,'Bruttó eszk'!J$2:J$34,0),"")</f>
        <v/>
      </c>
      <c r="K34" s="14" t="str">
        <f>IF('Bruttó eszk'!K34&gt;0,_xlfn.RANK.EQ('Bruttó eszk'!K34,'Bruttó eszk'!K$2:K$34,0),"")</f>
        <v/>
      </c>
      <c r="L34" s="14" t="str">
        <f>IF('Bruttó eszk'!L34&gt;0,_xlfn.RANK.EQ('Bruttó eszk'!L34,'Bruttó eszk'!L$2:L$34,0),"")</f>
        <v/>
      </c>
      <c r="M34" s="14" t="str">
        <f>IF('Bruttó eszk'!M34&gt;0,_xlfn.RANK.EQ('Bruttó eszk'!M34,'Bruttó eszk'!M$2:M$34,0),"")</f>
        <v/>
      </c>
      <c r="N34" s="14" t="str">
        <f>IF('Bruttó eszk'!N34&gt;0,_xlfn.RANK.EQ('Bruttó eszk'!N34,'Bruttó eszk'!N$2:N$34,0),"")</f>
        <v/>
      </c>
      <c r="O34" s="14" t="str">
        <f>IF('Bruttó eszk'!O34&gt;0,_xlfn.RANK.EQ('Bruttó eszk'!O34,'Bruttó eszk'!O$2:O$34,0),"")</f>
        <v/>
      </c>
      <c r="P34" s="14" t="str">
        <f>IF('Bruttó eszk'!P34&gt;0,_xlfn.RANK.EQ('Bruttó eszk'!P34,'Bruttó eszk'!P$2:P$34,0),"")</f>
        <v/>
      </c>
      <c r="Q34" s="14" t="str">
        <f>IF('Bruttó eszk'!Q34&gt;0,_xlfn.RANK.EQ('Bruttó eszk'!Q34,'Bruttó eszk'!Q$2:Q$34,0),"")</f>
        <v/>
      </c>
      <c r="R34" s="14" t="str">
        <f>IF('Bruttó eszk'!R34&gt;0,_xlfn.RANK.EQ('Bruttó eszk'!R34,'Bruttó eszk'!R$2:R$34,0),"")</f>
        <v/>
      </c>
      <c r="S34" s="14" t="str">
        <f>IF('Bruttó eszk'!S34&gt;0,_xlfn.RANK.EQ('Bruttó eszk'!S34,'Bruttó eszk'!S$2:S$34,0),"")</f>
        <v/>
      </c>
      <c r="T34" s="14" t="str">
        <f>IF('Bruttó eszk'!T34&gt;0,_xlfn.RANK.EQ('Bruttó eszk'!T34,'Bruttó eszk'!T$2:T$34,0),"")</f>
        <v/>
      </c>
      <c r="U34" s="14" t="str">
        <f>IF('Bruttó eszk'!U34&gt;0,_xlfn.RANK.EQ('Bruttó eszk'!U34,'Bruttó eszk'!U$2:U$34,0),"")</f>
        <v/>
      </c>
      <c r="V34" s="14" t="str">
        <f>IF('Bruttó eszk'!V34&gt;0,_xlfn.RANK.EQ('Bruttó eszk'!V34,'Bruttó eszk'!V$2:V$34,0),"")</f>
        <v/>
      </c>
      <c r="W34" s="14" t="str">
        <f>IF('Bruttó eszk'!W34&gt;0,_xlfn.RANK.EQ('Bruttó eszk'!W34,'Bruttó eszk'!W$2:W$34,0),"")</f>
        <v/>
      </c>
      <c r="X34" s="14" t="str">
        <f>IF('Bruttó eszk'!X34&gt;0,_xlfn.RANK.EQ('Bruttó eszk'!X34,'Bruttó eszk'!X$2:X$34,0),"")</f>
        <v/>
      </c>
      <c r="Y34" s="14" t="str">
        <f>IF('Bruttó eszk'!Y34&gt;0,_xlfn.RANK.EQ('Bruttó eszk'!Y34,'Bruttó eszk'!Y$2:Y$34,0),"")</f>
        <v/>
      </c>
      <c r="Z34" s="14" t="str">
        <f>IF('Bruttó eszk'!Z34&gt;0,_xlfn.RANK.EQ('Bruttó eszk'!Z34,'Bruttó eszk'!Z$2:Z$34,0),"")</f>
        <v/>
      </c>
      <c r="AA34" s="14" t="str">
        <f>IF('Bruttó eszk'!AA34&gt;0,_xlfn.RANK.EQ('Bruttó eszk'!AA34,'Bruttó eszk'!AA$2:AA$34,0),"")</f>
        <v/>
      </c>
      <c r="AB34" s="14" t="str">
        <f>IF('Bruttó eszk'!AB34&gt;0,_xlfn.RANK.EQ('Bruttó eszk'!AB34,'Bruttó eszk'!AB$2:AB$34,0),"")</f>
        <v/>
      </c>
      <c r="AC34" s="14" t="str">
        <f>IF('Bruttó eszk'!AC34&gt;0,_xlfn.RANK.EQ('Bruttó eszk'!AC34,'Bruttó eszk'!AC$2:AC$34,0),"")</f>
        <v/>
      </c>
      <c r="AD34" s="14" t="str">
        <f>IF('Bruttó eszk'!AD34&gt;0,_xlfn.RANK.EQ('Bruttó eszk'!AD34,'Bruttó eszk'!AD$2:AD$34,0),"")</f>
        <v/>
      </c>
      <c r="AE34" s="14" t="str">
        <f>IF('Bruttó eszk'!AE34&gt;0,_xlfn.RANK.EQ('Bruttó eszk'!AE34,'Bruttó eszk'!AE$2:AE$34,0),"")</f>
        <v/>
      </c>
      <c r="AF34" s="14" t="str">
        <f>IF('Bruttó eszk'!AF34&gt;0,_xlfn.RANK.EQ('Bruttó eszk'!AF34,'Bruttó eszk'!AF$2:AF$34,0),"")</f>
        <v/>
      </c>
      <c r="AG34" s="14" t="str">
        <f>IF('Bruttó eszk'!AG34&gt;0,_xlfn.RANK.EQ('Bruttó eszk'!AG34,'Bruttó eszk'!AG$2:AG$34,0),"")</f>
        <v/>
      </c>
      <c r="AH34" s="14" t="str">
        <f>IF('Bruttó eszk'!AH34&gt;0,_xlfn.RANK.EQ('Bruttó eszk'!AH34,'Bruttó eszk'!AH$2:AH$34,0),"")</f>
        <v/>
      </c>
      <c r="AI34" s="14" t="str">
        <f>IF('Bruttó eszk'!AI34&gt;0,_xlfn.RANK.EQ('Bruttó eszk'!AI34,'Bruttó eszk'!AI$2:AI$34,0),"")</f>
        <v/>
      </c>
      <c r="AJ34" s="14" t="str">
        <f>IF('Bruttó eszk'!AJ34&gt;0,_xlfn.RANK.EQ('Bruttó eszk'!AJ34,'Bruttó eszk'!AJ$2:AJ$34,0),"")</f>
        <v/>
      </c>
      <c r="AK34" s="14" t="str">
        <f>IF('Bruttó eszk'!AK34&gt;0,_xlfn.RANK.EQ('Bruttó eszk'!AK34,'Bruttó eszk'!AK$2:AK$34,0),"")</f>
        <v/>
      </c>
      <c r="AL34" s="14" t="str">
        <f>IF('Bruttó eszk'!AL34&gt;0,_xlfn.RANK.EQ('Bruttó eszk'!AL34,'Bruttó eszk'!AL$2:AL$34,0),"")</f>
        <v/>
      </c>
      <c r="AM34" s="14" t="str">
        <f>IF('Bruttó eszk'!AM34&gt;0,_xlfn.RANK.EQ('Bruttó eszk'!AM34,'Bruttó eszk'!AM$2:AM$34,0),"")</f>
        <v/>
      </c>
      <c r="AN34" s="14" t="str">
        <f>IF('Bruttó eszk'!AN34&gt;0,_xlfn.RANK.EQ('Bruttó eszk'!AN34,'Bruttó eszk'!AN$2:AN$34,0),"")</f>
        <v/>
      </c>
      <c r="AO34" s="14" t="str">
        <f>IF('Bruttó eszk'!AO34&gt;0,_xlfn.RANK.EQ('Bruttó eszk'!AO34,'Bruttó eszk'!AO$2:AO$34,0),"")</f>
        <v/>
      </c>
      <c r="AP34" s="14" t="str">
        <f>IF('Bruttó eszk'!AP34&gt;0,_xlfn.RANK.EQ('Bruttó eszk'!AP34,'Bruttó eszk'!AP$2:AP$34,0),"")</f>
        <v/>
      </c>
      <c r="AQ34" s="14" t="str">
        <f>IF('Bruttó eszk'!AQ34&gt;0,_xlfn.RANK.EQ('Bruttó eszk'!AQ34,'Bruttó eszk'!AQ$2:AQ$34,0),"")</f>
        <v/>
      </c>
      <c r="AR34" s="14" t="str">
        <f>IF('Bruttó eszk'!AR34&gt;0,_xlfn.RANK.EQ('Bruttó eszk'!AR34,'Bruttó eszk'!AR$2:AR$34,0),"")</f>
        <v/>
      </c>
      <c r="AS34" s="14" t="str">
        <f>IF('Bruttó eszk'!AS34&gt;0,_xlfn.RANK.EQ('Bruttó eszk'!AS34,'Bruttó eszk'!AS$2:AS$34,0),"")</f>
        <v/>
      </c>
      <c r="AT34" s="14" t="str">
        <f>IF('Bruttó eszk'!AT34&gt;0,_xlfn.RANK.EQ('Bruttó eszk'!AT34,'Bruttó eszk'!AT$2:AT$34,0),"")</f>
        <v/>
      </c>
      <c r="AU34" s="14" t="str">
        <f>IF('Bruttó eszk'!AU34&gt;0,_xlfn.RANK.EQ('Bruttó eszk'!AU34,'Bruttó eszk'!AU$2:AU$34,0),"")</f>
        <v/>
      </c>
      <c r="AV34" s="14" t="str">
        <f>IF('Bruttó eszk'!AV34&gt;0,_xlfn.RANK.EQ('Bruttó eszk'!AV34,'Bruttó eszk'!AV$2:AV$34,0),"")</f>
        <v/>
      </c>
      <c r="AW34" s="14" t="str">
        <f>IF('Bruttó eszk'!AW34&gt;0,_xlfn.RANK.EQ('Bruttó eszk'!AW34,'Bruttó eszk'!AW$2:AW$34,0),"")</f>
        <v/>
      </c>
      <c r="AX34" s="14" t="str">
        <f>IF('Bruttó eszk'!AX34&gt;0,_xlfn.RANK.EQ('Bruttó eszk'!AX34,'Bruttó eszk'!AX$2:AX$34,0),"")</f>
        <v/>
      </c>
      <c r="AY34" s="14" t="str">
        <f>IF('Bruttó eszk'!AY34&gt;0,_xlfn.RANK.EQ('Bruttó eszk'!AY34,'Bruttó eszk'!AY$2:AY$34,0),"")</f>
        <v/>
      </c>
      <c r="AZ34" s="14" t="str">
        <f>IF('Bruttó eszk'!AZ34&gt;0,_xlfn.RANK.EQ('Bruttó eszk'!AZ34,'Bruttó eszk'!AZ$2:AZ$34,0),"")</f>
        <v/>
      </c>
      <c r="BA34" s="14" t="str">
        <f>IF('Bruttó eszk'!BA34&gt;0,_xlfn.RANK.EQ('Bruttó eszk'!BA34,'Bruttó eszk'!BA$2:BA$34,0),"")</f>
        <v/>
      </c>
      <c r="BB34" s="14" t="str">
        <f>IF('Bruttó eszk'!BB34&gt;0,_xlfn.RANK.EQ('Bruttó eszk'!BB34,'Bruttó eszk'!BB$2:BB$34,0),"")</f>
        <v/>
      </c>
      <c r="BC34" s="14" t="str">
        <f>IF('Bruttó eszk'!BC34&gt;0,_xlfn.RANK.EQ('Bruttó eszk'!BC34,'Bruttó eszk'!BC$2:BC$34,0),"")</f>
        <v/>
      </c>
      <c r="BD34" s="14" t="str">
        <f>IF('Bruttó eszk'!BD34&gt;0,_xlfn.RANK.EQ('Bruttó eszk'!BD34,'Bruttó eszk'!BD$2:BD$34,0),"")</f>
        <v/>
      </c>
      <c r="BE34" s="14" t="str">
        <f>IF('Bruttó eszk'!BE34&gt;0,_xlfn.RANK.EQ('Bruttó eszk'!BE34,'Bruttó eszk'!BE$2:BE$34,0),"")</f>
        <v/>
      </c>
      <c r="BF34" s="14" t="str">
        <f>IF('Bruttó eszk'!BF34&gt;0,_xlfn.RANK.EQ('Bruttó eszk'!BF34,'Bruttó eszk'!BF$2:BF$34,0),"")</f>
        <v/>
      </c>
      <c r="BG34" s="14" t="str">
        <f>IF('Bruttó eszk'!BG34&gt;0,_xlfn.RANK.EQ('Bruttó eszk'!BG34,'Bruttó eszk'!BG$2:BG$34,0),"")</f>
        <v/>
      </c>
      <c r="BH34" s="14" t="str">
        <f>IF('Bruttó eszk'!BH34&gt;0,_xlfn.RANK.EQ('Bruttó eszk'!BH34,'Bruttó eszk'!BH$2:BH$34,0),"")</f>
        <v/>
      </c>
      <c r="BI34" s="14" t="str">
        <f>IF('Bruttó eszk'!BI34&gt;0,_xlfn.RANK.EQ('Bruttó eszk'!BI34,'Bruttó eszk'!BI$2:BI$34,0),"")</f>
        <v/>
      </c>
      <c r="BJ34" s="14" t="str">
        <f>IF('Bruttó eszk'!BJ34&gt;0,_xlfn.RANK.EQ('Bruttó eszk'!BJ34,'Bruttó eszk'!BJ$2:BJ$34,0),"")</f>
        <v/>
      </c>
      <c r="BK34" s="14"/>
      <c r="BL34" s="14" t="str">
        <f>IF('Bruttó eszk'!BL34&gt;0,_xlfn.RANK.EQ('Bruttó eszk'!BL34,'Bruttó eszk'!BL$2:BL$34,0),"")</f>
        <v/>
      </c>
      <c r="BM34" s="14" t="str">
        <f>IF('Bruttó eszk'!BM34&gt;0,_xlfn.RANK.EQ('Bruttó eszk'!BM34,'Bruttó eszk'!BM$2:BM$34,0),"")</f>
        <v/>
      </c>
      <c r="BN34" s="14" t="str">
        <f>IF('Bruttó eszk'!BN34&gt;0,_xlfn.RANK.EQ('Bruttó eszk'!BN34,'Bruttó eszk'!BN$2:BN$34,0),"")</f>
        <v/>
      </c>
      <c r="BO34" s="14" t="str">
        <f>IF('Bruttó eszk'!BO34&gt;0,_xlfn.RANK.EQ('Bruttó eszk'!BO34,'Bruttó eszk'!BO$2:BO$34,0),"")</f>
        <v/>
      </c>
      <c r="BP34" s="14" t="str">
        <f>IF('Bruttó eszk'!BP34&gt;0,_xlfn.RANK.EQ('Bruttó eszk'!BP34,'Bruttó eszk'!BP$2:BP$34,0),"")</f>
        <v/>
      </c>
      <c r="BQ34" s="14" t="str">
        <f>IF('Bruttó eszk'!BQ34&gt;0,_xlfn.RANK.EQ('Bruttó eszk'!BQ34,'Bruttó eszk'!BQ$2:BQ$34,0),"")</f>
        <v/>
      </c>
      <c r="BR34" s="14" t="str">
        <f>IF('Bruttó eszk'!BR34&gt;0,_xlfn.RANK.EQ('Bruttó eszk'!BR34,'Bruttó eszk'!BR$2:BR$34,0),"")</f>
        <v/>
      </c>
      <c r="BS34" s="14" t="str">
        <f>IF('Bruttó eszk'!BS34&gt;0,_xlfn.RANK.EQ('Bruttó eszk'!BS34,'Bruttó eszk'!BS$2:BS$34,0),"")</f>
        <v/>
      </c>
      <c r="BT34" s="14" t="str">
        <f>IF('Bruttó eszk'!BT34&gt;0,_xlfn.RANK.EQ('Bruttó eszk'!BT34,'Bruttó eszk'!BT$2:BT$34,0),"")</f>
        <v/>
      </c>
      <c r="BU34" s="14" t="str">
        <f>IF('Bruttó eszk'!BU34&gt;0,_xlfn.RANK.EQ('Bruttó eszk'!BU34,'Bruttó eszk'!BU$2:BU$34,0),"")</f>
        <v/>
      </c>
      <c r="BV34" s="14" t="str">
        <f>IF('Bruttó eszk'!BV34&gt;0,_xlfn.RANK.EQ('Bruttó eszk'!BV34,'Bruttó eszk'!BV$2:BV$34,0),"")</f>
        <v/>
      </c>
      <c r="BW34" s="14" t="str">
        <f>IF('Bruttó eszk'!BW34&gt;0,_xlfn.RANK.EQ('Bruttó eszk'!BW34,'Bruttó eszk'!BW$2:BW$34,0),"")</f>
        <v/>
      </c>
      <c r="BX34" s="14" t="str">
        <f>IF('Bruttó eszk'!BX34&gt;0,_xlfn.RANK.EQ('Bruttó eszk'!BX34,'Bruttó eszk'!BX$2:BX$34,0),"")</f>
        <v/>
      </c>
      <c r="BY34" s="14"/>
      <c r="BZ34" s="14" t="str">
        <f>IF('Bruttó eszk'!BZ34&gt;0,_xlfn.RANK.EQ('Bruttó eszk'!BZ34,'Bruttó eszk'!BZ$2:BZ$34,0),"")</f>
        <v/>
      </c>
      <c r="CA34" s="14" t="str">
        <f>IF('Bruttó eszk'!CA34&gt;0,_xlfn.RANK.EQ('Bruttó eszk'!CA34,'Bruttó eszk'!CA$2:CA$34,0),"")</f>
        <v/>
      </c>
      <c r="CB34" s="14" t="str">
        <f>IF('Bruttó eszk'!CB34&gt;0,_xlfn.RANK.EQ('Bruttó eszk'!CB34,'Bruttó eszk'!CB$2:CB$34,0),"")</f>
        <v/>
      </c>
      <c r="CC34" s="14" t="str">
        <f>IF('Bruttó eszk'!CC34&gt;0,_xlfn.RANK.EQ('Bruttó eszk'!CC34,'Bruttó eszk'!CC$2:CC$34,0),"")</f>
        <v/>
      </c>
      <c r="CD34" s="14" t="str">
        <f>IF('Bruttó eszk'!CD34&gt;0,_xlfn.RANK.EQ('Bruttó eszk'!CD34,'Bruttó eszk'!CD$2:CD$34,0),"")</f>
        <v/>
      </c>
      <c r="CE34" s="14" t="str">
        <f>IF('Bruttó eszk'!CE34&gt;0,_xlfn.RANK.EQ('Bruttó eszk'!CE34,'Bruttó eszk'!CE$2:CE$34,0),"")</f>
        <v/>
      </c>
      <c r="CF34" s="14"/>
      <c r="CG34" s="14" t="str">
        <f>IF('Bruttó eszk'!CG34&gt;0,_xlfn.RANK.EQ('Bruttó eszk'!CG34,'Bruttó eszk'!CG$2:CG$34,0),"")</f>
        <v/>
      </c>
      <c r="CH34" s="14" t="str">
        <f>IF('Bruttó eszk'!CH34&gt;0,_xlfn.RANK.EQ('Bruttó eszk'!CH34,'Bruttó eszk'!CH$2:CH$34,0),"")</f>
        <v/>
      </c>
      <c r="CI34" s="14" t="str">
        <f>IF('Bruttó eszk'!CI34&gt;0,_xlfn.RANK.EQ('Bruttó eszk'!CI34,'Bruttó eszk'!CI$2:CI$34,0),"")</f>
        <v/>
      </c>
      <c r="CJ34" s="14" t="str">
        <f>IF('Bruttó eszk'!CJ34&gt;0,_xlfn.RANK.EQ('Bruttó eszk'!CJ34,'Bruttó eszk'!CJ$2:CJ$34,0),"")</f>
        <v/>
      </c>
    </row>
    <row r="35" spans="1:88" s="64" customFormat="1" x14ac:dyDescent="0.2">
      <c r="A35" s="64" t="str">
        <f>'Bruttó eszk'!A35</f>
        <v>Összesen</v>
      </c>
      <c r="B35" s="65">
        <f>'Bruttó eszk'!B35</f>
        <v>78665010305</v>
      </c>
      <c r="C35" s="65">
        <f>'Bruttó eszk'!C35</f>
        <v>174911072396.49072</v>
      </c>
      <c r="D35" s="65">
        <f>'Bruttó eszk'!D35</f>
        <v>42694013891</v>
      </c>
      <c r="E35" s="65">
        <f>'Bruttó eszk'!E35</f>
        <v>43778585819.388687</v>
      </c>
      <c r="F35" s="65">
        <f>'Bruttó eszk'!F35</f>
        <v>1385949942</v>
      </c>
      <c r="G35" s="65">
        <f>'Bruttó eszk'!G35</f>
        <v>466104633</v>
      </c>
      <c r="H35" s="65">
        <f>'Bruttó eszk'!H35</f>
        <v>82828846491.790009</v>
      </c>
      <c r="I35" s="65">
        <f>'Bruttó eszk'!I35</f>
        <v>2678658853</v>
      </c>
      <c r="J35" s="65">
        <f>'Bruttó eszk'!J35</f>
        <v>13264063038</v>
      </c>
      <c r="K35" s="65">
        <f>'Bruttó eszk'!K35</f>
        <v>2394767142</v>
      </c>
      <c r="L35" s="65">
        <f>'Bruttó eszk'!L35</f>
        <v>3976073436.5</v>
      </c>
      <c r="M35" s="65">
        <f>'Bruttó eszk'!M35</f>
        <v>229078222624.27222</v>
      </c>
      <c r="N35" s="65">
        <f>'Bruttó eszk'!N35</f>
        <v>106357488945.10699</v>
      </c>
      <c r="O35" s="65">
        <f>'Bruttó eszk'!O35</f>
        <v>0</v>
      </c>
      <c r="P35" s="65">
        <f>'Bruttó eszk'!P35</f>
        <v>17533706239</v>
      </c>
      <c r="Q35" s="65">
        <f>'Bruttó eszk'!Q35</f>
        <v>11271526070</v>
      </c>
      <c r="R35" s="65">
        <f>'Bruttó eszk'!R35</f>
        <v>56917029436.790001</v>
      </c>
      <c r="S35" s="65">
        <f>'Bruttó eszk'!S35</f>
        <v>0</v>
      </c>
      <c r="T35" s="65">
        <f>'Bruttó eszk'!T35</f>
        <v>22475082630</v>
      </c>
      <c r="U35" s="65">
        <f>'Bruttó eszk'!U35</f>
        <v>0</v>
      </c>
      <c r="V35" s="65">
        <f>'Bruttó eszk'!V35</f>
        <v>0</v>
      </c>
      <c r="W35" s="65">
        <f>'Bruttó eszk'!W35</f>
        <v>9539557373</v>
      </c>
      <c r="X35" s="65">
        <f>'Bruttó eszk'!X35</f>
        <v>0</v>
      </c>
      <c r="Y35" s="65">
        <f>'Bruttó eszk'!Y35</f>
        <v>4838418998.2525997</v>
      </c>
      <c r="Z35" s="65">
        <f>'Bruttó eszk'!Z35</f>
        <v>148694910432.14252</v>
      </c>
      <c r="AA35" s="65">
        <f>'Bruttó eszk'!AA35</f>
        <v>32401549</v>
      </c>
      <c r="AB35" s="65">
        <f>'Bruttó eszk'!AB35</f>
        <v>1232726657.424</v>
      </c>
      <c r="AC35" s="65">
        <f>'Bruttó eszk'!AC35</f>
        <v>24425744389.200001</v>
      </c>
      <c r="AD35" s="65">
        <f>'Bruttó eszk'!AD35</f>
        <v>0</v>
      </c>
      <c r="AE35" s="65">
        <f>'Bruttó eszk'!AE35</f>
        <v>81006583691.830795</v>
      </c>
      <c r="AF35" s="65">
        <f>'Bruttó eszk'!AF35</f>
        <v>22372239749.919998</v>
      </c>
      <c r="AG35" s="65">
        <f>'Bruttó eszk'!AG35</f>
        <v>18318969957.200001</v>
      </c>
      <c r="AH35" s="65">
        <f>'Bruttó eszk'!AH35</f>
        <v>5594363202.3299999</v>
      </c>
      <c r="AI35" s="65">
        <f>'Bruttó eszk'!AI35</f>
        <v>59994416896</v>
      </c>
      <c r="AJ35" s="65">
        <f>'Bruttó eszk'!AJ35</f>
        <v>1354795109</v>
      </c>
      <c r="AK35" s="65">
        <f>'Bruttó eszk'!AK35</f>
        <v>89692684396.410995</v>
      </c>
      <c r="AL35" s="65">
        <f>'Bruttó eszk'!AL35</f>
        <v>8631258692.5608006</v>
      </c>
      <c r="AM35" s="65">
        <f>'Bruttó eszk'!AM35</f>
        <v>6647026035.71</v>
      </c>
      <c r="AN35" s="65">
        <f>'Bruttó eszk'!AN35</f>
        <v>96510300018.470795</v>
      </c>
      <c r="AO35" s="65">
        <f>'Bruttó eszk'!AO35</f>
        <v>231657388.56999999</v>
      </c>
      <c r="AP35" s="65">
        <f>'Bruttó eszk'!AP35</f>
        <v>2506910805.9000001</v>
      </c>
      <c r="AQ35" s="65">
        <f>'Bruttó eszk'!AQ35</f>
        <v>19695164371.630001</v>
      </c>
      <c r="AR35" s="65">
        <f>'Bruttó eszk'!AR35</f>
        <v>1711257982</v>
      </c>
      <c r="AS35" s="65">
        <f>'Bruttó eszk'!AS35</f>
        <v>1803890743</v>
      </c>
      <c r="AT35" s="65">
        <f>'Bruttó eszk'!AT35</f>
        <v>57564580480</v>
      </c>
      <c r="AU35" s="65">
        <f>'Bruttó eszk'!AU35</f>
        <v>1906705036</v>
      </c>
      <c r="AV35" s="65">
        <f>'Bruttó eszk'!AV35</f>
        <v>19640183874.104401</v>
      </c>
      <c r="AW35" s="65">
        <f>'Bruttó eszk'!AW35</f>
        <v>69038616380.729996</v>
      </c>
      <c r="AX35" s="65">
        <f>'Bruttó eszk'!AX35</f>
        <v>7194175297.1366997</v>
      </c>
      <c r="AY35" s="65">
        <f>'Bruttó eszk'!AY35</f>
        <v>0</v>
      </c>
      <c r="AZ35" s="65">
        <f>'Bruttó eszk'!AZ35</f>
        <v>1308269400</v>
      </c>
      <c r="BA35" s="65">
        <f>'Bruttó eszk'!BA35</f>
        <v>0</v>
      </c>
      <c r="BB35" s="65">
        <f>'Bruttó eszk'!BB35</f>
        <v>363625750</v>
      </c>
      <c r="BC35" s="65">
        <f>'Bruttó eszk'!BC35</f>
        <v>0</v>
      </c>
      <c r="BD35" s="65">
        <f>'Bruttó eszk'!BD35</f>
        <v>35500000</v>
      </c>
      <c r="BE35" s="65">
        <f>'Bruttó eszk'!BE35</f>
        <v>0</v>
      </c>
      <c r="BF35" s="65">
        <f>'Bruttó eszk'!BF35</f>
        <v>12188187</v>
      </c>
      <c r="BG35" s="65">
        <f>'Bruttó eszk'!BG35</f>
        <v>1974861558</v>
      </c>
      <c r="BH35" s="65">
        <f>'Bruttó eszk'!BH35</f>
        <v>201446849</v>
      </c>
      <c r="BI35" s="65">
        <f>'Bruttó eszk'!BI35</f>
        <v>47129606</v>
      </c>
      <c r="BJ35" s="65">
        <f>'Bruttó eszk'!BJ35</f>
        <v>2341932931</v>
      </c>
      <c r="BK35" s="65"/>
      <c r="BL35" s="65">
        <f>'Bruttó eszk'!BL35</f>
        <v>340048682411.87939</v>
      </c>
      <c r="BM35" s="65">
        <f>'Bruttó eszk'!BM35</f>
        <v>1852054575</v>
      </c>
      <c r="BN35" s="65">
        <f>'Bruttó eszk'!BN35</f>
        <v>85507505344.790009</v>
      </c>
      <c r="BO35" s="65">
        <f>'Bruttó eszk'!BO35</f>
        <v>15658830180</v>
      </c>
      <c r="BP35" s="65">
        <f>'Bruttó eszk'!BP35</f>
        <v>32014640003</v>
      </c>
      <c r="BQ35" s="65">
        <f>'Bruttó eszk'!BQ35</f>
        <v>179224202026.0191</v>
      </c>
      <c r="BR35" s="65">
        <f>'Bruttó eszk'!BR35</f>
        <v>103378823441.75079</v>
      </c>
      <c r="BS35" s="65">
        <f>'Bruttó eszk'!BS35</f>
        <v>23913333159.529999</v>
      </c>
      <c r="BT35" s="65">
        <f>'Bruttó eszk'!BT35</f>
        <v>61349212005</v>
      </c>
      <c r="BU35" s="65">
        <f>'Bruttó eszk'!BU35</f>
        <v>98323943088.971802</v>
      </c>
      <c r="BV35" s="65">
        <f>'Bruttó eszk'!BV35</f>
        <v>1343769400</v>
      </c>
      <c r="BW35" s="65">
        <f>'Bruttó eszk'!BW35</f>
        <v>2552122344</v>
      </c>
      <c r="BX35" s="65">
        <f>'Bruttó eszk'!BX35</f>
        <v>2389062537</v>
      </c>
      <c r="BY35" s="65"/>
      <c r="BZ35" s="65">
        <f>'Bruttó eszk'!BZ35</f>
        <v>443067072511.66943</v>
      </c>
      <c r="CA35" s="65">
        <f>'Bruttó eszk'!CA35</f>
        <v>211238842029.0191</v>
      </c>
      <c r="CB35" s="65">
        <f>'Bruttó eszk'!CB35</f>
        <v>286965311695.25256</v>
      </c>
      <c r="CC35" s="65">
        <f>'Bruttó eszk'!CC35</f>
        <v>3895891744</v>
      </c>
      <c r="CD35" s="65">
        <f>'Bruttó eszk'!CD35</f>
        <v>2389062537</v>
      </c>
      <c r="CE35" s="49">
        <f>'Bruttó eszk'!CE35</f>
        <v>947556180516.94116</v>
      </c>
      <c r="CG35" s="65">
        <f>'Bruttó eszk'!CG35</f>
        <v>253576082701.49072</v>
      </c>
      <c r="CH35" s="65">
        <f>'Bruttó eszk'!CH35</f>
        <v>86472599710.388687</v>
      </c>
      <c r="CI35" s="65">
        <f>'Bruttó eszk'!CI35</f>
        <v>121359024196</v>
      </c>
      <c r="CJ35" s="65">
        <f>'Bruttó eszk'!CJ35</f>
        <v>218689658215.87939</v>
      </c>
    </row>
    <row r="36" spans="1:88" x14ac:dyDescent="0.2">
      <c r="B36" s="14"/>
      <c r="C36" s="14"/>
      <c r="D36" s="14"/>
      <c r="E36" s="14"/>
      <c r="F36" s="14" t="str">
        <f>IF('Bruttó eszk'!F36&gt;0,_xlfn.RANK.EQ('Bruttó eszk'!F36,'Bruttó eszk'!F$2:F$28,0),"")</f>
        <v/>
      </c>
      <c r="G36" s="14" t="str">
        <f>IF('Bruttó eszk'!G36&gt;0,_xlfn.RANK.EQ('Bruttó eszk'!G36,'Bruttó eszk'!G$2:G$28,0),"")</f>
        <v/>
      </c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49"/>
    </row>
    <row r="37" spans="1:88" x14ac:dyDescent="0.2">
      <c r="A37" s="55" t="s">
        <v>367</v>
      </c>
      <c r="B37" s="55">
        <f t="shared" ref="B37:AG37" si="0">COUNTIF(B2:B34,"&gt;0")</f>
        <v>7</v>
      </c>
      <c r="C37" s="55">
        <f t="shared" si="0"/>
        <v>15</v>
      </c>
      <c r="D37" s="55">
        <f t="shared" si="0"/>
        <v>7</v>
      </c>
      <c r="E37" s="55">
        <f t="shared" si="0"/>
        <v>15</v>
      </c>
      <c r="F37" s="55">
        <f t="shared" si="0"/>
        <v>4</v>
      </c>
      <c r="G37" s="55">
        <f t="shared" si="0"/>
        <v>4</v>
      </c>
      <c r="H37" s="55">
        <f t="shared" si="0"/>
        <v>10</v>
      </c>
      <c r="I37" s="55">
        <f t="shared" si="0"/>
        <v>5</v>
      </c>
      <c r="J37" s="55">
        <f t="shared" si="0"/>
        <v>4</v>
      </c>
      <c r="K37" s="55">
        <f t="shared" si="0"/>
        <v>4</v>
      </c>
      <c r="L37" s="55">
        <f t="shared" si="0"/>
        <v>4</v>
      </c>
      <c r="M37" s="55">
        <f t="shared" si="0"/>
        <v>15</v>
      </c>
      <c r="N37" s="55">
        <f t="shared" si="0"/>
        <v>14</v>
      </c>
      <c r="O37" s="55">
        <f t="shared" si="0"/>
        <v>0</v>
      </c>
      <c r="P37" s="55">
        <f t="shared" si="0"/>
        <v>4</v>
      </c>
      <c r="Q37" s="55">
        <f t="shared" si="0"/>
        <v>4</v>
      </c>
      <c r="R37" s="55">
        <f t="shared" si="0"/>
        <v>9</v>
      </c>
      <c r="S37" s="55">
        <f t="shared" si="0"/>
        <v>0</v>
      </c>
      <c r="T37" s="55">
        <f t="shared" si="0"/>
        <v>8</v>
      </c>
      <c r="U37" s="55">
        <f t="shared" si="0"/>
        <v>0</v>
      </c>
      <c r="V37" s="55">
        <f t="shared" si="0"/>
        <v>0</v>
      </c>
      <c r="W37" s="55">
        <f t="shared" si="0"/>
        <v>8</v>
      </c>
      <c r="X37" s="55">
        <f t="shared" si="0"/>
        <v>0</v>
      </c>
      <c r="Y37" s="55">
        <f t="shared" si="0"/>
        <v>9</v>
      </c>
      <c r="Z37" s="55">
        <f t="shared" si="0"/>
        <v>16</v>
      </c>
      <c r="AA37" s="55">
        <f t="shared" si="0"/>
        <v>1</v>
      </c>
      <c r="AB37" s="55">
        <f t="shared" si="0"/>
        <v>7</v>
      </c>
      <c r="AC37" s="55">
        <f t="shared" si="0"/>
        <v>17</v>
      </c>
      <c r="AD37" s="55">
        <f t="shared" si="0"/>
        <v>0</v>
      </c>
      <c r="AE37" s="55">
        <f t="shared" si="0"/>
        <v>14</v>
      </c>
      <c r="AF37" s="55">
        <f t="shared" si="0"/>
        <v>12</v>
      </c>
      <c r="AG37" s="55">
        <f t="shared" si="0"/>
        <v>12</v>
      </c>
      <c r="AH37" s="55">
        <f t="shared" ref="AH37:BM37" si="1">COUNTIF(AH2:AH34,"&gt;0")</f>
        <v>12</v>
      </c>
      <c r="AI37" s="55">
        <f t="shared" si="1"/>
        <v>12</v>
      </c>
      <c r="AJ37" s="55">
        <f t="shared" si="1"/>
        <v>3</v>
      </c>
      <c r="AK37" s="55">
        <f t="shared" si="1"/>
        <v>16</v>
      </c>
      <c r="AL37" s="55">
        <f t="shared" si="1"/>
        <v>13</v>
      </c>
      <c r="AM37" s="55">
        <f t="shared" si="1"/>
        <v>9</v>
      </c>
      <c r="AN37" s="55">
        <f t="shared" si="1"/>
        <v>14</v>
      </c>
      <c r="AO37" s="55">
        <f t="shared" si="1"/>
        <v>4</v>
      </c>
      <c r="AP37" s="55">
        <f t="shared" si="1"/>
        <v>7</v>
      </c>
      <c r="AQ37" s="55">
        <f t="shared" si="1"/>
        <v>13</v>
      </c>
      <c r="AR37" s="55">
        <f t="shared" si="1"/>
        <v>6</v>
      </c>
      <c r="AS37" s="55">
        <f t="shared" si="1"/>
        <v>2</v>
      </c>
      <c r="AT37" s="55">
        <f t="shared" si="1"/>
        <v>9</v>
      </c>
      <c r="AU37" s="55">
        <f t="shared" si="1"/>
        <v>6</v>
      </c>
      <c r="AV37" s="55">
        <f t="shared" si="1"/>
        <v>9</v>
      </c>
      <c r="AW37" s="55">
        <f t="shared" si="1"/>
        <v>15</v>
      </c>
      <c r="AX37" s="55">
        <f t="shared" si="1"/>
        <v>8</v>
      </c>
      <c r="AY37" s="55">
        <f t="shared" si="1"/>
        <v>0</v>
      </c>
      <c r="AZ37" s="55">
        <f t="shared" si="1"/>
        <v>1</v>
      </c>
      <c r="BA37" s="55">
        <f t="shared" si="1"/>
        <v>0</v>
      </c>
      <c r="BB37" s="55">
        <f t="shared" si="1"/>
        <v>1</v>
      </c>
      <c r="BC37" s="55">
        <f t="shared" si="1"/>
        <v>0</v>
      </c>
      <c r="BD37" s="55">
        <f t="shared" si="1"/>
        <v>1</v>
      </c>
      <c r="BE37" s="55">
        <f t="shared" si="1"/>
        <v>0</v>
      </c>
      <c r="BF37" s="55">
        <f t="shared" si="1"/>
        <v>1</v>
      </c>
      <c r="BG37" s="55">
        <f t="shared" si="1"/>
        <v>3</v>
      </c>
      <c r="BH37" s="55">
        <f t="shared" si="1"/>
        <v>1</v>
      </c>
      <c r="BI37" s="55">
        <f t="shared" si="1"/>
        <v>1</v>
      </c>
      <c r="BJ37" s="55">
        <f t="shared" si="1"/>
        <v>3</v>
      </c>
      <c r="BK37" s="55">
        <f t="shared" si="1"/>
        <v>0</v>
      </c>
      <c r="BL37" s="55">
        <f t="shared" si="1"/>
        <v>15</v>
      </c>
      <c r="BM37" s="55">
        <f t="shared" si="1"/>
        <v>5</v>
      </c>
      <c r="BN37" s="55">
        <f t="shared" ref="BN37:CJ37" si="2">COUNTIF(BN2:BN34,"&gt;0")</f>
        <v>10</v>
      </c>
      <c r="BO37" s="55">
        <f t="shared" si="2"/>
        <v>5</v>
      </c>
      <c r="BP37" s="55">
        <f t="shared" si="2"/>
        <v>9</v>
      </c>
      <c r="BQ37" s="55">
        <f t="shared" si="2"/>
        <v>18</v>
      </c>
      <c r="BR37" s="55">
        <f t="shared" si="2"/>
        <v>14</v>
      </c>
      <c r="BS37" s="55">
        <f t="shared" si="2"/>
        <v>13</v>
      </c>
      <c r="BT37" s="55">
        <f t="shared" si="2"/>
        <v>12</v>
      </c>
      <c r="BU37" s="55">
        <f t="shared" si="2"/>
        <v>16</v>
      </c>
      <c r="BV37" s="55">
        <f t="shared" si="2"/>
        <v>1</v>
      </c>
      <c r="BW37" s="55">
        <f t="shared" si="2"/>
        <v>3</v>
      </c>
      <c r="BX37" s="55">
        <f t="shared" si="2"/>
        <v>3</v>
      </c>
      <c r="BY37" s="55">
        <f t="shared" si="2"/>
        <v>0</v>
      </c>
      <c r="BZ37" s="55">
        <f t="shared" si="2"/>
        <v>23</v>
      </c>
      <c r="CA37" s="55">
        <f t="shared" si="2"/>
        <v>18</v>
      </c>
      <c r="CB37" s="55">
        <f t="shared" si="2"/>
        <v>17</v>
      </c>
      <c r="CC37" s="55">
        <f t="shared" si="2"/>
        <v>3</v>
      </c>
      <c r="CD37" s="55">
        <f t="shared" si="2"/>
        <v>3</v>
      </c>
      <c r="CE37" s="55">
        <f t="shared" si="2"/>
        <v>27</v>
      </c>
      <c r="CF37" s="55">
        <f t="shared" si="2"/>
        <v>0</v>
      </c>
      <c r="CG37" s="55">
        <f t="shared" si="2"/>
        <v>15</v>
      </c>
      <c r="CH37" s="55">
        <f t="shared" si="2"/>
        <v>15</v>
      </c>
      <c r="CI37" s="55">
        <f t="shared" si="2"/>
        <v>7</v>
      </c>
      <c r="CJ37" s="55">
        <f t="shared" si="2"/>
        <v>15</v>
      </c>
    </row>
    <row r="38" spans="1:88" x14ac:dyDescent="0.2">
      <c r="A38" s="52" t="s">
        <v>368</v>
      </c>
      <c r="B38" s="52" t="str">
        <f t="shared" ref="B38:AG38" si="3">IF(COUNTIF(B2:B34,"&gt;0")&lt;5,"&lt;5","ok")</f>
        <v>ok</v>
      </c>
      <c r="C38" s="52" t="str">
        <f t="shared" si="3"/>
        <v>ok</v>
      </c>
      <c r="D38" s="52" t="str">
        <f t="shared" si="3"/>
        <v>ok</v>
      </c>
      <c r="E38" s="52" t="str">
        <f t="shared" si="3"/>
        <v>ok</v>
      </c>
      <c r="F38" s="52" t="str">
        <f t="shared" si="3"/>
        <v>&lt;5</v>
      </c>
      <c r="G38" s="52" t="str">
        <f t="shared" si="3"/>
        <v>&lt;5</v>
      </c>
      <c r="H38" s="52" t="str">
        <f t="shared" si="3"/>
        <v>ok</v>
      </c>
      <c r="I38" s="52" t="str">
        <f t="shared" si="3"/>
        <v>ok</v>
      </c>
      <c r="J38" s="52" t="str">
        <f t="shared" si="3"/>
        <v>&lt;5</v>
      </c>
      <c r="K38" s="52" t="str">
        <f t="shared" si="3"/>
        <v>&lt;5</v>
      </c>
      <c r="L38" s="52" t="str">
        <f t="shared" si="3"/>
        <v>&lt;5</v>
      </c>
      <c r="M38" s="52" t="str">
        <f t="shared" si="3"/>
        <v>ok</v>
      </c>
      <c r="N38" s="52" t="str">
        <f t="shared" si="3"/>
        <v>ok</v>
      </c>
      <c r="O38" s="52" t="str">
        <f t="shared" si="3"/>
        <v>&lt;5</v>
      </c>
      <c r="P38" s="52" t="str">
        <f t="shared" si="3"/>
        <v>&lt;5</v>
      </c>
      <c r="Q38" s="52" t="str">
        <f t="shared" si="3"/>
        <v>&lt;5</v>
      </c>
      <c r="R38" s="52" t="str">
        <f t="shared" si="3"/>
        <v>ok</v>
      </c>
      <c r="S38" s="52" t="str">
        <f t="shared" si="3"/>
        <v>&lt;5</v>
      </c>
      <c r="T38" s="52" t="str">
        <f t="shared" si="3"/>
        <v>ok</v>
      </c>
      <c r="U38" s="52" t="str">
        <f t="shared" si="3"/>
        <v>&lt;5</v>
      </c>
      <c r="V38" s="52" t="str">
        <f t="shared" si="3"/>
        <v>&lt;5</v>
      </c>
      <c r="W38" s="52" t="str">
        <f t="shared" si="3"/>
        <v>ok</v>
      </c>
      <c r="X38" s="52" t="str">
        <f t="shared" si="3"/>
        <v>&lt;5</v>
      </c>
      <c r="Y38" s="52" t="str">
        <f t="shared" si="3"/>
        <v>ok</v>
      </c>
      <c r="Z38" s="52" t="str">
        <f t="shared" si="3"/>
        <v>ok</v>
      </c>
      <c r="AA38" s="52" t="str">
        <f t="shared" si="3"/>
        <v>&lt;5</v>
      </c>
      <c r="AB38" s="52" t="str">
        <f t="shared" si="3"/>
        <v>ok</v>
      </c>
      <c r="AC38" s="52" t="str">
        <f t="shared" si="3"/>
        <v>ok</v>
      </c>
      <c r="AD38" s="52" t="str">
        <f t="shared" si="3"/>
        <v>&lt;5</v>
      </c>
      <c r="AE38" s="52" t="str">
        <f t="shared" si="3"/>
        <v>ok</v>
      </c>
      <c r="AF38" s="52" t="str">
        <f t="shared" si="3"/>
        <v>ok</v>
      </c>
      <c r="AG38" s="52" t="str">
        <f t="shared" si="3"/>
        <v>ok</v>
      </c>
      <c r="AH38" s="52" t="str">
        <f t="shared" ref="AH38:BN38" si="4">IF(COUNTIF(AH2:AH34,"&gt;0")&lt;5,"&lt;5","ok")</f>
        <v>ok</v>
      </c>
      <c r="AI38" s="52" t="str">
        <f t="shared" si="4"/>
        <v>ok</v>
      </c>
      <c r="AJ38" s="52" t="str">
        <f t="shared" si="4"/>
        <v>&lt;5</v>
      </c>
      <c r="AK38" s="52" t="str">
        <f t="shared" si="4"/>
        <v>ok</v>
      </c>
      <c r="AL38" s="52" t="str">
        <f t="shared" si="4"/>
        <v>ok</v>
      </c>
      <c r="AM38" s="52" t="str">
        <f t="shared" si="4"/>
        <v>ok</v>
      </c>
      <c r="AN38" s="52" t="str">
        <f t="shared" si="4"/>
        <v>ok</v>
      </c>
      <c r="AO38" s="52" t="str">
        <f t="shared" si="4"/>
        <v>&lt;5</v>
      </c>
      <c r="AP38" s="52" t="str">
        <f t="shared" si="4"/>
        <v>ok</v>
      </c>
      <c r="AQ38" s="52" t="str">
        <f t="shared" si="4"/>
        <v>ok</v>
      </c>
      <c r="AR38" s="52" t="str">
        <f t="shared" si="4"/>
        <v>ok</v>
      </c>
      <c r="AS38" s="52" t="str">
        <f t="shared" si="4"/>
        <v>&lt;5</v>
      </c>
      <c r="AT38" s="52" t="str">
        <f t="shared" si="4"/>
        <v>ok</v>
      </c>
      <c r="AU38" s="52" t="str">
        <f t="shared" si="4"/>
        <v>ok</v>
      </c>
      <c r="AV38" s="52" t="str">
        <f t="shared" si="4"/>
        <v>ok</v>
      </c>
      <c r="AW38" s="52" t="str">
        <f t="shared" si="4"/>
        <v>ok</v>
      </c>
      <c r="AX38" s="52" t="str">
        <f t="shared" si="4"/>
        <v>ok</v>
      </c>
      <c r="AY38" s="52" t="str">
        <f t="shared" si="4"/>
        <v>&lt;5</v>
      </c>
      <c r="AZ38" s="52" t="str">
        <f t="shared" si="4"/>
        <v>&lt;5</v>
      </c>
      <c r="BA38" s="52" t="str">
        <f t="shared" si="4"/>
        <v>&lt;5</v>
      </c>
      <c r="BB38" s="52" t="str">
        <f t="shared" si="4"/>
        <v>&lt;5</v>
      </c>
      <c r="BC38" s="52" t="str">
        <f t="shared" si="4"/>
        <v>&lt;5</v>
      </c>
      <c r="BD38" s="52" t="str">
        <f t="shared" si="4"/>
        <v>&lt;5</v>
      </c>
      <c r="BE38" s="52" t="str">
        <f t="shared" si="4"/>
        <v>&lt;5</v>
      </c>
      <c r="BF38" s="52" t="str">
        <f t="shared" si="4"/>
        <v>&lt;5</v>
      </c>
      <c r="BG38" s="52" t="str">
        <f t="shared" si="4"/>
        <v>&lt;5</v>
      </c>
      <c r="BH38" s="52" t="str">
        <f t="shared" si="4"/>
        <v>&lt;5</v>
      </c>
      <c r="BI38" s="52" t="str">
        <f t="shared" si="4"/>
        <v>&lt;5</v>
      </c>
      <c r="BJ38" s="52" t="str">
        <f t="shared" si="4"/>
        <v>&lt;5</v>
      </c>
      <c r="BK38" s="52" t="str">
        <f t="shared" si="4"/>
        <v>&lt;5</v>
      </c>
      <c r="BL38" s="52" t="str">
        <f t="shared" si="4"/>
        <v>ok</v>
      </c>
      <c r="BM38" s="52" t="str">
        <f t="shared" si="4"/>
        <v>ok</v>
      </c>
      <c r="BN38" s="52" t="str">
        <f t="shared" si="4"/>
        <v>ok</v>
      </c>
      <c r="BO38" s="52" t="str">
        <f t="shared" ref="BO38:CJ38" si="5">IF(COUNTIF(BO2:BO34,"&gt;0")&lt;5,"&lt;5","ok")</f>
        <v>ok</v>
      </c>
      <c r="BP38" s="52" t="str">
        <f t="shared" si="5"/>
        <v>ok</v>
      </c>
      <c r="BQ38" s="52" t="str">
        <f t="shared" si="5"/>
        <v>ok</v>
      </c>
      <c r="BR38" s="52" t="str">
        <f t="shared" si="5"/>
        <v>ok</v>
      </c>
      <c r="BS38" s="52" t="str">
        <f t="shared" si="5"/>
        <v>ok</v>
      </c>
      <c r="BT38" s="52" t="str">
        <f t="shared" si="5"/>
        <v>ok</v>
      </c>
      <c r="BU38" s="52" t="str">
        <f t="shared" si="5"/>
        <v>ok</v>
      </c>
      <c r="BV38" s="52" t="str">
        <f t="shared" si="5"/>
        <v>&lt;5</v>
      </c>
      <c r="BW38" s="52" t="str">
        <f t="shared" si="5"/>
        <v>&lt;5</v>
      </c>
      <c r="BX38" s="52" t="str">
        <f t="shared" si="5"/>
        <v>&lt;5</v>
      </c>
      <c r="BY38" s="52" t="str">
        <f t="shared" si="5"/>
        <v>&lt;5</v>
      </c>
      <c r="BZ38" s="52" t="str">
        <f t="shared" si="5"/>
        <v>ok</v>
      </c>
      <c r="CA38" s="52" t="str">
        <f t="shared" si="5"/>
        <v>ok</v>
      </c>
      <c r="CB38" s="52" t="str">
        <f t="shared" si="5"/>
        <v>ok</v>
      </c>
      <c r="CC38" s="52" t="str">
        <f t="shared" si="5"/>
        <v>&lt;5</v>
      </c>
      <c r="CD38" s="52" t="str">
        <f t="shared" si="5"/>
        <v>&lt;5</v>
      </c>
      <c r="CE38" s="52" t="str">
        <f t="shared" si="5"/>
        <v>ok</v>
      </c>
      <c r="CF38" s="52" t="str">
        <f t="shared" si="5"/>
        <v>&lt;5</v>
      </c>
      <c r="CG38" s="52" t="str">
        <f t="shared" si="5"/>
        <v>ok</v>
      </c>
      <c r="CH38" s="52" t="str">
        <f t="shared" si="5"/>
        <v>ok</v>
      </c>
      <c r="CI38" s="52" t="str">
        <f t="shared" si="5"/>
        <v>ok</v>
      </c>
      <c r="CJ38" s="52" t="str">
        <f t="shared" si="5"/>
        <v>ok</v>
      </c>
    </row>
    <row r="39" spans="1:88" x14ac:dyDescent="0.2"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6"/>
      <c r="BZ39" s="16"/>
      <c r="CA39" s="16"/>
      <c r="CB39" s="16"/>
      <c r="CC39" s="16"/>
      <c r="CD39" s="16"/>
      <c r="CE39" s="16"/>
    </row>
    <row r="40" spans="1:88" x14ac:dyDescent="0.2"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6"/>
      <c r="BZ40" s="16"/>
      <c r="CA40" s="16"/>
      <c r="CB40" s="16"/>
      <c r="CC40" s="16"/>
      <c r="CD40" s="16"/>
      <c r="CE40" s="16"/>
    </row>
    <row r="41" spans="1:88" x14ac:dyDescent="0.2"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6"/>
      <c r="BZ41" s="16"/>
      <c r="CA41" s="16"/>
      <c r="CB41" s="16"/>
      <c r="CC41" s="16"/>
      <c r="CD41" s="16"/>
      <c r="CE41" s="16"/>
    </row>
    <row r="42" spans="1:88" x14ac:dyDescent="0.2"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6"/>
      <c r="BZ42" s="16"/>
      <c r="CA42" s="16"/>
      <c r="CB42" s="16"/>
      <c r="CC42" s="16"/>
      <c r="CD42" s="16"/>
      <c r="CE42" s="16"/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U4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29" sqref="D29"/>
    </sheetView>
  </sheetViews>
  <sheetFormatPr defaultRowHeight="12.75" x14ac:dyDescent="0.2"/>
  <cols>
    <col min="1" max="1" width="55.85546875" style="4" bestFit="1" customWidth="1"/>
    <col min="2" max="2" width="14.140625" style="4" customWidth="1"/>
    <col min="3" max="3" width="15" style="4" customWidth="1"/>
    <col min="4" max="4" width="14" style="4" bestFit="1" customWidth="1"/>
    <col min="5" max="5" width="13.85546875" style="4" customWidth="1"/>
    <col min="6" max="6" width="12.7109375" style="4" bestFit="1" customWidth="1"/>
    <col min="7" max="7" width="11.28515625" style="4" bestFit="1" customWidth="1"/>
    <col min="8" max="8" width="14" style="4" bestFit="1" customWidth="1"/>
    <col min="9" max="11" width="12.85546875" style="4" bestFit="1" customWidth="1"/>
    <col min="12" max="12" width="14" style="4" bestFit="1" customWidth="1"/>
    <col min="13" max="14" width="14.85546875" style="4" bestFit="1" customWidth="1"/>
    <col min="15" max="15" width="11.28515625" style="4" bestFit="1" customWidth="1"/>
    <col min="16" max="16" width="13.85546875" style="4" bestFit="1" customWidth="1"/>
    <col min="17" max="17" width="12.42578125" style="4" customWidth="1"/>
    <col min="18" max="18" width="14" style="4" bestFit="1" customWidth="1"/>
    <col min="19" max="19" width="12.85546875" style="4" bestFit="1" customWidth="1"/>
    <col min="20" max="20" width="14" style="4" bestFit="1" customWidth="1"/>
    <col min="21" max="21" width="10.28515625" style="4" bestFit="1" customWidth="1"/>
    <col min="22" max="22" width="9.42578125" style="4" bestFit="1" customWidth="1"/>
    <col min="23" max="23" width="13.85546875" style="4" bestFit="1" customWidth="1"/>
    <col min="24" max="24" width="10.28515625" style="4" bestFit="1" customWidth="1"/>
    <col min="25" max="25" width="12.85546875" style="4" bestFit="1" customWidth="1"/>
    <col min="26" max="26" width="17.28515625" style="4" customWidth="1"/>
    <col min="27" max="27" width="17" style="4" customWidth="1"/>
    <col min="28" max="28" width="11.28515625" style="4" bestFit="1" customWidth="1"/>
    <col min="29" max="29" width="14.85546875" style="4" customWidth="1"/>
    <col min="30" max="30" width="11.5703125" style="4" customWidth="1"/>
    <col min="31" max="31" width="14" style="4" bestFit="1" customWidth="1"/>
    <col min="32" max="33" width="13.85546875" style="4" bestFit="1" customWidth="1"/>
    <col min="34" max="34" width="12.7109375" style="4" bestFit="1" customWidth="1"/>
    <col min="35" max="35" width="18.28515625" style="4" customWidth="1"/>
    <col min="36" max="36" width="12.85546875" style="4" bestFit="1" customWidth="1"/>
    <col min="37" max="37" width="14" style="4" bestFit="1" customWidth="1"/>
    <col min="38" max="39" width="12.85546875" style="4" bestFit="1" customWidth="1"/>
    <col min="40" max="40" width="14" style="4" bestFit="1" customWidth="1"/>
    <col min="41" max="42" width="12.85546875" style="4" bestFit="1" customWidth="1"/>
    <col min="43" max="43" width="13.85546875" style="4" bestFit="1" customWidth="1"/>
    <col min="44" max="44" width="12.85546875" style="4" bestFit="1" customWidth="1"/>
    <col min="45" max="45" width="11.140625" style="4" bestFit="1" customWidth="1"/>
    <col min="46" max="47" width="12.85546875" style="4" bestFit="1" customWidth="1"/>
    <col min="48" max="49" width="14" style="4" bestFit="1" customWidth="1"/>
    <col min="50" max="50" width="12.85546875" style="4" bestFit="1" customWidth="1"/>
    <col min="51" max="51" width="9.42578125" style="4" bestFit="1" customWidth="1"/>
    <col min="52" max="52" width="12.85546875" style="4" bestFit="1" customWidth="1"/>
    <col min="53" max="53" width="9.42578125" style="4" bestFit="1" customWidth="1"/>
    <col min="54" max="54" width="10.140625" style="4" bestFit="1" customWidth="1"/>
    <col min="55" max="55" width="9.42578125" style="4" bestFit="1" customWidth="1"/>
    <col min="56" max="56" width="11.28515625" style="4" bestFit="1" customWidth="1"/>
    <col min="57" max="57" width="9.42578125" style="4" bestFit="1" customWidth="1"/>
    <col min="58" max="58" width="11.28515625" style="4" customWidth="1"/>
    <col min="59" max="59" width="14" style="4" bestFit="1" customWidth="1"/>
    <col min="60" max="61" width="11.28515625" style="4" bestFit="1" customWidth="1"/>
    <col min="62" max="62" width="12.85546875" style="4" bestFit="1" customWidth="1"/>
    <col min="63" max="63" width="9.140625" style="4"/>
    <col min="64" max="64" width="15" style="4" bestFit="1" customWidth="1"/>
    <col min="65" max="65" width="12.7109375" style="4" bestFit="1" customWidth="1"/>
    <col min="66" max="66" width="14" style="4" bestFit="1" customWidth="1"/>
    <col min="67" max="67" width="13.85546875" style="4" bestFit="1" customWidth="1"/>
    <col min="68" max="68" width="15.85546875" style="4" customWidth="1"/>
    <col min="69" max="69" width="14.85546875" style="4" bestFit="1" customWidth="1"/>
    <col min="70" max="70" width="14" style="4" bestFit="1" customWidth="1"/>
    <col min="71" max="71" width="13.85546875" style="4" bestFit="1" customWidth="1"/>
    <col min="72" max="72" width="17.5703125" style="4" customWidth="1"/>
    <col min="73" max="73" width="14" style="4" bestFit="1" customWidth="1"/>
    <col min="74" max="74" width="11.28515625" style="4" bestFit="1" customWidth="1"/>
    <col min="75" max="75" width="14" style="4" customWidth="1"/>
    <col min="76" max="76" width="12.85546875" style="4" bestFit="1" customWidth="1"/>
    <col min="77" max="77" width="4.42578125" style="4" bestFit="1" customWidth="1"/>
    <col min="78" max="78" width="15" style="4" bestFit="1" customWidth="1"/>
    <col min="79" max="79" width="14.85546875" style="4" bestFit="1" customWidth="1"/>
    <col min="80" max="80" width="14.7109375" style="4" customWidth="1"/>
    <col min="81" max="81" width="14.5703125" style="4" customWidth="1"/>
    <col min="82" max="82" width="12.85546875" style="4" bestFit="1" customWidth="1"/>
    <col min="83" max="83" width="15" style="4" bestFit="1" customWidth="1"/>
    <col min="84" max="84" width="9.140625" style="4"/>
    <col min="85" max="85" width="14.85546875" style="4" bestFit="1" customWidth="1"/>
    <col min="86" max="86" width="14" style="4" bestFit="1" customWidth="1"/>
    <col min="87" max="87" width="13.7109375" style="4" customWidth="1"/>
    <col min="88" max="88" width="14.85546875" style="4" bestFit="1" customWidth="1"/>
    <col min="89" max="106" width="9.140625" style="4"/>
    <col min="107" max="107" width="13.42578125" style="116" bestFit="1" customWidth="1"/>
    <col min="108" max="109" width="14.85546875" style="116" bestFit="1" customWidth="1"/>
    <col min="110" max="110" width="13.42578125" style="116" bestFit="1" customWidth="1"/>
    <col min="111" max="112" width="13.85546875" style="116" bestFit="1" customWidth="1"/>
    <col min="113" max="113" width="13.42578125" style="116" bestFit="1" customWidth="1"/>
    <col min="114" max="115" width="14.85546875" style="116" bestFit="1" customWidth="1"/>
    <col min="116" max="116" width="13.42578125" style="116" bestFit="1" customWidth="1"/>
    <col min="117" max="118" width="13.85546875" style="116" bestFit="1" customWidth="1"/>
    <col min="119" max="119" width="13.42578125" style="116" bestFit="1" customWidth="1"/>
    <col min="120" max="121" width="13.85546875" style="116" bestFit="1" customWidth="1"/>
    <col min="122" max="122" width="13.42578125" style="116" bestFit="1" customWidth="1"/>
    <col min="123" max="124" width="13.85546875" style="116" bestFit="1" customWidth="1"/>
    <col min="125" max="125" width="9.140625" style="116"/>
    <col min="126" max="16384" width="9.140625" style="4"/>
  </cols>
  <sheetData>
    <row r="1" spans="1:125" s="40" customFormat="1" ht="89.25" x14ac:dyDescent="0.2">
      <c r="A1" s="40" t="s">
        <v>0</v>
      </c>
      <c r="B1" s="22" t="s">
        <v>340</v>
      </c>
      <c r="C1" s="22" t="s">
        <v>341</v>
      </c>
      <c r="D1" s="22" t="s">
        <v>342</v>
      </c>
      <c r="E1" s="22" t="s">
        <v>343</v>
      </c>
      <c r="F1" s="40" t="s">
        <v>131</v>
      </c>
      <c r="G1" s="40" t="s">
        <v>130</v>
      </c>
      <c r="H1" s="40" t="s">
        <v>129</v>
      </c>
      <c r="I1" s="40" t="s">
        <v>128</v>
      </c>
      <c r="J1" s="40" t="s">
        <v>127</v>
      </c>
      <c r="K1" s="40" t="s">
        <v>126</v>
      </c>
      <c r="L1" s="40" t="s">
        <v>125</v>
      </c>
      <c r="M1" s="40" t="s">
        <v>124</v>
      </c>
      <c r="N1" s="40" t="s">
        <v>123</v>
      </c>
      <c r="O1" s="40" t="s">
        <v>122</v>
      </c>
      <c r="P1" s="40" t="s">
        <v>121</v>
      </c>
      <c r="Q1" s="40" t="s">
        <v>120</v>
      </c>
      <c r="R1" s="40" t="s">
        <v>119</v>
      </c>
      <c r="S1" s="40" t="s">
        <v>118</v>
      </c>
      <c r="T1" s="40" t="s">
        <v>117</v>
      </c>
      <c r="U1" s="40" t="s">
        <v>116</v>
      </c>
      <c r="V1" s="40" t="s">
        <v>115</v>
      </c>
      <c r="W1" s="40" t="s">
        <v>114</v>
      </c>
      <c r="X1" s="40" t="s">
        <v>113</v>
      </c>
      <c r="Y1" s="40" t="s">
        <v>112</v>
      </c>
      <c r="Z1" s="40" t="s">
        <v>111</v>
      </c>
      <c r="AA1" s="40" t="s">
        <v>110</v>
      </c>
      <c r="AB1" s="40" t="s">
        <v>109</v>
      </c>
      <c r="AC1" s="40" t="s">
        <v>108</v>
      </c>
      <c r="AD1" s="40" t="s">
        <v>107</v>
      </c>
      <c r="AE1" s="40" t="s">
        <v>106</v>
      </c>
      <c r="AF1" s="40" t="s">
        <v>105</v>
      </c>
      <c r="AG1" s="40" t="s">
        <v>104</v>
      </c>
      <c r="AH1" s="40" t="s">
        <v>103</v>
      </c>
      <c r="AI1" s="40" t="s">
        <v>102</v>
      </c>
      <c r="AJ1" s="40" t="s">
        <v>101</v>
      </c>
      <c r="AK1" s="40" t="s">
        <v>100</v>
      </c>
      <c r="AL1" s="40" t="s">
        <v>99</v>
      </c>
      <c r="AM1" s="40" t="s">
        <v>98</v>
      </c>
      <c r="AN1" s="40" t="s">
        <v>97</v>
      </c>
      <c r="AO1" s="40" t="s">
        <v>96</v>
      </c>
      <c r="AP1" s="40" t="s">
        <v>95</v>
      </c>
      <c r="AQ1" s="40" t="s">
        <v>94</v>
      </c>
      <c r="AR1" s="40" t="s">
        <v>93</v>
      </c>
      <c r="AS1" s="40" t="s">
        <v>92</v>
      </c>
      <c r="AT1" s="40" t="s">
        <v>91</v>
      </c>
      <c r="AU1" s="40" t="s">
        <v>90</v>
      </c>
      <c r="AV1" s="40" t="s">
        <v>89</v>
      </c>
      <c r="AW1" s="40" t="s">
        <v>88</v>
      </c>
      <c r="AX1" s="40" t="s">
        <v>87</v>
      </c>
      <c r="AY1" s="40" t="s">
        <v>86</v>
      </c>
      <c r="AZ1" s="40" t="s">
        <v>85</v>
      </c>
      <c r="BA1" s="40" t="s">
        <v>84</v>
      </c>
      <c r="BB1" s="40" t="s">
        <v>83</v>
      </c>
      <c r="BC1" s="40" t="s">
        <v>82</v>
      </c>
      <c r="BD1" s="40" t="s">
        <v>81</v>
      </c>
      <c r="BE1" s="40" t="s">
        <v>80</v>
      </c>
      <c r="BF1" s="40" t="s">
        <v>79</v>
      </c>
      <c r="BG1" s="40" t="s">
        <v>78</v>
      </c>
      <c r="BH1" s="40" t="s">
        <v>77</v>
      </c>
      <c r="BI1" s="40" t="s">
        <v>76</v>
      </c>
      <c r="BJ1" s="40" t="s">
        <v>75</v>
      </c>
      <c r="BL1" s="41" t="s">
        <v>60</v>
      </c>
      <c r="BM1" s="41" t="s">
        <v>61</v>
      </c>
      <c r="BN1" s="41" t="s">
        <v>62</v>
      </c>
      <c r="BO1" s="41" t="s">
        <v>63</v>
      </c>
      <c r="BP1" s="41" t="s">
        <v>64</v>
      </c>
      <c r="BQ1" s="41" t="s">
        <v>65</v>
      </c>
      <c r="BR1" s="41" t="s">
        <v>66</v>
      </c>
      <c r="BS1" s="41" t="s">
        <v>67</v>
      </c>
      <c r="BT1" s="41" t="s">
        <v>68</v>
      </c>
      <c r="BU1" s="41" t="s">
        <v>69</v>
      </c>
      <c r="BV1" s="41" t="s">
        <v>70</v>
      </c>
      <c r="BW1" s="41" t="s">
        <v>71</v>
      </c>
      <c r="BX1" s="41" t="s">
        <v>72</v>
      </c>
      <c r="BY1" s="41"/>
      <c r="BZ1" s="41" t="s">
        <v>73</v>
      </c>
      <c r="CA1" s="41" t="s">
        <v>65</v>
      </c>
      <c r="CB1" s="41" t="s">
        <v>74</v>
      </c>
      <c r="CC1" s="41" t="s">
        <v>71</v>
      </c>
      <c r="CD1" s="101" t="s">
        <v>72</v>
      </c>
      <c r="CE1" s="46" t="s">
        <v>59</v>
      </c>
      <c r="CG1" s="42" t="s">
        <v>352</v>
      </c>
      <c r="CH1" s="42" t="s">
        <v>353</v>
      </c>
      <c r="CI1" s="42" t="s">
        <v>354</v>
      </c>
      <c r="CJ1" s="42" t="s">
        <v>355</v>
      </c>
      <c r="DA1" s="55" t="s">
        <v>452</v>
      </c>
      <c r="DB1" s="20"/>
      <c r="DC1" s="115" t="s">
        <v>454</v>
      </c>
      <c r="DD1" s="117" t="s">
        <v>460</v>
      </c>
      <c r="DE1" s="121" t="s">
        <v>453</v>
      </c>
      <c r="DF1" s="115" t="s">
        <v>455</v>
      </c>
      <c r="DG1" s="117" t="s">
        <v>460</v>
      </c>
      <c r="DH1" s="121" t="s">
        <v>453</v>
      </c>
      <c r="DI1" s="115" t="s">
        <v>456</v>
      </c>
      <c r="DJ1" s="117" t="s">
        <v>460</v>
      </c>
      <c r="DK1" s="121" t="s">
        <v>453</v>
      </c>
      <c r="DL1" s="115" t="s">
        <v>457</v>
      </c>
      <c r="DM1" s="117" t="s">
        <v>460</v>
      </c>
      <c r="DN1" s="121" t="s">
        <v>453</v>
      </c>
      <c r="DO1" s="115" t="s">
        <v>459</v>
      </c>
      <c r="DP1" s="117" t="s">
        <v>460</v>
      </c>
      <c r="DQ1" s="121" t="s">
        <v>453</v>
      </c>
      <c r="DR1" s="115" t="s">
        <v>458</v>
      </c>
      <c r="DS1" s="117" t="s">
        <v>460</v>
      </c>
      <c r="DT1" s="117" t="s">
        <v>453</v>
      </c>
      <c r="DU1" s="118"/>
    </row>
    <row r="2" spans="1:125" x14ac:dyDescent="0.2">
      <c r="A2" t="s">
        <v>450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5380184381</v>
      </c>
      <c r="K2" s="1">
        <v>1190269938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55206909</v>
      </c>
      <c r="Z2" s="1">
        <v>22920029194</v>
      </c>
      <c r="AA2" s="1">
        <v>32401549</v>
      </c>
      <c r="AB2" s="1">
        <v>186534591</v>
      </c>
      <c r="AC2" s="1">
        <v>2998020692</v>
      </c>
      <c r="AD2" s="1">
        <v>0</v>
      </c>
      <c r="AE2" s="1">
        <v>3043255899</v>
      </c>
      <c r="AF2" s="1">
        <v>328484432</v>
      </c>
      <c r="AG2" s="1">
        <v>1118868242</v>
      </c>
      <c r="AH2" s="1">
        <v>201900179</v>
      </c>
      <c r="AI2" s="1">
        <v>74035745</v>
      </c>
      <c r="AJ2" s="1">
        <v>0</v>
      </c>
      <c r="AK2" s="1">
        <v>2396627418</v>
      </c>
      <c r="AL2" s="1">
        <v>134340270</v>
      </c>
      <c r="AM2" s="1">
        <v>468957414</v>
      </c>
      <c r="AN2" s="1">
        <v>2902782917</v>
      </c>
      <c r="AO2" s="1">
        <v>0</v>
      </c>
      <c r="AP2" s="1">
        <v>120645920</v>
      </c>
      <c r="AQ2" s="1">
        <v>1173466077</v>
      </c>
      <c r="AR2" s="1">
        <v>26656424</v>
      </c>
      <c r="AS2" s="1">
        <v>0</v>
      </c>
      <c r="AT2" s="112">
        <v>0</v>
      </c>
      <c r="AU2" s="1">
        <v>0</v>
      </c>
      <c r="AV2" s="1">
        <v>0</v>
      </c>
      <c r="AW2" s="112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47129606</v>
      </c>
      <c r="BJ2" s="1">
        <v>1996265838</v>
      </c>
      <c r="BL2" s="2">
        <f t="shared" ref="BL2:BL28" si="0">SUM(B2:E2)</f>
        <v>0</v>
      </c>
      <c r="BM2" s="5">
        <f t="shared" ref="BM2:BM28" si="1">SUM(F2:G2)</f>
        <v>0</v>
      </c>
      <c r="BN2" s="5">
        <f t="shared" ref="BN2:BN28" si="2">SUM(H2:I2)</f>
        <v>0</v>
      </c>
      <c r="BO2" s="5">
        <f t="shared" ref="BO2:BO28" si="3">SUM(J2:K2)</f>
        <v>6570454319</v>
      </c>
      <c r="BP2" s="5">
        <f t="shared" ref="BP2:BP28" si="4">SUM(S2:X2)</f>
        <v>0</v>
      </c>
      <c r="BQ2" s="5">
        <f t="shared" ref="BQ2:BQ28" si="5">SUM(Y2:AD2)</f>
        <v>26192192935</v>
      </c>
      <c r="BR2" s="5">
        <f t="shared" ref="BR2:BR28" si="6">SUM(AE2:AF2)</f>
        <v>3371740331</v>
      </c>
      <c r="BS2" s="5">
        <f t="shared" ref="BS2:BS28" si="7">SUM(AG2:AH2)</f>
        <v>1320768421</v>
      </c>
      <c r="BT2" s="5">
        <f t="shared" ref="BT2:BT28" si="8">SUM(AI2:AJ2)</f>
        <v>74035745</v>
      </c>
      <c r="BU2" s="5">
        <f t="shared" ref="BU2:BU28" si="9">SUM(AK2:AL2)</f>
        <v>2530967688</v>
      </c>
      <c r="BV2" s="5">
        <f t="shared" ref="BV2:BV28" si="10">AY2+AZ2+BC2+BD2+BE2</f>
        <v>0</v>
      </c>
      <c r="BW2" s="5">
        <f t="shared" ref="BW2:BW28" si="11">BA2+BB2+BF2+BG2+BH2</f>
        <v>0</v>
      </c>
      <c r="BX2" s="5">
        <f t="shared" ref="BX2:BX28" si="12">SUM(BI2:BJ2)</f>
        <v>2043395444</v>
      </c>
      <c r="BY2" s="5"/>
      <c r="BZ2" s="5">
        <f t="shared" ref="BZ2:BZ28" si="13">SUM(BL2:BO2)</f>
        <v>6570454319</v>
      </c>
      <c r="CA2" s="5">
        <f t="shared" ref="CA2:CA28" si="14">SUM(BP2:BQ2)</f>
        <v>26192192935</v>
      </c>
      <c r="CB2" s="5">
        <f t="shared" ref="CB2:CB28" si="15">SUM(BR2:BU2)</f>
        <v>7297512185</v>
      </c>
      <c r="CC2" s="5">
        <f t="shared" ref="CC2:CC28" si="16">SUM(BV2:BW2)</f>
        <v>0</v>
      </c>
      <c r="CD2" s="5">
        <f t="shared" ref="CD2:CD28" si="17">SUM(BX2)</f>
        <v>2043395444</v>
      </c>
      <c r="CE2" s="47">
        <f t="shared" ref="CE2:CE28" si="18">SUM(BZ2:CD2)</f>
        <v>42103554883</v>
      </c>
      <c r="CG2" s="4">
        <f t="shared" ref="CG2:CG28" si="19">B2+C2</f>
        <v>0</v>
      </c>
      <c r="CH2" s="4">
        <f t="shared" ref="CH2:CH28" si="20">D2+E2</f>
        <v>0</v>
      </c>
      <c r="CI2" s="4">
        <f t="shared" ref="CI2:CI28" si="21">B2+D2</f>
        <v>0</v>
      </c>
      <c r="CJ2" s="4">
        <f t="shared" ref="CJ2:CJ28" si="22">C2+E2</f>
        <v>0</v>
      </c>
      <c r="DA2" s="55"/>
      <c r="DB2"/>
      <c r="DC2" s="114" t="str">
        <f>IF(DD2-DE2=0, "ok",DD2-DE2)</f>
        <v>ok</v>
      </c>
      <c r="DD2" s="114">
        <f>+B2+C2+D2+E2</f>
        <v>0</v>
      </c>
      <c r="DE2" s="122">
        <f>+L2+N2+M2</f>
        <v>0</v>
      </c>
      <c r="DF2" s="114" t="str">
        <f>IF(DG2-DH2=0, "ok",DG2-DH2)</f>
        <v>ok</v>
      </c>
      <c r="DG2" s="114">
        <f>+H2+I2</f>
        <v>0</v>
      </c>
      <c r="DH2" s="122">
        <f>+O2+P2+Q2+R2</f>
        <v>0</v>
      </c>
      <c r="DI2" s="114" t="str">
        <f>IF(DJ2-DK2=0, "ok",DJ2-DK2)</f>
        <v>ok</v>
      </c>
      <c r="DJ2" s="114">
        <f>+AE2+AF2</f>
        <v>3371740331</v>
      </c>
      <c r="DK2" s="122">
        <f>+AM2+AN2+AO2</f>
        <v>3371740331</v>
      </c>
      <c r="DL2" s="114" t="str">
        <f>IF(DM2-DN2=0, "ok",DM2-DN2)</f>
        <v>ok</v>
      </c>
      <c r="DM2" s="114">
        <f>+AG2+AH2</f>
        <v>1320768421</v>
      </c>
      <c r="DN2" s="122">
        <f>+AP2+AQ2+AR2</f>
        <v>1320768421</v>
      </c>
      <c r="DO2" s="114">
        <f>IF(DP2-DQ2=0, "ok",DP2-DQ2)</f>
        <v>74035745</v>
      </c>
      <c r="DP2" s="114">
        <f>+AI2+AJ2</f>
        <v>74035745</v>
      </c>
      <c r="DQ2" s="122">
        <f>+AS2+AT2+AU2</f>
        <v>0</v>
      </c>
      <c r="DR2" s="114">
        <f>IF(DS2-DT2=0, "ok",DS2-DT2)</f>
        <v>2530967688</v>
      </c>
      <c r="DS2" s="114">
        <f>+AK2+AL2</f>
        <v>2530967688</v>
      </c>
      <c r="DT2" s="114">
        <f>+AV2+AW2+AX2</f>
        <v>0</v>
      </c>
    </row>
    <row r="3" spans="1:125" x14ac:dyDescent="0.2">
      <c r="A3" t="s">
        <v>422</v>
      </c>
      <c r="B3" s="1">
        <v>5660570424</v>
      </c>
      <c r="C3" s="1">
        <v>9863441841</v>
      </c>
      <c r="D3" s="1">
        <v>2091652220</v>
      </c>
      <c r="E3" s="1">
        <v>2608406433</v>
      </c>
      <c r="F3" s="1">
        <v>0</v>
      </c>
      <c r="G3" s="1">
        <v>0</v>
      </c>
      <c r="H3" s="1">
        <v>162844405</v>
      </c>
      <c r="I3" s="1">
        <v>44363651</v>
      </c>
      <c r="J3" s="1">
        <v>0</v>
      </c>
      <c r="K3" s="1">
        <v>0</v>
      </c>
      <c r="L3" s="1">
        <v>0</v>
      </c>
      <c r="M3" s="1">
        <v>12231762695</v>
      </c>
      <c r="N3" s="1">
        <v>7992308223</v>
      </c>
      <c r="O3" s="1">
        <v>0</v>
      </c>
      <c r="P3" s="1">
        <v>135044405</v>
      </c>
      <c r="Q3" s="1">
        <v>72163651</v>
      </c>
      <c r="R3" s="1">
        <v>0</v>
      </c>
      <c r="S3" s="1">
        <v>0</v>
      </c>
      <c r="T3" s="1">
        <v>66443097</v>
      </c>
      <c r="U3" s="1">
        <v>0</v>
      </c>
      <c r="V3" s="1">
        <v>0</v>
      </c>
      <c r="W3" s="1">
        <v>25400000</v>
      </c>
      <c r="X3" s="1">
        <v>0</v>
      </c>
      <c r="Y3" s="1">
        <v>0</v>
      </c>
      <c r="Z3" s="1">
        <v>3922820979</v>
      </c>
      <c r="AA3" s="1">
        <v>0</v>
      </c>
      <c r="AB3" s="1">
        <v>0</v>
      </c>
      <c r="AC3" s="1">
        <v>684478547</v>
      </c>
      <c r="AD3" s="1">
        <v>0</v>
      </c>
      <c r="AE3" s="1">
        <v>6793497591</v>
      </c>
      <c r="AF3" s="1">
        <v>4561035467</v>
      </c>
      <c r="AG3" s="1">
        <v>158550780</v>
      </c>
      <c r="AH3" s="1">
        <v>36116086</v>
      </c>
      <c r="AI3" s="1">
        <v>57558764</v>
      </c>
      <c r="AJ3" s="1">
        <v>0</v>
      </c>
      <c r="AK3" s="1">
        <v>1591352122</v>
      </c>
      <c r="AL3" s="1">
        <v>411570956</v>
      </c>
      <c r="AM3" s="1">
        <v>345888324</v>
      </c>
      <c r="AN3" s="1">
        <v>11008644735</v>
      </c>
      <c r="AO3" s="1">
        <v>0</v>
      </c>
      <c r="AP3" s="1">
        <v>0</v>
      </c>
      <c r="AQ3" s="1">
        <v>194666866</v>
      </c>
      <c r="AR3" s="1">
        <v>0</v>
      </c>
      <c r="AS3" s="1">
        <v>0</v>
      </c>
      <c r="AT3" s="1">
        <v>57558764</v>
      </c>
      <c r="AU3" s="1">
        <v>0</v>
      </c>
      <c r="AV3" s="1">
        <v>1066546820</v>
      </c>
      <c r="AW3" s="1">
        <v>936376258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  <c r="BL3" s="2">
        <f t="shared" si="0"/>
        <v>20224070918</v>
      </c>
      <c r="BM3" s="5">
        <f t="shared" si="1"/>
        <v>0</v>
      </c>
      <c r="BN3" s="5">
        <f t="shared" si="2"/>
        <v>207208056</v>
      </c>
      <c r="BO3" s="5">
        <f t="shared" si="3"/>
        <v>0</v>
      </c>
      <c r="BP3" s="5">
        <f t="shared" si="4"/>
        <v>91843097</v>
      </c>
      <c r="BQ3" s="5">
        <f t="shared" si="5"/>
        <v>4607299526</v>
      </c>
      <c r="BR3" s="5">
        <f t="shared" si="6"/>
        <v>11354533058</v>
      </c>
      <c r="BS3" s="5">
        <f t="shared" si="7"/>
        <v>194666866</v>
      </c>
      <c r="BT3" s="5">
        <f t="shared" si="8"/>
        <v>57558764</v>
      </c>
      <c r="BU3" s="5">
        <f t="shared" si="9"/>
        <v>2002923078</v>
      </c>
      <c r="BV3" s="5">
        <f t="shared" si="10"/>
        <v>0</v>
      </c>
      <c r="BW3" s="5">
        <f t="shared" si="11"/>
        <v>0</v>
      </c>
      <c r="BX3" s="5">
        <f t="shared" si="12"/>
        <v>0</v>
      </c>
      <c r="BY3" s="5"/>
      <c r="BZ3" s="5">
        <f t="shared" si="13"/>
        <v>20431278974</v>
      </c>
      <c r="CA3" s="5">
        <f t="shared" si="14"/>
        <v>4699142623</v>
      </c>
      <c r="CB3" s="5">
        <f t="shared" si="15"/>
        <v>13609681766</v>
      </c>
      <c r="CC3" s="5">
        <f t="shared" si="16"/>
        <v>0</v>
      </c>
      <c r="CD3" s="5">
        <f t="shared" si="17"/>
        <v>0</v>
      </c>
      <c r="CE3" s="47">
        <f t="shared" si="18"/>
        <v>38740103363</v>
      </c>
      <c r="CG3" s="4">
        <f t="shared" si="19"/>
        <v>15524012265</v>
      </c>
      <c r="CH3" s="4">
        <f t="shared" si="20"/>
        <v>4700058653</v>
      </c>
      <c r="CI3" s="4">
        <f t="shared" si="21"/>
        <v>7752222644</v>
      </c>
      <c r="CJ3" s="4">
        <f t="shared" si="22"/>
        <v>12471848274</v>
      </c>
      <c r="DA3" s="55"/>
      <c r="DB3"/>
      <c r="DC3" s="114" t="str">
        <f t="shared" ref="DC3:DC34" si="23">IF(DD3-DE3=0, "ok",DD3-DE3)</f>
        <v>ok</v>
      </c>
      <c r="DD3" s="114">
        <f t="shared" ref="DD3:DD35" si="24">+B3+C3+D3+E3</f>
        <v>20224070918</v>
      </c>
      <c r="DE3" s="122">
        <f t="shared" ref="DE3:DE35" si="25">+L3+N3+M3</f>
        <v>20224070918</v>
      </c>
      <c r="DF3" s="114" t="str">
        <f t="shared" ref="DF3:DF35" si="26">IF(DG3-DH3=0, "ok",DG3-DH3)</f>
        <v>ok</v>
      </c>
      <c r="DG3" s="114">
        <f t="shared" ref="DG3:DG35" si="27">+H3+I3</f>
        <v>207208056</v>
      </c>
      <c r="DH3" s="122">
        <f t="shared" ref="DH3:DH35" si="28">+O3+P3+Q3+R3</f>
        <v>207208056</v>
      </c>
      <c r="DI3" s="114">
        <f t="shared" ref="DI3:DI35" si="29">IF(DJ3-DK3=0, "ok",DJ3-DK3)</f>
        <v>-1</v>
      </c>
      <c r="DJ3" s="114">
        <f t="shared" ref="DJ3:DJ35" si="30">+AE3+AF3</f>
        <v>11354533058</v>
      </c>
      <c r="DK3" s="122">
        <f t="shared" ref="DK3:DK35" si="31">+AM3+AN3+AO3</f>
        <v>11354533059</v>
      </c>
      <c r="DL3" s="114" t="str">
        <f t="shared" ref="DL3:DL35" si="32">IF(DM3-DN3=0, "ok",DM3-DN3)</f>
        <v>ok</v>
      </c>
      <c r="DM3" s="114">
        <f t="shared" ref="DM3:DM35" si="33">+AG3+AH3</f>
        <v>194666866</v>
      </c>
      <c r="DN3" s="122">
        <f t="shared" ref="DN3:DN35" si="34">+AP3+AQ3+AR3</f>
        <v>194666866</v>
      </c>
      <c r="DO3" s="114" t="str">
        <f t="shared" ref="DO3:DO35" si="35">IF(DP3-DQ3=0, "ok",DP3-DQ3)</f>
        <v>ok</v>
      </c>
      <c r="DP3" s="114">
        <f t="shared" ref="DP3:DP35" si="36">+AI3+AJ3</f>
        <v>57558764</v>
      </c>
      <c r="DQ3" s="122">
        <f t="shared" ref="DQ3:DQ35" si="37">+AS3+AT3+AU3</f>
        <v>57558764</v>
      </c>
      <c r="DR3" s="114" t="str">
        <f t="shared" ref="DR3:DR35" si="38">IF(DS3-DT3=0, "ok",DS3-DT3)</f>
        <v>ok</v>
      </c>
      <c r="DS3" s="114">
        <f t="shared" ref="DS3:DS35" si="39">+AK3+AL3</f>
        <v>2002923078</v>
      </c>
      <c r="DT3" s="114">
        <f t="shared" ref="DT3:DT35" si="40">+AV3+AW3+AX3</f>
        <v>2002923078</v>
      </c>
    </row>
    <row r="4" spans="1:125" x14ac:dyDescent="0.2">
      <c r="A4" t="s">
        <v>425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7030469000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12">
        <f>+H4</f>
        <v>7030469000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L4" s="2">
        <f t="shared" si="0"/>
        <v>0</v>
      </c>
      <c r="BM4" s="2">
        <f t="shared" si="1"/>
        <v>0</v>
      </c>
      <c r="BN4" s="2">
        <f t="shared" si="2"/>
        <v>7030469000</v>
      </c>
      <c r="BO4" s="2">
        <f t="shared" si="3"/>
        <v>0</v>
      </c>
      <c r="BP4" s="2">
        <f t="shared" si="4"/>
        <v>0</v>
      </c>
      <c r="BQ4" s="2">
        <f t="shared" si="5"/>
        <v>0</v>
      </c>
      <c r="BR4" s="2">
        <f t="shared" si="6"/>
        <v>0</v>
      </c>
      <c r="BS4" s="2">
        <f t="shared" si="7"/>
        <v>0</v>
      </c>
      <c r="BT4" s="2">
        <f t="shared" si="8"/>
        <v>0</v>
      </c>
      <c r="BU4" s="2">
        <f t="shared" si="9"/>
        <v>0</v>
      </c>
      <c r="BV4" s="2">
        <f t="shared" si="10"/>
        <v>0</v>
      </c>
      <c r="BW4" s="2">
        <f t="shared" si="11"/>
        <v>0</v>
      </c>
      <c r="BX4" s="2">
        <f t="shared" si="12"/>
        <v>0</v>
      </c>
      <c r="BY4" s="2">
        <v>0</v>
      </c>
      <c r="BZ4" s="2">
        <f t="shared" si="13"/>
        <v>7030469000</v>
      </c>
      <c r="CA4" s="2">
        <f t="shared" si="14"/>
        <v>0</v>
      </c>
      <c r="CB4" s="2">
        <f t="shared" si="15"/>
        <v>0</v>
      </c>
      <c r="CC4" s="2">
        <f t="shared" si="16"/>
        <v>0</v>
      </c>
      <c r="CD4" s="2">
        <f t="shared" si="17"/>
        <v>0</v>
      </c>
      <c r="CE4" s="48">
        <f t="shared" si="18"/>
        <v>7030469000</v>
      </c>
      <c r="CG4" s="4">
        <f t="shared" si="19"/>
        <v>0</v>
      </c>
      <c r="CH4" s="4">
        <f t="shared" si="20"/>
        <v>0</v>
      </c>
      <c r="CI4" s="4">
        <f t="shared" si="21"/>
        <v>0</v>
      </c>
      <c r="CJ4" s="4">
        <f t="shared" si="22"/>
        <v>0</v>
      </c>
      <c r="DA4"/>
      <c r="DB4"/>
      <c r="DC4" s="114" t="str">
        <f t="shared" si="23"/>
        <v>ok</v>
      </c>
      <c r="DD4" s="114">
        <f t="shared" si="24"/>
        <v>0</v>
      </c>
      <c r="DE4" s="122">
        <f t="shared" si="25"/>
        <v>0</v>
      </c>
      <c r="DF4" s="114" t="str">
        <f t="shared" si="26"/>
        <v>ok</v>
      </c>
      <c r="DG4" s="114">
        <f t="shared" si="27"/>
        <v>7030469000</v>
      </c>
      <c r="DH4" s="122">
        <f t="shared" si="28"/>
        <v>7030469000</v>
      </c>
      <c r="DI4" s="114" t="str">
        <f t="shared" si="29"/>
        <v>ok</v>
      </c>
      <c r="DJ4" s="114">
        <f t="shared" si="30"/>
        <v>0</v>
      </c>
      <c r="DK4" s="122">
        <f t="shared" si="31"/>
        <v>0</v>
      </c>
      <c r="DL4" s="114" t="str">
        <f t="shared" si="32"/>
        <v>ok</v>
      </c>
      <c r="DM4" s="114">
        <f t="shared" si="33"/>
        <v>0</v>
      </c>
      <c r="DN4" s="122">
        <f t="shared" si="34"/>
        <v>0</v>
      </c>
      <c r="DO4" s="114" t="str">
        <f t="shared" si="35"/>
        <v>ok</v>
      </c>
      <c r="DP4" s="114">
        <f t="shared" si="36"/>
        <v>0</v>
      </c>
      <c r="DQ4" s="122">
        <f t="shared" si="37"/>
        <v>0</v>
      </c>
      <c r="DR4" s="114" t="str">
        <f t="shared" si="38"/>
        <v>ok</v>
      </c>
      <c r="DS4" s="114">
        <f t="shared" si="39"/>
        <v>0</v>
      </c>
      <c r="DT4" s="114">
        <f t="shared" si="40"/>
        <v>0</v>
      </c>
    </row>
    <row r="5" spans="1:125" x14ac:dyDescent="0.2">
      <c r="A5" t="s">
        <v>426</v>
      </c>
      <c r="B5" s="1">
        <v>0</v>
      </c>
      <c r="C5" s="1">
        <v>5108060828</v>
      </c>
      <c r="D5" s="1">
        <v>0</v>
      </c>
      <c r="E5" s="1">
        <v>310768103</v>
      </c>
      <c r="F5" s="1">
        <v>2527559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2595330521</v>
      </c>
      <c r="N5" s="1">
        <v>2823498409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3699993200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7757445425</v>
      </c>
      <c r="AA5" s="1">
        <v>0</v>
      </c>
      <c r="AB5" s="1">
        <v>0</v>
      </c>
      <c r="AC5" s="1">
        <v>602928478</v>
      </c>
      <c r="AD5" s="1">
        <v>0</v>
      </c>
      <c r="AE5" s="1">
        <v>3013595449</v>
      </c>
      <c r="AF5" s="1">
        <v>0</v>
      </c>
      <c r="AG5" s="1">
        <v>544015923</v>
      </c>
      <c r="AH5" s="1">
        <v>49911000</v>
      </c>
      <c r="AI5" s="1">
        <v>0</v>
      </c>
      <c r="AJ5" s="1">
        <v>0</v>
      </c>
      <c r="AK5" s="1">
        <v>3232072728</v>
      </c>
      <c r="AL5" s="1">
        <v>0</v>
      </c>
      <c r="AM5" s="1">
        <v>0</v>
      </c>
      <c r="AN5" s="1">
        <v>3013595449</v>
      </c>
      <c r="AO5" s="1">
        <v>0</v>
      </c>
      <c r="AP5" s="1">
        <v>0</v>
      </c>
      <c r="AQ5" s="1">
        <v>593926923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3232072728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L5" s="2">
        <f t="shared" ref="BL5" si="41">SUM(B5:E5)</f>
        <v>5418828931</v>
      </c>
      <c r="BM5" s="2">
        <f t="shared" ref="BM5" si="42">SUM(F5:G5)</f>
        <v>2527559</v>
      </c>
      <c r="BN5" s="2">
        <f t="shared" ref="BN5" si="43">SUM(H5:I5)</f>
        <v>0</v>
      </c>
      <c r="BO5" s="2">
        <f t="shared" ref="BO5" si="44">SUM(J5:K5)</f>
        <v>0</v>
      </c>
      <c r="BP5" s="2">
        <f t="shared" ref="BP5" si="45">SUM(S5:X5)</f>
        <v>3699993200</v>
      </c>
      <c r="BQ5" s="2">
        <f t="shared" ref="BQ5" si="46">SUM(Y5:AD5)</f>
        <v>8360373903</v>
      </c>
      <c r="BR5" s="2">
        <f t="shared" ref="BR5" si="47">SUM(AE5:AF5)</f>
        <v>3013595449</v>
      </c>
      <c r="BS5" s="2">
        <f t="shared" ref="BS5" si="48">SUM(AG5:AH5)</f>
        <v>593926923</v>
      </c>
      <c r="BT5" s="2">
        <f t="shared" ref="BT5" si="49">SUM(AI5:AJ5)</f>
        <v>0</v>
      </c>
      <c r="BU5" s="2">
        <f t="shared" ref="BU5" si="50">SUM(AK5:AL5)</f>
        <v>3232072728</v>
      </c>
      <c r="BV5" s="2">
        <f t="shared" ref="BV5" si="51">AY5+AZ5+BC5+BD5+BE5</f>
        <v>0</v>
      </c>
      <c r="BW5" s="2">
        <f t="shared" ref="BW5" si="52">BA5+BB5+BF5+BG5+BH5</f>
        <v>0</v>
      </c>
      <c r="BX5" s="2">
        <f t="shared" ref="BX5" si="53">SUM(BI5:BJ5)</f>
        <v>0</v>
      </c>
      <c r="BY5" s="2">
        <v>1</v>
      </c>
      <c r="BZ5" s="2">
        <f t="shared" ref="BZ5" si="54">SUM(BL5:BO5)</f>
        <v>5421356490</v>
      </c>
      <c r="CA5" s="2">
        <f t="shared" ref="CA5" si="55">SUM(BP5:BQ5)</f>
        <v>12060367103</v>
      </c>
      <c r="CB5" s="2">
        <f t="shared" ref="CB5" si="56">SUM(BR5:BU5)</f>
        <v>6839595100</v>
      </c>
      <c r="CC5" s="2">
        <f t="shared" ref="CC5" si="57">SUM(BV5:BW5)</f>
        <v>0</v>
      </c>
      <c r="CD5" s="2">
        <f t="shared" ref="CD5" si="58">SUM(BX5)</f>
        <v>0</v>
      </c>
      <c r="CE5" s="48">
        <f t="shared" ref="CE5" si="59">SUM(BZ5:CD5)</f>
        <v>24321318693</v>
      </c>
      <c r="CG5" s="4">
        <f t="shared" ref="CG5" si="60">B5+C5</f>
        <v>5108060828</v>
      </c>
      <c r="CH5" s="4">
        <f t="shared" ref="CH5" si="61">D5+E5</f>
        <v>310768103</v>
      </c>
      <c r="CI5" s="4">
        <f t="shared" ref="CI5" si="62">B5+D5</f>
        <v>0</v>
      </c>
      <c r="CJ5" s="4">
        <f t="shared" ref="CJ5" si="63">C5+E5</f>
        <v>5418828931</v>
      </c>
      <c r="DA5" s="55"/>
      <c r="DB5"/>
      <c r="DC5" s="114">
        <f t="shared" si="23"/>
        <v>1</v>
      </c>
      <c r="DD5" s="114">
        <f t="shared" si="24"/>
        <v>5418828931</v>
      </c>
      <c r="DE5" s="122">
        <f t="shared" si="25"/>
        <v>5418828930</v>
      </c>
      <c r="DF5" s="114" t="str">
        <f t="shared" si="26"/>
        <v>ok</v>
      </c>
      <c r="DG5" s="114">
        <f t="shared" si="27"/>
        <v>0</v>
      </c>
      <c r="DH5" s="122">
        <f t="shared" si="28"/>
        <v>0</v>
      </c>
      <c r="DI5" s="114" t="str">
        <f t="shared" si="29"/>
        <v>ok</v>
      </c>
      <c r="DJ5" s="114">
        <f t="shared" si="30"/>
        <v>3013595449</v>
      </c>
      <c r="DK5" s="122">
        <f t="shared" si="31"/>
        <v>3013595449</v>
      </c>
      <c r="DL5" s="114" t="str">
        <f t="shared" si="32"/>
        <v>ok</v>
      </c>
      <c r="DM5" s="114">
        <f t="shared" si="33"/>
        <v>593926923</v>
      </c>
      <c r="DN5" s="122">
        <f t="shared" si="34"/>
        <v>593926923</v>
      </c>
      <c r="DO5" s="114" t="str">
        <f t="shared" si="35"/>
        <v>ok</v>
      </c>
      <c r="DP5" s="114">
        <f t="shared" si="36"/>
        <v>0</v>
      </c>
      <c r="DQ5" s="122">
        <f t="shared" si="37"/>
        <v>0</v>
      </c>
      <c r="DR5" s="114" t="str">
        <f t="shared" si="38"/>
        <v>ok</v>
      </c>
      <c r="DS5" s="114">
        <f t="shared" si="39"/>
        <v>3232072728</v>
      </c>
      <c r="DT5" s="114">
        <f t="shared" si="40"/>
        <v>3232072728</v>
      </c>
    </row>
    <row r="6" spans="1:125" x14ac:dyDescent="0.2">
      <c r="A6" t="s">
        <v>432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44"/>
      <c r="BL6" s="2">
        <f t="shared" si="0"/>
        <v>0</v>
      </c>
      <c r="BM6" s="5">
        <f t="shared" si="1"/>
        <v>0</v>
      </c>
      <c r="BN6" s="5">
        <f t="shared" si="2"/>
        <v>0</v>
      </c>
      <c r="BO6" s="5">
        <f t="shared" si="3"/>
        <v>0</v>
      </c>
      <c r="BP6" s="5">
        <f t="shared" si="4"/>
        <v>0</v>
      </c>
      <c r="BQ6" s="5">
        <f t="shared" si="5"/>
        <v>0</v>
      </c>
      <c r="BR6" s="5">
        <f t="shared" si="6"/>
        <v>0</v>
      </c>
      <c r="BS6" s="5">
        <f t="shared" si="7"/>
        <v>0</v>
      </c>
      <c r="BT6" s="5">
        <f t="shared" si="8"/>
        <v>0</v>
      </c>
      <c r="BU6" s="5">
        <f t="shared" si="9"/>
        <v>0</v>
      </c>
      <c r="BV6" s="5">
        <f t="shared" si="10"/>
        <v>0</v>
      </c>
      <c r="BW6" s="5">
        <f t="shared" si="11"/>
        <v>0</v>
      </c>
      <c r="BX6" s="5">
        <f t="shared" si="12"/>
        <v>0</v>
      </c>
      <c r="BY6" s="10"/>
      <c r="BZ6" s="5">
        <f t="shared" si="13"/>
        <v>0</v>
      </c>
      <c r="CA6" s="5">
        <f t="shared" si="14"/>
        <v>0</v>
      </c>
      <c r="CB6" s="5">
        <f t="shared" si="15"/>
        <v>0</v>
      </c>
      <c r="CC6" s="5">
        <f t="shared" si="16"/>
        <v>0</v>
      </c>
      <c r="CD6" s="5">
        <f t="shared" si="17"/>
        <v>0</v>
      </c>
      <c r="CE6" s="47">
        <f t="shared" si="18"/>
        <v>0</v>
      </c>
      <c r="CF6" s="44"/>
      <c r="CG6" s="4">
        <f t="shared" si="19"/>
        <v>0</v>
      </c>
      <c r="CH6" s="4">
        <f t="shared" si="20"/>
        <v>0</v>
      </c>
      <c r="CI6" s="4">
        <f t="shared" si="21"/>
        <v>0</v>
      </c>
      <c r="CJ6" s="4">
        <f t="shared" si="22"/>
        <v>0</v>
      </c>
      <c r="DA6"/>
      <c r="DB6"/>
      <c r="DC6" s="114" t="str">
        <f t="shared" si="23"/>
        <v>ok</v>
      </c>
      <c r="DD6" s="114">
        <f t="shared" si="24"/>
        <v>0</v>
      </c>
      <c r="DE6" s="122">
        <f t="shared" si="25"/>
        <v>0</v>
      </c>
      <c r="DF6" s="114" t="str">
        <f t="shared" si="26"/>
        <v>ok</v>
      </c>
      <c r="DG6" s="114">
        <f t="shared" si="27"/>
        <v>0</v>
      </c>
      <c r="DH6" s="122">
        <f t="shared" si="28"/>
        <v>0</v>
      </c>
      <c r="DI6" s="114" t="str">
        <f t="shared" si="29"/>
        <v>ok</v>
      </c>
      <c r="DJ6" s="114">
        <f t="shared" si="30"/>
        <v>0</v>
      </c>
      <c r="DK6" s="122">
        <f t="shared" si="31"/>
        <v>0</v>
      </c>
      <c r="DL6" s="114" t="str">
        <f t="shared" si="32"/>
        <v>ok</v>
      </c>
      <c r="DM6" s="114">
        <f t="shared" si="33"/>
        <v>0</v>
      </c>
      <c r="DN6" s="122">
        <f t="shared" si="34"/>
        <v>0</v>
      </c>
      <c r="DO6" s="114" t="str">
        <f t="shared" si="35"/>
        <v>ok</v>
      </c>
      <c r="DP6" s="114">
        <f t="shared" si="36"/>
        <v>0</v>
      </c>
      <c r="DQ6" s="122">
        <f t="shared" si="37"/>
        <v>0</v>
      </c>
      <c r="DR6" s="114" t="str">
        <f t="shared" si="38"/>
        <v>ok</v>
      </c>
      <c r="DS6" s="114">
        <f t="shared" si="39"/>
        <v>0</v>
      </c>
      <c r="DT6" s="114">
        <f t="shared" si="40"/>
        <v>0</v>
      </c>
    </row>
    <row r="7" spans="1:125" x14ac:dyDescent="0.2">
      <c r="A7" t="s">
        <v>437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21611986971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12">
        <f>+H7</f>
        <v>21611986971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L7" s="2">
        <f t="shared" si="0"/>
        <v>0</v>
      </c>
      <c r="BM7" s="5">
        <f t="shared" si="1"/>
        <v>0</v>
      </c>
      <c r="BN7" s="5">
        <f t="shared" si="2"/>
        <v>21611986971</v>
      </c>
      <c r="BO7" s="5">
        <f t="shared" si="3"/>
        <v>0</v>
      </c>
      <c r="BP7" s="5">
        <f t="shared" si="4"/>
        <v>0</v>
      </c>
      <c r="BQ7" s="5">
        <f t="shared" si="5"/>
        <v>0</v>
      </c>
      <c r="BR7" s="5">
        <f t="shared" si="6"/>
        <v>0</v>
      </c>
      <c r="BS7" s="5">
        <f t="shared" si="7"/>
        <v>0</v>
      </c>
      <c r="BT7" s="5">
        <f t="shared" si="8"/>
        <v>0</v>
      </c>
      <c r="BU7" s="5">
        <f t="shared" si="9"/>
        <v>0</v>
      </c>
      <c r="BV7" s="5">
        <f t="shared" si="10"/>
        <v>0</v>
      </c>
      <c r="BW7" s="5">
        <f t="shared" si="11"/>
        <v>0</v>
      </c>
      <c r="BX7" s="5">
        <f t="shared" si="12"/>
        <v>0</v>
      </c>
      <c r="BY7" s="5"/>
      <c r="BZ7" s="5">
        <f t="shared" si="13"/>
        <v>21611986971</v>
      </c>
      <c r="CA7" s="5">
        <f t="shared" si="14"/>
        <v>0</v>
      </c>
      <c r="CB7" s="5">
        <f t="shared" si="15"/>
        <v>0</v>
      </c>
      <c r="CC7" s="5">
        <f t="shared" si="16"/>
        <v>0</v>
      </c>
      <c r="CD7" s="5">
        <f t="shared" si="17"/>
        <v>0</v>
      </c>
      <c r="CE7" s="47">
        <f t="shared" si="18"/>
        <v>21611986971</v>
      </c>
      <c r="CF7" s="14"/>
      <c r="CG7" s="4">
        <f t="shared" si="19"/>
        <v>0</v>
      </c>
      <c r="CH7" s="4">
        <f t="shared" si="20"/>
        <v>0</v>
      </c>
      <c r="CI7" s="4">
        <f t="shared" si="21"/>
        <v>0</v>
      </c>
      <c r="CJ7" s="4">
        <f t="shared" si="22"/>
        <v>0</v>
      </c>
      <c r="DA7"/>
      <c r="DB7"/>
      <c r="DC7" s="114" t="str">
        <f t="shared" si="23"/>
        <v>ok</v>
      </c>
      <c r="DD7" s="114">
        <f t="shared" si="24"/>
        <v>0</v>
      </c>
      <c r="DE7" s="122">
        <f t="shared" si="25"/>
        <v>0</v>
      </c>
      <c r="DF7" s="114" t="str">
        <f t="shared" si="26"/>
        <v>ok</v>
      </c>
      <c r="DG7" s="114">
        <f t="shared" si="27"/>
        <v>21611986971</v>
      </c>
      <c r="DH7" s="122">
        <f t="shared" si="28"/>
        <v>21611986971</v>
      </c>
      <c r="DI7" s="114" t="str">
        <f t="shared" si="29"/>
        <v>ok</v>
      </c>
      <c r="DJ7" s="114">
        <f t="shared" si="30"/>
        <v>0</v>
      </c>
      <c r="DK7" s="122">
        <f t="shared" si="31"/>
        <v>0</v>
      </c>
      <c r="DL7" s="114" t="str">
        <f t="shared" si="32"/>
        <v>ok</v>
      </c>
      <c r="DM7" s="114">
        <f t="shared" si="33"/>
        <v>0</v>
      </c>
      <c r="DN7" s="122">
        <f t="shared" si="34"/>
        <v>0</v>
      </c>
      <c r="DO7" s="114" t="str">
        <f t="shared" si="35"/>
        <v>ok</v>
      </c>
      <c r="DP7" s="114">
        <f t="shared" si="36"/>
        <v>0</v>
      </c>
      <c r="DQ7" s="122">
        <f t="shared" si="37"/>
        <v>0</v>
      </c>
      <c r="DR7" s="114" t="str">
        <f t="shared" si="38"/>
        <v>ok</v>
      </c>
      <c r="DS7" s="114">
        <f t="shared" si="39"/>
        <v>0</v>
      </c>
      <c r="DT7" s="114">
        <f t="shared" si="40"/>
        <v>0</v>
      </c>
    </row>
    <row r="8" spans="1:125" x14ac:dyDescent="0.2">
      <c r="A8" t="s">
        <v>427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1308269400</v>
      </c>
      <c r="BA8" s="1">
        <v>0</v>
      </c>
      <c r="BB8" s="1">
        <v>363625750</v>
      </c>
      <c r="BC8" s="1">
        <v>0</v>
      </c>
      <c r="BD8" s="1">
        <v>35500000</v>
      </c>
      <c r="BE8" s="1">
        <v>0</v>
      </c>
      <c r="BF8" s="1">
        <v>0</v>
      </c>
      <c r="BG8" s="1">
        <v>15000000</v>
      </c>
      <c r="BH8" s="1">
        <v>0</v>
      </c>
      <c r="BI8" s="1">
        <v>0</v>
      </c>
      <c r="BJ8" s="1">
        <v>0</v>
      </c>
      <c r="BL8" s="2">
        <f t="shared" si="0"/>
        <v>0</v>
      </c>
      <c r="BM8" s="5">
        <f t="shared" si="1"/>
        <v>0</v>
      </c>
      <c r="BN8" s="5">
        <f t="shared" si="2"/>
        <v>0</v>
      </c>
      <c r="BO8" s="5">
        <f t="shared" si="3"/>
        <v>0</v>
      </c>
      <c r="BP8" s="5">
        <f t="shared" si="4"/>
        <v>0</v>
      </c>
      <c r="BQ8" s="5">
        <f t="shared" si="5"/>
        <v>0</v>
      </c>
      <c r="BR8" s="5">
        <f t="shared" si="6"/>
        <v>0</v>
      </c>
      <c r="BS8" s="5">
        <f t="shared" si="7"/>
        <v>0</v>
      </c>
      <c r="BT8" s="5">
        <f t="shared" si="8"/>
        <v>0</v>
      </c>
      <c r="BU8" s="5">
        <f t="shared" si="9"/>
        <v>0</v>
      </c>
      <c r="BV8" s="5">
        <f t="shared" si="10"/>
        <v>1343769400</v>
      </c>
      <c r="BW8" s="5">
        <f t="shared" si="11"/>
        <v>378625750</v>
      </c>
      <c r="BX8" s="5">
        <f t="shared" si="12"/>
        <v>0</v>
      </c>
      <c r="BY8" s="5"/>
      <c r="BZ8" s="5">
        <f t="shared" si="13"/>
        <v>0</v>
      </c>
      <c r="CA8" s="5">
        <f t="shared" si="14"/>
        <v>0</v>
      </c>
      <c r="CB8" s="5">
        <f t="shared" si="15"/>
        <v>0</v>
      </c>
      <c r="CC8" s="5">
        <f t="shared" si="16"/>
        <v>1722395150</v>
      </c>
      <c r="CD8" s="5">
        <f t="shared" si="17"/>
        <v>0</v>
      </c>
      <c r="CE8" s="47">
        <f t="shared" si="18"/>
        <v>1722395150</v>
      </c>
      <c r="CG8" s="4">
        <f t="shared" si="19"/>
        <v>0</v>
      </c>
      <c r="CH8" s="4">
        <f t="shared" si="20"/>
        <v>0</v>
      </c>
      <c r="CI8" s="4">
        <f t="shared" si="21"/>
        <v>0</v>
      </c>
      <c r="CJ8" s="4">
        <f t="shared" si="22"/>
        <v>0</v>
      </c>
      <c r="DA8"/>
      <c r="DB8"/>
      <c r="DC8" s="114" t="str">
        <f t="shared" si="23"/>
        <v>ok</v>
      </c>
      <c r="DD8" s="114">
        <f t="shared" si="24"/>
        <v>0</v>
      </c>
      <c r="DE8" s="122">
        <f t="shared" si="25"/>
        <v>0</v>
      </c>
      <c r="DF8" s="114" t="str">
        <f t="shared" si="26"/>
        <v>ok</v>
      </c>
      <c r="DG8" s="114">
        <f t="shared" si="27"/>
        <v>0</v>
      </c>
      <c r="DH8" s="122">
        <f t="shared" si="28"/>
        <v>0</v>
      </c>
      <c r="DI8" s="114" t="str">
        <f t="shared" si="29"/>
        <v>ok</v>
      </c>
      <c r="DJ8" s="114">
        <f t="shared" si="30"/>
        <v>0</v>
      </c>
      <c r="DK8" s="122">
        <f t="shared" si="31"/>
        <v>0</v>
      </c>
      <c r="DL8" s="114" t="str">
        <f t="shared" si="32"/>
        <v>ok</v>
      </c>
      <c r="DM8" s="114">
        <f t="shared" si="33"/>
        <v>0</v>
      </c>
      <c r="DN8" s="122">
        <f t="shared" si="34"/>
        <v>0</v>
      </c>
      <c r="DO8" s="114" t="str">
        <f t="shared" si="35"/>
        <v>ok</v>
      </c>
      <c r="DP8" s="114">
        <f t="shared" si="36"/>
        <v>0</v>
      </c>
      <c r="DQ8" s="122">
        <f t="shared" si="37"/>
        <v>0</v>
      </c>
      <c r="DR8" s="114" t="str">
        <f t="shared" si="38"/>
        <v>ok</v>
      </c>
      <c r="DS8" s="114">
        <f t="shared" si="39"/>
        <v>0</v>
      </c>
      <c r="DT8" s="114">
        <f t="shared" si="40"/>
        <v>0</v>
      </c>
    </row>
    <row r="9" spans="1:125" x14ac:dyDescent="0.2">
      <c r="A9" s="55" t="s">
        <v>445</v>
      </c>
      <c r="B9" s="1">
        <v>65484240</v>
      </c>
      <c r="C9" s="1">
        <v>8949483</v>
      </c>
      <c r="D9" s="1">
        <v>7567671146</v>
      </c>
      <c r="E9" s="1">
        <v>570222967</v>
      </c>
      <c r="F9" s="1">
        <v>14625000</v>
      </c>
      <c r="G9" s="1">
        <v>6139000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8212327836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660000</v>
      </c>
      <c r="BL9" s="2">
        <f t="shared" si="0"/>
        <v>8212327836</v>
      </c>
      <c r="BM9" s="5">
        <f t="shared" si="1"/>
        <v>20764000</v>
      </c>
      <c r="BN9" s="5">
        <f t="shared" si="2"/>
        <v>0</v>
      </c>
      <c r="BO9" s="5">
        <f t="shared" si="3"/>
        <v>0</v>
      </c>
      <c r="BP9" s="5">
        <f t="shared" si="4"/>
        <v>0</v>
      </c>
      <c r="BQ9" s="5">
        <f t="shared" si="5"/>
        <v>0</v>
      </c>
      <c r="BR9" s="5">
        <f t="shared" si="6"/>
        <v>0</v>
      </c>
      <c r="BS9" s="5">
        <f t="shared" si="7"/>
        <v>0</v>
      </c>
      <c r="BT9" s="5">
        <f t="shared" si="8"/>
        <v>0</v>
      </c>
      <c r="BU9" s="5">
        <f t="shared" si="9"/>
        <v>0</v>
      </c>
      <c r="BV9" s="5">
        <f t="shared" si="10"/>
        <v>0</v>
      </c>
      <c r="BW9" s="5">
        <f t="shared" si="11"/>
        <v>0</v>
      </c>
      <c r="BX9" s="5">
        <f t="shared" si="12"/>
        <v>660000</v>
      </c>
      <c r="BY9" s="5"/>
      <c r="BZ9" s="5">
        <f t="shared" si="13"/>
        <v>8233091836</v>
      </c>
      <c r="CA9" s="5">
        <f t="shared" si="14"/>
        <v>0</v>
      </c>
      <c r="CB9" s="5">
        <f t="shared" si="15"/>
        <v>0</v>
      </c>
      <c r="CC9" s="5">
        <f t="shared" si="16"/>
        <v>0</v>
      </c>
      <c r="CD9" s="5">
        <f t="shared" si="17"/>
        <v>660000</v>
      </c>
      <c r="CE9" s="47">
        <f t="shared" si="18"/>
        <v>8233751836</v>
      </c>
      <c r="CG9" s="4">
        <f t="shared" si="19"/>
        <v>74433723</v>
      </c>
      <c r="CH9" s="4">
        <f t="shared" si="20"/>
        <v>8137894113</v>
      </c>
      <c r="CI9" s="4">
        <f t="shared" si="21"/>
        <v>7633155386</v>
      </c>
      <c r="CJ9" s="4">
        <f t="shared" si="22"/>
        <v>579172450</v>
      </c>
      <c r="DA9" s="30"/>
      <c r="DB9" s="30"/>
      <c r="DC9" s="114" t="str">
        <f t="shared" si="23"/>
        <v>ok</v>
      </c>
      <c r="DD9" s="114">
        <f t="shared" si="24"/>
        <v>8212327836</v>
      </c>
      <c r="DE9" s="122">
        <f t="shared" si="25"/>
        <v>8212327836</v>
      </c>
      <c r="DF9" s="114" t="str">
        <f t="shared" si="26"/>
        <v>ok</v>
      </c>
      <c r="DG9" s="114">
        <f t="shared" si="27"/>
        <v>0</v>
      </c>
      <c r="DH9" s="122">
        <f t="shared" si="28"/>
        <v>0</v>
      </c>
      <c r="DI9" s="114" t="str">
        <f t="shared" si="29"/>
        <v>ok</v>
      </c>
      <c r="DJ9" s="114">
        <f t="shared" si="30"/>
        <v>0</v>
      </c>
      <c r="DK9" s="122">
        <f t="shared" si="31"/>
        <v>0</v>
      </c>
      <c r="DL9" s="114" t="str">
        <f t="shared" si="32"/>
        <v>ok</v>
      </c>
      <c r="DM9" s="114">
        <f t="shared" si="33"/>
        <v>0</v>
      </c>
      <c r="DN9" s="122">
        <f t="shared" si="34"/>
        <v>0</v>
      </c>
      <c r="DO9" s="114" t="str">
        <f t="shared" si="35"/>
        <v>ok</v>
      </c>
      <c r="DP9" s="114">
        <f t="shared" si="36"/>
        <v>0</v>
      </c>
      <c r="DQ9" s="122">
        <f t="shared" si="37"/>
        <v>0</v>
      </c>
      <c r="DR9" s="114" t="str">
        <f t="shared" si="38"/>
        <v>ok</v>
      </c>
      <c r="DS9" s="114">
        <f t="shared" si="39"/>
        <v>0</v>
      </c>
      <c r="DT9" s="114">
        <f t="shared" si="40"/>
        <v>0</v>
      </c>
    </row>
    <row r="10" spans="1:125" x14ac:dyDescent="0.2">
      <c r="A10" t="s">
        <v>433</v>
      </c>
      <c r="B10" s="1">
        <v>17715885045</v>
      </c>
      <c r="C10" s="1">
        <v>32860709058</v>
      </c>
      <c r="D10" s="1">
        <v>447457526</v>
      </c>
      <c r="E10" s="1">
        <v>2166539571</v>
      </c>
      <c r="F10" s="1">
        <v>0</v>
      </c>
      <c r="G10" s="1">
        <v>0</v>
      </c>
      <c r="H10" s="1">
        <v>234609818</v>
      </c>
      <c r="I10" s="1">
        <v>10356800</v>
      </c>
      <c r="J10" s="1">
        <v>0</v>
      </c>
      <c r="K10" s="1">
        <v>0</v>
      </c>
      <c r="L10" s="1">
        <v>3823651169</v>
      </c>
      <c r="M10" s="1">
        <v>33653781029</v>
      </c>
      <c r="N10" s="1">
        <v>15713159002</v>
      </c>
      <c r="O10" s="1">
        <v>0</v>
      </c>
      <c r="P10" s="1">
        <v>0</v>
      </c>
      <c r="Q10" s="1">
        <v>0</v>
      </c>
      <c r="R10" s="1">
        <v>244966618</v>
      </c>
      <c r="S10" s="1">
        <v>0</v>
      </c>
      <c r="T10" s="1">
        <v>0</v>
      </c>
      <c r="U10" s="1">
        <v>0</v>
      </c>
      <c r="V10" s="1">
        <v>0</v>
      </c>
      <c r="W10" s="1">
        <v>21209000</v>
      </c>
      <c r="X10" s="1">
        <v>0</v>
      </c>
      <c r="Y10" s="1">
        <v>12499487</v>
      </c>
      <c r="Z10" s="1">
        <v>12223372383</v>
      </c>
      <c r="AA10" s="1">
        <v>0</v>
      </c>
      <c r="AB10" s="1">
        <v>42014902</v>
      </c>
      <c r="AC10" s="1">
        <v>1645664920</v>
      </c>
      <c r="AD10" s="1">
        <v>0</v>
      </c>
      <c r="AE10" s="1">
        <v>3668995321</v>
      </c>
      <c r="AF10" s="1">
        <v>3768343175</v>
      </c>
      <c r="AG10" s="1">
        <v>2836496166</v>
      </c>
      <c r="AH10" s="1">
        <v>181049117</v>
      </c>
      <c r="AI10" s="1">
        <v>55541857064</v>
      </c>
      <c r="AJ10" s="1">
        <v>0</v>
      </c>
      <c r="AK10" s="1">
        <v>8936286779</v>
      </c>
      <c r="AL10" s="1">
        <v>949607607</v>
      </c>
      <c r="AM10" s="1">
        <v>316669077</v>
      </c>
      <c r="AN10" s="1">
        <v>7120669419</v>
      </c>
      <c r="AO10" s="1">
        <v>0</v>
      </c>
      <c r="AP10" s="1">
        <v>890662904</v>
      </c>
      <c r="AQ10" s="1">
        <v>2126882379</v>
      </c>
      <c r="AR10" s="1">
        <v>0</v>
      </c>
      <c r="AS10" s="1">
        <v>0</v>
      </c>
      <c r="AT10" s="1">
        <v>55527602469</v>
      </c>
      <c r="AU10" s="1">
        <v>14254595</v>
      </c>
      <c r="AV10" s="1">
        <v>817516875</v>
      </c>
      <c r="AW10" s="1">
        <v>9056855619</v>
      </c>
      <c r="AX10" s="1">
        <v>11521892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L10" s="2">
        <f t="shared" si="0"/>
        <v>53190591200</v>
      </c>
      <c r="BM10" s="5">
        <f t="shared" si="1"/>
        <v>0</v>
      </c>
      <c r="BN10" s="5">
        <f t="shared" si="2"/>
        <v>244966618</v>
      </c>
      <c r="BO10" s="5">
        <f t="shared" si="3"/>
        <v>0</v>
      </c>
      <c r="BP10" s="5">
        <f t="shared" si="4"/>
        <v>21209000</v>
      </c>
      <c r="BQ10" s="5">
        <f t="shared" si="5"/>
        <v>13923551692</v>
      </c>
      <c r="BR10" s="5">
        <f t="shared" si="6"/>
        <v>7437338496</v>
      </c>
      <c r="BS10" s="5">
        <f t="shared" si="7"/>
        <v>3017545283</v>
      </c>
      <c r="BT10" s="5">
        <f t="shared" si="8"/>
        <v>55541857064</v>
      </c>
      <c r="BU10" s="5">
        <f t="shared" si="9"/>
        <v>9885894386</v>
      </c>
      <c r="BV10" s="5">
        <f t="shared" si="10"/>
        <v>0</v>
      </c>
      <c r="BW10" s="5">
        <f t="shared" si="11"/>
        <v>0</v>
      </c>
      <c r="BX10" s="5">
        <f t="shared" si="12"/>
        <v>0</v>
      </c>
      <c r="BY10" s="5"/>
      <c r="BZ10" s="5">
        <f t="shared" si="13"/>
        <v>53435557818</v>
      </c>
      <c r="CA10" s="5">
        <f t="shared" si="14"/>
        <v>13944760692</v>
      </c>
      <c r="CB10" s="5">
        <f t="shared" si="15"/>
        <v>75882635229</v>
      </c>
      <c r="CC10" s="5">
        <f t="shared" si="16"/>
        <v>0</v>
      </c>
      <c r="CD10" s="5">
        <f t="shared" si="17"/>
        <v>0</v>
      </c>
      <c r="CE10" s="47">
        <f t="shared" si="18"/>
        <v>143262953739</v>
      </c>
      <c r="CG10" s="4">
        <f t="shared" si="19"/>
        <v>50576594103</v>
      </c>
      <c r="CH10" s="4">
        <f t="shared" si="20"/>
        <v>2613997097</v>
      </c>
      <c r="CI10" s="4">
        <f t="shared" si="21"/>
        <v>18163342571</v>
      </c>
      <c r="CJ10" s="4">
        <f t="shared" si="22"/>
        <v>35027248629</v>
      </c>
      <c r="DA10"/>
      <c r="DB10"/>
      <c r="DC10" s="114" t="str">
        <f t="shared" si="23"/>
        <v>ok</v>
      </c>
      <c r="DD10" s="114">
        <f t="shared" si="24"/>
        <v>53190591200</v>
      </c>
      <c r="DE10" s="122">
        <f t="shared" si="25"/>
        <v>53190591200</v>
      </c>
      <c r="DF10" s="114" t="str">
        <f t="shared" si="26"/>
        <v>ok</v>
      </c>
      <c r="DG10" s="114">
        <f t="shared" si="27"/>
        <v>244966618</v>
      </c>
      <c r="DH10" s="122">
        <f t="shared" si="28"/>
        <v>244966618</v>
      </c>
      <c r="DI10" s="114" t="str">
        <f t="shared" si="29"/>
        <v>ok</v>
      </c>
      <c r="DJ10" s="114">
        <f t="shared" si="30"/>
        <v>7437338496</v>
      </c>
      <c r="DK10" s="122">
        <f t="shared" si="31"/>
        <v>7437338496</v>
      </c>
      <c r="DL10" s="114" t="str">
        <f t="shared" si="32"/>
        <v>ok</v>
      </c>
      <c r="DM10" s="114">
        <f t="shared" si="33"/>
        <v>3017545283</v>
      </c>
      <c r="DN10" s="122">
        <f t="shared" si="34"/>
        <v>3017545283</v>
      </c>
      <c r="DO10" s="114" t="str">
        <f t="shared" si="35"/>
        <v>ok</v>
      </c>
      <c r="DP10" s="114">
        <f t="shared" si="36"/>
        <v>55541857064</v>
      </c>
      <c r="DQ10" s="122">
        <f t="shared" si="37"/>
        <v>55541857064</v>
      </c>
      <c r="DR10" s="114" t="str">
        <f t="shared" si="38"/>
        <v>ok</v>
      </c>
      <c r="DS10" s="114">
        <f t="shared" si="39"/>
        <v>9885894386</v>
      </c>
      <c r="DT10" s="114">
        <f t="shared" si="40"/>
        <v>9885894386</v>
      </c>
    </row>
    <row r="11" spans="1:125" x14ac:dyDescent="0.2">
      <c r="A11" t="s">
        <v>434</v>
      </c>
      <c r="B11" s="1">
        <v>0</v>
      </c>
      <c r="C11" s="1">
        <v>2135347755</v>
      </c>
      <c r="D11" s="1">
        <v>0</v>
      </c>
      <c r="E11" s="1">
        <v>411828926</v>
      </c>
      <c r="F11" s="1">
        <v>0</v>
      </c>
      <c r="G11" s="1">
        <v>0</v>
      </c>
      <c r="H11" s="1">
        <v>0</v>
      </c>
      <c r="I11" s="1">
        <v>0</v>
      </c>
      <c r="J11" s="1">
        <v>1503182955</v>
      </c>
      <c r="K11" s="1">
        <v>78507930</v>
      </c>
      <c r="L11" s="1">
        <v>0</v>
      </c>
      <c r="M11" s="1">
        <v>1136372767</v>
      </c>
      <c r="N11" s="1">
        <v>1410803914</v>
      </c>
      <c r="O11" s="1">
        <v>0</v>
      </c>
      <c r="P11" s="112">
        <f>1581690885*0</f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12044719876</v>
      </c>
      <c r="AA11" s="1">
        <v>0</v>
      </c>
      <c r="AB11" s="1">
        <v>0</v>
      </c>
      <c r="AC11" s="1">
        <v>850950158</v>
      </c>
      <c r="AD11" s="1">
        <v>0</v>
      </c>
      <c r="AE11" s="1">
        <v>1763155600</v>
      </c>
      <c r="AF11" s="1">
        <v>0</v>
      </c>
      <c r="AG11" s="1">
        <v>209282677</v>
      </c>
      <c r="AH11" s="1">
        <v>0</v>
      </c>
      <c r="AI11" s="1">
        <v>0</v>
      </c>
      <c r="AJ11" s="1">
        <v>0</v>
      </c>
      <c r="AK11" s="1">
        <v>2518923592</v>
      </c>
      <c r="AL11" s="1">
        <v>0</v>
      </c>
      <c r="AM11" s="1">
        <v>0</v>
      </c>
      <c r="AN11" s="1">
        <v>1763155600</v>
      </c>
      <c r="AO11" s="1">
        <v>0</v>
      </c>
      <c r="AP11" s="1">
        <v>0</v>
      </c>
      <c r="AQ11" s="1">
        <v>209282677</v>
      </c>
      <c r="AR11" s="1">
        <v>0</v>
      </c>
      <c r="AS11" s="1">
        <v>0</v>
      </c>
      <c r="AT11" s="1">
        <v>0</v>
      </c>
      <c r="AU11" s="1">
        <v>0</v>
      </c>
      <c r="AV11" s="1">
        <v>10416050</v>
      </c>
      <c r="AW11" s="1">
        <v>2508507542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L11" s="2">
        <f t="shared" si="0"/>
        <v>2547176681</v>
      </c>
      <c r="BM11" s="5">
        <f t="shared" si="1"/>
        <v>0</v>
      </c>
      <c r="BN11" s="5">
        <f t="shared" si="2"/>
        <v>0</v>
      </c>
      <c r="BO11" s="5">
        <f t="shared" si="3"/>
        <v>1581690885</v>
      </c>
      <c r="BP11" s="5">
        <f t="shared" si="4"/>
        <v>0</v>
      </c>
      <c r="BQ11" s="5">
        <f t="shared" si="5"/>
        <v>12895670034</v>
      </c>
      <c r="BR11" s="5">
        <f t="shared" si="6"/>
        <v>1763155600</v>
      </c>
      <c r="BS11" s="5">
        <f t="shared" si="7"/>
        <v>209282677</v>
      </c>
      <c r="BT11" s="5">
        <f t="shared" si="8"/>
        <v>0</v>
      </c>
      <c r="BU11" s="5">
        <f t="shared" si="9"/>
        <v>2518923592</v>
      </c>
      <c r="BV11" s="5">
        <f t="shared" si="10"/>
        <v>0</v>
      </c>
      <c r="BW11" s="5">
        <f t="shared" si="11"/>
        <v>0</v>
      </c>
      <c r="BX11" s="5">
        <f t="shared" si="12"/>
        <v>0</v>
      </c>
      <c r="BY11" s="5"/>
      <c r="BZ11" s="5">
        <f t="shared" si="13"/>
        <v>4128867566</v>
      </c>
      <c r="CA11" s="5">
        <f t="shared" si="14"/>
        <v>12895670034</v>
      </c>
      <c r="CB11" s="5">
        <f t="shared" si="15"/>
        <v>4491361869</v>
      </c>
      <c r="CC11" s="5">
        <f t="shared" si="16"/>
        <v>0</v>
      </c>
      <c r="CD11" s="5">
        <f t="shared" si="17"/>
        <v>0</v>
      </c>
      <c r="CE11" s="47">
        <f t="shared" si="18"/>
        <v>21515899469</v>
      </c>
      <c r="CG11" s="4">
        <f t="shared" si="19"/>
        <v>2135347755</v>
      </c>
      <c r="CH11" s="4">
        <f t="shared" si="20"/>
        <v>411828926</v>
      </c>
      <c r="CI11" s="4">
        <f t="shared" si="21"/>
        <v>0</v>
      </c>
      <c r="CJ11" s="4">
        <f t="shared" si="22"/>
        <v>2547176681</v>
      </c>
      <c r="DA11"/>
      <c r="DB11"/>
      <c r="DC11" s="114" t="str">
        <f t="shared" si="23"/>
        <v>ok</v>
      </c>
      <c r="DD11" s="114">
        <f t="shared" si="24"/>
        <v>2547176681</v>
      </c>
      <c r="DE11" s="122">
        <f t="shared" si="25"/>
        <v>2547176681</v>
      </c>
      <c r="DF11" s="114" t="str">
        <f t="shared" si="26"/>
        <v>ok</v>
      </c>
      <c r="DG11" s="114">
        <f t="shared" si="27"/>
        <v>0</v>
      </c>
      <c r="DH11" s="122">
        <f t="shared" si="28"/>
        <v>0</v>
      </c>
      <c r="DI11" s="114" t="str">
        <f t="shared" si="29"/>
        <v>ok</v>
      </c>
      <c r="DJ11" s="114">
        <f t="shared" si="30"/>
        <v>1763155600</v>
      </c>
      <c r="DK11" s="122">
        <f t="shared" si="31"/>
        <v>1763155600</v>
      </c>
      <c r="DL11" s="114" t="str">
        <f t="shared" si="32"/>
        <v>ok</v>
      </c>
      <c r="DM11" s="114">
        <f t="shared" si="33"/>
        <v>209282677</v>
      </c>
      <c r="DN11" s="122">
        <f t="shared" si="34"/>
        <v>209282677</v>
      </c>
      <c r="DO11" s="114" t="str">
        <f t="shared" si="35"/>
        <v>ok</v>
      </c>
      <c r="DP11" s="114">
        <f t="shared" si="36"/>
        <v>0</v>
      </c>
      <c r="DQ11" s="122">
        <f t="shared" si="37"/>
        <v>0</v>
      </c>
      <c r="DR11" s="114" t="str">
        <f t="shared" si="38"/>
        <v>ok</v>
      </c>
      <c r="DS11" s="114">
        <f t="shared" si="39"/>
        <v>2518923592</v>
      </c>
      <c r="DT11" s="114">
        <f t="shared" si="40"/>
        <v>2518923592</v>
      </c>
    </row>
    <row r="12" spans="1:125" x14ac:dyDescent="0.2">
      <c r="A12" t="s">
        <v>444</v>
      </c>
      <c r="B12" s="1">
        <v>9459107586</v>
      </c>
      <c r="C12" s="1">
        <v>27104142001</v>
      </c>
      <c r="D12" s="1">
        <v>6005326964</v>
      </c>
      <c r="E12" s="1">
        <v>7471169120</v>
      </c>
      <c r="F12" s="1">
        <v>0</v>
      </c>
      <c r="G12" s="1">
        <v>0</v>
      </c>
      <c r="H12" s="1">
        <v>0</v>
      </c>
      <c r="I12" s="1">
        <v>0</v>
      </c>
      <c r="J12" s="1">
        <v>6165939302</v>
      </c>
      <c r="K12" s="1">
        <v>1102329431</v>
      </c>
      <c r="L12" s="1">
        <v>108933293</v>
      </c>
      <c r="M12" s="1">
        <v>29854391529</v>
      </c>
      <c r="N12" s="1">
        <v>20076420849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13347712328</v>
      </c>
      <c r="U12" s="1">
        <v>0</v>
      </c>
      <c r="V12" s="1">
        <v>0</v>
      </c>
      <c r="W12" s="1">
        <v>839821000</v>
      </c>
      <c r="X12" s="1">
        <v>0</v>
      </c>
      <c r="Y12" s="1">
        <v>108380160</v>
      </c>
      <c r="Z12" s="1">
        <v>17355551526</v>
      </c>
      <c r="AA12" s="1">
        <v>0</v>
      </c>
      <c r="AB12" s="1">
        <v>0</v>
      </c>
      <c r="AC12" s="1">
        <v>3189003444</v>
      </c>
      <c r="AD12" s="1">
        <v>0</v>
      </c>
      <c r="AE12" s="1">
        <v>8821797710</v>
      </c>
      <c r="AF12" s="1">
        <v>1700011151</v>
      </c>
      <c r="AG12" s="1">
        <v>1637409964</v>
      </c>
      <c r="AH12" s="1">
        <v>158970130</v>
      </c>
      <c r="AI12" s="1">
        <v>681169915</v>
      </c>
      <c r="AJ12" s="1">
        <v>17236046</v>
      </c>
      <c r="AK12" s="1">
        <v>4298010487</v>
      </c>
      <c r="AL12" s="1">
        <v>402127423</v>
      </c>
      <c r="AM12" s="1">
        <v>0</v>
      </c>
      <c r="AN12" s="1">
        <v>10521808861</v>
      </c>
      <c r="AO12" s="1">
        <v>0</v>
      </c>
      <c r="AP12" s="1">
        <v>0</v>
      </c>
      <c r="AQ12" s="1">
        <v>1735334945</v>
      </c>
      <c r="AR12" s="1">
        <v>61045149</v>
      </c>
      <c r="AS12" s="1">
        <v>0</v>
      </c>
      <c r="AT12" s="1">
        <v>698405961</v>
      </c>
      <c r="AU12" s="1">
        <v>0</v>
      </c>
      <c r="AV12" s="1">
        <v>0</v>
      </c>
      <c r="AW12" s="1">
        <v>4488035521</v>
      </c>
      <c r="AX12" s="1">
        <v>212102389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L12" s="2">
        <f>SUM(B12:E12)</f>
        <v>50039745671</v>
      </c>
      <c r="BM12" s="5">
        <f>SUM(F12:G12)</f>
        <v>0</v>
      </c>
      <c r="BN12" s="5">
        <f>SUM(H12:I12)</f>
        <v>0</v>
      </c>
      <c r="BO12" s="5">
        <f>SUM(J12:K12)</f>
        <v>7268268733</v>
      </c>
      <c r="BP12" s="5">
        <f>SUM(S12:X12)</f>
        <v>14187533328</v>
      </c>
      <c r="BQ12" s="5">
        <f>SUM(Y12:AD12)</f>
        <v>20652935130</v>
      </c>
      <c r="BR12" s="5">
        <f>SUM(AE12:AF12)</f>
        <v>10521808861</v>
      </c>
      <c r="BS12" s="5">
        <f>SUM(AG12:AH12)</f>
        <v>1796380094</v>
      </c>
      <c r="BT12" s="5">
        <f>SUM(AI12:AJ12)</f>
        <v>698405961</v>
      </c>
      <c r="BU12" s="5">
        <f>SUM(AK12:AL12)</f>
        <v>4700137910</v>
      </c>
      <c r="BV12" s="5">
        <f>AY12+AZ12+BC12+BD12+BE12</f>
        <v>0</v>
      </c>
      <c r="BW12" s="5">
        <f>BA12+BB12+BF12+BG12+BH12</f>
        <v>0</v>
      </c>
      <c r="BX12" s="5">
        <f>SUM(BI12:BJ12)</f>
        <v>0</v>
      </c>
      <c r="BY12" s="5"/>
      <c r="BZ12" s="5">
        <f>SUM(BL12:BO12)</f>
        <v>57308014404</v>
      </c>
      <c r="CA12" s="5">
        <f>SUM(BP12:BQ12)</f>
        <v>34840468458</v>
      </c>
      <c r="CB12" s="5">
        <f>SUM(BR12:BU12)</f>
        <v>17716732826</v>
      </c>
      <c r="CC12" s="5">
        <f>SUM(BV12:BW12)</f>
        <v>0</v>
      </c>
      <c r="CD12" s="5">
        <f>SUM(BX12)</f>
        <v>0</v>
      </c>
      <c r="CE12" s="47">
        <f>SUM(BZ12:CD12)</f>
        <v>109865215688</v>
      </c>
      <c r="CG12" s="4">
        <f>B12+C12</f>
        <v>36563249587</v>
      </c>
      <c r="CH12" s="4">
        <f>D12+E12</f>
        <v>13476496084</v>
      </c>
      <c r="CI12" s="4">
        <f>B12+D12</f>
        <v>15464434550</v>
      </c>
      <c r="CJ12" s="4">
        <f>C12+E12</f>
        <v>34575311121</v>
      </c>
      <c r="DA12"/>
      <c r="DB12"/>
      <c r="DC12" s="114" t="str">
        <f t="shared" si="23"/>
        <v>ok</v>
      </c>
      <c r="DD12" s="114">
        <f t="shared" si="24"/>
        <v>50039745671</v>
      </c>
      <c r="DE12" s="122">
        <f t="shared" si="25"/>
        <v>50039745671</v>
      </c>
      <c r="DF12" s="114" t="str">
        <f t="shared" si="26"/>
        <v>ok</v>
      </c>
      <c r="DG12" s="114">
        <f t="shared" si="27"/>
        <v>0</v>
      </c>
      <c r="DH12" s="122">
        <f t="shared" si="28"/>
        <v>0</v>
      </c>
      <c r="DI12" s="114" t="str">
        <f t="shared" si="29"/>
        <v>ok</v>
      </c>
      <c r="DJ12" s="114">
        <f t="shared" si="30"/>
        <v>10521808861</v>
      </c>
      <c r="DK12" s="122">
        <f t="shared" si="31"/>
        <v>10521808861</v>
      </c>
      <c r="DL12" s="114" t="str">
        <f t="shared" si="32"/>
        <v>ok</v>
      </c>
      <c r="DM12" s="114">
        <f t="shared" si="33"/>
        <v>1796380094</v>
      </c>
      <c r="DN12" s="122">
        <f t="shared" si="34"/>
        <v>1796380094</v>
      </c>
      <c r="DO12" s="114" t="str">
        <f t="shared" si="35"/>
        <v>ok</v>
      </c>
      <c r="DP12" s="114">
        <f t="shared" si="36"/>
        <v>698405961</v>
      </c>
      <c r="DQ12" s="122">
        <f t="shared" si="37"/>
        <v>698405961</v>
      </c>
      <c r="DR12" s="114" t="str">
        <f t="shared" si="38"/>
        <v>ok</v>
      </c>
      <c r="DS12" s="114">
        <f t="shared" si="39"/>
        <v>4700137910</v>
      </c>
      <c r="DT12" s="114">
        <f t="shared" si="40"/>
        <v>4700137910</v>
      </c>
    </row>
    <row r="13" spans="1:125" x14ac:dyDescent="0.2">
      <c r="A13" t="s">
        <v>423</v>
      </c>
      <c r="B13" s="1">
        <v>0</v>
      </c>
      <c r="C13" s="1">
        <v>116021807</v>
      </c>
      <c r="D13" s="1">
        <v>0</v>
      </c>
      <c r="E13" s="1">
        <v>80992800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69773800</v>
      </c>
      <c r="N13" s="1">
        <v>127240807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28934791</v>
      </c>
      <c r="U13" s="1">
        <v>0</v>
      </c>
      <c r="V13" s="1">
        <v>0</v>
      </c>
      <c r="W13" s="1">
        <v>362966000</v>
      </c>
      <c r="X13" s="1">
        <v>0</v>
      </c>
      <c r="Y13" s="1">
        <v>187623805</v>
      </c>
      <c r="Z13" s="1">
        <v>67069329</v>
      </c>
      <c r="AA13" s="1">
        <v>0</v>
      </c>
      <c r="AB13" s="1">
        <v>20320000</v>
      </c>
      <c r="AC13" s="1">
        <v>447662560</v>
      </c>
      <c r="AD13" s="1">
        <v>0</v>
      </c>
      <c r="AE13" s="1">
        <v>28849066</v>
      </c>
      <c r="AF13" s="1">
        <v>255835823</v>
      </c>
      <c r="AG13" s="1">
        <v>0</v>
      </c>
      <c r="AH13" s="1">
        <v>62611000</v>
      </c>
      <c r="AI13" s="1">
        <v>0</v>
      </c>
      <c r="AJ13" s="1">
        <v>0</v>
      </c>
      <c r="AK13" s="1">
        <v>312239189</v>
      </c>
      <c r="AL13" s="1">
        <v>552767894</v>
      </c>
      <c r="AM13" s="1">
        <v>0</v>
      </c>
      <c r="AN13" s="1">
        <v>294844889</v>
      </c>
      <c r="AO13" s="1">
        <v>0</v>
      </c>
      <c r="AP13" s="1">
        <v>0</v>
      </c>
      <c r="AQ13" s="1">
        <v>32131000</v>
      </c>
      <c r="AR13" s="1">
        <v>30480000</v>
      </c>
      <c r="AS13" s="1">
        <v>0</v>
      </c>
      <c r="AT13" s="1">
        <v>0</v>
      </c>
      <c r="AU13" s="1">
        <v>0</v>
      </c>
      <c r="AV13" s="1">
        <v>0</v>
      </c>
      <c r="AW13" s="1">
        <v>931557455</v>
      </c>
      <c r="AX13" s="1">
        <v>13449638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345007093</v>
      </c>
      <c r="BL13" s="2">
        <f t="shared" si="0"/>
        <v>197014607</v>
      </c>
      <c r="BM13" s="5">
        <f t="shared" si="1"/>
        <v>0</v>
      </c>
      <c r="BN13" s="5">
        <f t="shared" si="2"/>
        <v>0</v>
      </c>
      <c r="BO13" s="5">
        <f t="shared" si="3"/>
        <v>0</v>
      </c>
      <c r="BP13" s="5">
        <f t="shared" si="4"/>
        <v>391900791</v>
      </c>
      <c r="BQ13" s="5">
        <f t="shared" si="5"/>
        <v>722675694</v>
      </c>
      <c r="BR13" s="5">
        <f t="shared" si="6"/>
        <v>284684889</v>
      </c>
      <c r="BS13" s="5">
        <f t="shared" si="7"/>
        <v>62611000</v>
      </c>
      <c r="BT13" s="5">
        <f t="shared" si="8"/>
        <v>0</v>
      </c>
      <c r="BU13" s="5">
        <f t="shared" si="9"/>
        <v>865007083</v>
      </c>
      <c r="BV13" s="5">
        <f t="shared" si="10"/>
        <v>0</v>
      </c>
      <c r="BW13" s="5">
        <f t="shared" si="11"/>
        <v>0</v>
      </c>
      <c r="BX13" s="5">
        <f t="shared" si="12"/>
        <v>345007093</v>
      </c>
      <c r="BY13" s="5"/>
      <c r="BZ13" s="5">
        <f t="shared" si="13"/>
        <v>197014607</v>
      </c>
      <c r="CA13" s="5">
        <f t="shared" si="14"/>
        <v>1114576485</v>
      </c>
      <c r="CB13" s="5">
        <f t="shared" si="15"/>
        <v>1212302972</v>
      </c>
      <c r="CC13" s="5">
        <f t="shared" si="16"/>
        <v>0</v>
      </c>
      <c r="CD13" s="5">
        <f t="shared" si="17"/>
        <v>345007093</v>
      </c>
      <c r="CE13" s="47">
        <f t="shared" si="18"/>
        <v>2868901157</v>
      </c>
      <c r="CG13" s="4">
        <f t="shared" si="19"/>
        <v>116021807</v>
      </c>
      <c r="CH13" s="4">
        <f t="shared" si="20"/>
        <v>80992800</v>
      </c>
      <c r="CI13" s="4">
        <f t="shared" si="21"/>
        <v>0</v>
      </c>
      <c r="CJ13" s="4">
        <f t="shared" si="22"/>
        <v>197014607</v>
      </c>
      <c r="DA13"/>
      <c r="DB13"/>
      <c r="DC13" s="114" t="str">
        <f t="shared" si="23"/>
        <v>ok</v>
      </c>
      <c r="DD13" s="114">
        <f t="shared" si="24"/>
        <v>197014607</v>
      </c>
      <c r="DE13" s="122">
        <f t="shared" si="25"/>
        <v>197014607</v>
      </c>
      <c r="DF13" s="114" t="str">
        <f t="shared" si="26"/>
        <v>ok</v>
      </c>
      <c r="DG13" s="114">
        <f t="shared" si="27"/>
        <v>0</v>
      </c>
      <c r="DH13" s="122">
        <f t="shared" si="28"/>
        <v>0</v>
      </c>
      <c r="DI13" s="114">
        <f t="shared" si="29"/>
        <v>-10160000</v>
      </c>
      <c r="DJ13" s="114">
        <f t="shared" si="30"/>
        <v>284684889</v>
      </c>
      <c r="DK13" s="123">
        <f t="shared" si="31"/>
        <v>294844889</v>
      </c>
      <c r="DL13" s="114" t="str">
        <f t="shared" si="32"/>
        <v>ok</v>
      </c>
      <c r="DM13" s="114">
        <f t="shared" si="33"/>
        <v>62611000</v>
      </c>
      <c r="DN13" s="122">
        <f t="shared" si="34"/>
        <v>62611000</v>
      </c>
      <c r="DO13" s="114" t="str">
        <f t="shared" si="35"/>
        <v>ok</v>
      </c>
      <c r="DP13" s="114">
        <f t="shared" si="36"/>
        <v>0</v>
      </c>
      <c r="DQ13" s="122">
        <f t="shared" si="37"/>
        <v>0</v>
      </c>
      <c r="DR13" s="114">
        <f t="shared" si="38"/>
        <v>-80000010</v>
      </c>
      <c r="DS13" s="114">
        <f t="shared" si="39"/>
        <v>865007083</v>
      </c>
      <c r="DT13" s="114">
        <f t="shared" si="40"/>
        <v>945007093</v>
      </c>
    </row>
    <row r="14" spans="1:125" x14ac:dyDescent="0.2">
      <c r="A14" t="s">
        <v>449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2410593835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2410593835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L14" s="2">
        <f t="shared" si="0"/>
        <v>0</v>
      </c>
      <c r="BM14" s="5">
        <f t="shared" si="1"/>
        <v>0</v>
      </c>
      <c r="BN14" s="5">
        <f t="shared" si="2"/>
        <v>2410593835</v>
      </c>
      <c r="BO14" s="5">
        <f t="shared" si="3"/>
        <v>0</v>
      </c>
      <c r="BP14" s="5">
        <f t="shared" si="4"/>
        <v>0</v>
      </c>
      <c r="BQ14" s="5">
        <f t="shared" si="5"/>
        <v>0</v>
      </c>
      <c r="BR14" s="5">
        <f t="shared" si="6"/>
        <v>0</v>
      </c>
      <c r="BS14" s="5">
        <f t="shared" si="7"/>
        <v>0</v>
      </c>
      <c r="BT14" s="5">
        <f t="shared" si="8"/>
        <v>0</v>
      </c>
      <c r="BU14" s="5">
        <f t="shared" si="9"/>
        <v>0</v>
      </c>
      <c r="BV14" s="5">
        <f t="shared" si="10"/>
        <v>0</v>
      </c>
      <c r="BW14" s="5">
        <f t="shared" si="11"/>
        <v>0</v>
      </c>
      <c r="BX14" s="5">
        <f t="shared" si="12"/>
        <v>0</v>
      </c>
      <c r="BY14" s="5"/>
      <c r="BZ14" s="5">
        <f t="shared" si="13"/>
        <v>2410593835</v>
      </c>
      <c r="CA14" s="5">
        <f t="shared" si="14"/>
        <v>0</v>
      </c>
      <c r="CB14" s="5">
        <f t="shared" si="15"/>
        <v>0</v>
      </c>
      <c r="CC14" s="5">
        <f t="shared" si="16"/>
        <v>0</v>
      </c>
      <c r="CD14" s="5">
        <f t="shared" si="17"/>
        <v>0</v>
      </c>
      <c r="CE14" s="47">
        <f t="shared" si="18"/>
        <v>2410593835</v>
      </c>
      <c r="CG14" s="4">
        <f t="shared" si="19"/>
        <v>0</v>
      </c>
      <c r="CH14" s="4">
        <f t="shared" si="20"/>
        <v>0</v>
      </c>
      <c r="CI14" s="4">
        <f t="shared" si="21"/>
        <v>0</v>
      </c>
      <c r="CJ14" s="4">
        <f t="shared" si="22"/>
        <v>0</v>
      </c>
      <c r="DA14"/>
      <c r="DB14"/>
      <c r="DC14" s="114" t="str">
        <f t="shared" si="23"/>
        <v>ok</v>
      </c>
      <c r="DD14" s="114">
        <f t="shared" si="24"/>
        <v>0</v>
      </c>
      <c r="DE14" s="122">
        <f t="shared" si="25"/>
        <v>0</v>
      </c>
      <c r="DF14" s="114" t="str">
        <f t="shared" si="26"/>
        <v>ok</v>
      </c>
      <c r="DG14" s="114">
        <f t="shared" si="27"/>
        <v>2410593835</v>
      </c>
      <c r="DH14" s="122">
        <f t="shared" si="28"/>
        <v>2410593835</v>
      </c>
      <c r="DI14" s="114" t="str">
        <f t="shared" si="29"/>
        <v>ok</v>
      </c>
      <c r="DJ14" s="114">
        <f t="shared" si="30"/>
        <v>0</v>
      </c>
      <c r="DK14" s="122">
        <f t="shared" si="31"/>
        <v>0</v>
      </c>
      <c r="DL14" s="114" t="str">
        <f t="shared" si="32"/>
        <v>ok</v>
      </c>
      <c r="DM14" s="114">
        <f t="shared" si="33"/>
        <v>0</v>
      </c>
      <c r="DN14" s="122">
        <f t="shared" si="34"/>
        <v>0</v>
      </c>
      <c r="DO14" s="114" t="str">
        <f t="shared" si="35"/>
        <v>ok</v>
      </c>
      <c r="DP14" s="114">
        <f t="shared" si="36"/>
        <v>0</v>
      </c>
      <c r="DQ14" s="122">
        <f t="shared" si="37"/>
        <v>0</v>
      </c>
      <c r="DR14" s="114" t="str">
        <f t="shared" si="38"/>
        <v>ok</v>
      </c>
      <c r="DS14" s="114">
        <f t="shared" si="39"/>
        <v>0</v>
      </c>
      <c r="DT14" s="114">
        <f t="shared" si="40"/>
        <v>0</v>
      </c>
    </row>
    <row r="15" spans="1:125" s="14" customFormat="1" x14ac:dyDescent="0.2">
      <c r="A15" t="s">
        <v>429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4"/>
      <c r="BL15" s="2">
        <f t="shared" si="0"/>
        <v>0</v>
      </c>
      <c r="BM15" s="5">
        <f t="shared" si="1"/>
        <v>0</v>
      </c>
      <c r="BN15" s="5">
        <f t="shared" si="2"/>
        <v>0</v>
      </c>
      <c r="BO15" s="5">
        <f t="shared" si="3"/>
        <v>0</v>
      </c>
      <c r="BP15" s="5">
        <f t="shared" si="4"/>
        <v>0</v>
      </c>
      <c r="BQ15" s="5">
        <f t="shared" si="5"/>
        <v>0</v>
      </c>
      <c r="BR15" s="5">
        <f t="shared" si="6"/>
        <v>0</v>
      </c>
      <c r="BS15" s="5">
        <f t="shared" si="7"/>
        <v>0</v>
      </c>
      <c r="BT15" s="5">
        <f t="shared" si="8"/>
        <v>0</v>
      </c>
      <c r="BU15" s="5">
        <f t="shared" si="9"/>
        <v>0</v>
      </c>
      <c r="BV15" s="5">
        <f t="shared" si="10"/>
        <v>0</v>
      </c>
      <c r="BW15" s="5">
        <f t="shared" si="11"/>
        <v>0</v>
      </c>
      <c r="BX15" s="5">
        <f t="shared" si="12"/>
        <v>0</v>
      </c>
      <c r="BY15" s="5"/>
      <c r="BZ15" s="5">
        <f t="shared" si="13"/>
        <v>0</v>
      </c>
      <c r="CA15" s="5">
        <f t="shared" si="14"/>
        <v>0</v>
      </c>
      <c r="CB15" s="5">
        <f t="shared" si="15"/>
        <v>0</v>
      </c>
      <c r="CC15" s="5">
        <f t="shared" si="16"/>
        <v>0</v>
      </c>
      <c r="CD15" s="5">
        <f t="shared" si="17"/>
        <v>0</v>
      </c>
      <c r="CE15" s="47">
        <f t="shared" si="18"/>
        <v>0</v>
      </c>
      <c r="CF15" s="4"/>
      <c r="CG15" s="4">
        <f t="shared" si="19"/>
        <v>0</v>
      </c>
      <c r="CH15" s="4">
        <f t="shared" si="20"/>
        <v>0</v>
      </c>
      <c r="CI15" s="4">
        <f t="shared" si="21"/>
        <v>0</v>
      </c>
      <c r="CJ15" s="4">
        <f t="shared" si="22"/>
        <v>0</v>
      </c>
      <c r="DA15"/>
      <c r="DB15"/>
      <c r="DC15" s="114" t="str">
        <f t="shared" si="23"/>
        <v>ok</v>
      </c>
      <c r="DD15" s="114">
        <f t="shared" si="24"/>
        <v>0</v>
      </c>
      <c r="DE15" s="122">
        <f t="shared" si="25"/>
        <v>0</v>
      </c>
      <c r="DF15" s="114" t="str">
        <f t="shared" si="26"/>
        <v>ok</v>
      </c>
      <c r="DG15" s="114">
        <f t="shared" si="27"/>
        <v>0</v>
      </c>
      <c r="DH15" s="122">
        <f t="shared" si="28"/>
        <v>0</v>
      </c>
      <c r="DI15" s="114" t="str">
        <f t="shared" si="29"/>
        <v>ok</v>
      </c>
      <c r="DJ15" s="114">
        <f t="shared" si="30"/>
        <v>0</v>
      </c>
      <c r="DK15" s="122">
        <f t="shared" si="31"/>
        <v>0</v>
      </c>
      <c r="DL15" s="114" t="str">
        <f t="shared" si="32"/>
        <v>ok</v>
      </c>
      <c r="DM15" s="114">
        <f t="shared" si="33"/>
        <v>0</v>
      </c>
      <c r="DN15" s="122">
        <f t="shared" si="34"/>
        <v>0</v>
      </c>
      <c r="DO15" s="114" t="str">
        <f t="shared" si="35"/>
        <v>ok</v>
      </c>
      <c r="DP15" s="114">
        <f t="shared" si="36"/>
        <v>0</v>
      </c>
      <c r="DQ15" s="122">
        <f t="shared" si="37"/>
        <v>0</v>
      </c>
      <c r="DR15" s="114" t="str">
        <f t="shared" si="38"/>
        <v>ok</v>
      </c>
      <c r="DS15" s="114">
        <f t="shared" si="39"/>
        <v>0</v>
      </c>
      <c r="DT15" s="114">
        <f t="shared" si="40"/>
        <v>0</v>
      </c>
      <c r="DU15" s="119"/>
    </row>
    <row r="16" spans="1:125" x14ac:dyDescent="0.2">
      <c r="A16" t="s">
        <v>436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13715558608</v>
      </c>
      <c r="AA16" s="1">
        <v>0</v>
      </c>
      <c r="AB16" s="1">
        <v>0</v>
      </c>
      <c r="AC16" s="1">
        <v>1231999088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L16" s="2">
        <f t="shared" si="0"/>
        <v>0</v>
      </c>
      <c r="BM16" s="5">
        <f t="shared" si="1"/>
        <v>0</v>
      </c>
      <c r="BN16" s="5">
        <f t="shared" si="2"/>
        <v>0</v>
      </c>
      <c r="BO16" s="5">
        <f t="shared" si="3"/>
        <v>0</v>
      </c>
      <c r="BP16" s="5">
        <f t="shared" si="4"/>
        <v>0</v>
      </c>
      <c r="BQ16" s="5">
        <f t="shared" si="5"/>
        <v>14947557696</v>
      </c>
      <c r="BR16" s="5">
        <f t="shared" si="6"/>
        <v>0</v>
      </c>
      <c r="BS16" s="5">
        <f t="shared" si="7"/>
        <v>0</v>
      </c>
      <c r="BT16" s="5">
        <f t="shared" si="8"/>
        <v>0</v>
      </c>
      <c r="BU16" s="5">
        <f t="shared" si="9"/>
        <v>0</v>
      </c>
      <c r="BV16" s="5">
        <f t="shared" si="10"/>
        <v>0</v>
      </c>
      <c r="BW16" s="5">
        <f t="shared" si="11"/>
        <v>0</v>
      </c>
      <c r="BX16" s="5">
        <f t="shared" si="12"/>
        <v>0</v>
      </c>
      <c r="BY16" s="5"/>
      <c r="BZ16" s="5">
        <f t="shared" si="13"/>
        <v>0</v>
      </c>
      <c r="CA16" s="5">
        <f t="shared" si="14"/>
        <v>14947557696</v>
      </c>
      <c r="CB16" s="5">
        <f t="shared" si="15"/>
        <v>0</v>
      </c>
      <c r="CC16" s="5">
        <f t="shared" si="16"/>
        <v>0</v>
      </c>
      <c r="CD16" s="5">
        <f t="shared" si="17"/>
        <v>0</v>
      </c>
      <c r="CE16" s="47">
        <f t="shared" si="18"/>
        <v>14947557696</v>
      </c>
      <c r="CG16" s="4">
        <f t="shared" si="19"/>
        <v>0</v>
      </c>
      <c r="CH16" s="4">
        <f t="shared" si="20"/>
        <v>0</v>
      </c>
      <c r="CI16" s="4">
        <f t="shared" si="21"/>
        <v>0</v>
      </c>
      <c r="CJ16" s="4">
        <f t="shared" si="22"/>
        <v>0</v>
      </c>
      <c r="DA16"/>
      <c r="DB16"/>
      <c r="DC16" s="114" t="str">
        <f t="shared" si="23"/>
        <v>ok</v>
      </c>
      <c r="DD16" s="114">
        <f t="shared" si="24"/>
        <v>0</v>
      </c>
      <c r="DE16" s="122">
        <f t="shared" si="25"/>
        <v>0</v>
      </c>
      <c r="DF16" s="114" t="str">
        <f t="shared" si="26"/>
        <v>ok</v>
      </c>
      <c r="DG16" s="114">
        <f t="shared" si="27"/>
        <v>0</v>
      </c>
      <c r="DH16" s="122">
        <f t="shared" si="28"/>
        <v>0</v>
      </c>
      <c r="DI16" s="114" t="str">
        <f t="shared" si="29"/>
        <v>ok</v>
      </c>
      <c r="DJ16" s="114">
        <f t="shared" si="30"/>
        <v>0</v>
      </c>
      <c r="DK16" s="122">
        <f t="shared" si="31"/>
        <v>0</v>
      </c>
      <c r="DL16" s="114" t="str">
        <f t="shared" si="32"/>
        <v>ok</v>
      </c>
      <c r="DM16" s="114">
        <f t="shared" si="33"/>
        <v>0</v>
      </c>
      <c r="DN16" s="122">
        <f t="shared" si="34"/>
        <v>0</v>
      </c>
      <c r="DO16" s="114" t="str">
        <f t="shared" si="35"/>
        <v>ok</v>
      </c>
      <c r="DP16" s="114">
        <f t="shared" si="36"/>
        <v>0</v>
      </c>
      <c r="DQ16" s="122">
        <f t="shared" si="37"/>
        <v>0</v>
      </c>
      <c r="DR16" s="114" t="str">
        <f t="shared" si="38"/>
        <v>ok</v>
      </c>
      <c r="DS16" s="114">
        <f t="shared" si="39"/>
        <v>0</v>
      </c>
      <c r="DT16" s="114">
        <f t="shared" si="40"/>
        <v>0</v>
      </c>
    </row>
    <row r="17" spans="1:124" x14ac:dyDescent="0.2">
      <c r="A17" t="s">
        <v>438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305941274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305941274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4"/>
      <c r="BL17" s="2">
        <f t="shared" si="0"/>
        <v>0</v>
      </c>
      <c r="BM17" s="15">
        <f t="shared" si="1"/>
        <v>0</v>
      </c>
      <c r="BN17" s="15">
        <f t="shared" si="2"/>
        <v>0</v>
      </c>
      <c r="BO17" s="15">
        <f t="shared" si="3"/>
        <v>0</v>
      </c>
      <c r="BP17" s="15">
        <f t="shared" si="4"/>
        <v>0</v>
      </c>
      <c r="BQ17" s="15">
        <f t="shared" si="5"/>
        <v>0</v>
      </c>
      <c r="BR17" s="15">
        <f t="shared" si="6"/>
        <v>0</v>
      </c>
      <c r="BS17" s="15">
        <f t="shared" si="7"/>
        <v>0</v>
      </c>
      <c r="BT17" s="15">
        <f t="shared" si="8"/>
        <v>305941274</v>
      </c>
      <c r="BU17" s="15">
        <f t="shared" si="9"/>
        <v>0</v>
      </c>
      <c r="BV17" s="15">
        <f t="shared" si="10"/>
        <v>0</v>
      </c>
      <c r="BW17" s="15">
        <f t="shared" si="11"/>
        <v>0</v>
      </c>
      <c r="BX17" s="15">
        <f t="shared" si="12"/>
        <v>0</v>
      </c>
      <c r="BY17" s="15"/>
      <c r="BZ17" s="15">
        <f t="shared" si="13"/>
        <v>0</v>
      </c>
      <c r="CA17" s="15">
        <f t="shared" si="14"/>
        <v>0</v>
      </c>
      <c r="CB17" s="15">
        <f t="shared" si="15"/>
        <v>305941274</v>
      </c>
      <c r="CC17" s="15">
        <f t="shared" si="16"/>
        <v>0</v>
      </c>
      <c r="CD17" s="15">
        <f t="shared" si="17"/>
        <v>0</v>
      </c>
      <c r="CE17" s="49">
        <f t="shared" si="18"/>
        <v>305941274</v>
      </c>
      <c r="CG17" s="4">
        <f t="shared" si="19"/>
        <v>0</v>
      </c>
      <c r="CH17" s="4">
        <f t="shared" si="20"/>
        <v>0</v>
      </c>
      <c r="CI17" s="4">
        <f t="shared" si="21"/>
        <v>0</v>
      </c>
      <c r="CJ17" s="4">
        <f t="shared" si="22"/>
        <v>0</v>
      </c>
      <c r="DA17"/>
      <c r="DB17"/>
      <c r="DC17" s="114" t="str">
        <f t="shared" si="23"/>
        <v>ok</v>
      </c>
      <c r="DD17" s="114">
        <f t="shared" si="24"/>
        <v>0</v>
      </c>
      <c r="DE17" s="122">
        <f t="shared" si="25"/>
        <v>0</v>
      </c>
      <c r="DF17" s="114" t="str">
        <f t="shared" si="26"/>
        <v>ok</v>
      </c>
      <c r="DG17" s="114">
        <f t="shared" si="27"/>
        <v>0</v>
      </c>
      <c r="DH17" s="122">
        <f t="shared" si="28"/>
        <v>0</v>
      </c>
      <c r="DI17" s="114" t="str">
        <f t="shared" si="29"/>
        <v>ok</v>
      </c>
      <c r="DJ17" s="114">
        <f t="shared" si="30"/>
        <v>0</v>
      </c>
      <c r="DK17" s="122">
        <f t="shared" si="31"/>
        <v>0</v>
      </c>
      <c r="DL17" s="114" t="str">
        <f t="shared" si="32"/>
        <v>ok</v>
      </c>
      <c r="DM17" s="114">
        <f t="shared" si="33"/>
        <v>0</v>
      </c>
      <c r="DN17" s="122">
        <f t="shared" si="34"/>
        <v>0</v>
      </c>
      <c r="DO17" s="114" t="str">
        <f t="shared" si="35"/>
        <v>ok</v>
      </c>
      <c r="DP17" s="114">
        <f t="shared" si="36"/>
        <v>305941274</v>
      </c>
      <c r="DQ17" s="122">
        <f t="shared" si="37"/>
        <v>305941274</v>
      </c>
      <c r="DR17" s="114" t="str">
        <f t="shared" si="38"/>
        <v>ok</v>
      </c>
      <c r="DS17" s="114">
        <f t="shared" si="39"/>
        <v>0</v>
      </c>
      <c r="DT17" s="114">
        <f t="shared" si="40"/>
        <v>0</v>
      </c>
    </row>
    <row r="18" spans="1:124" x14ac:dyDescent="0.2">
      <c r="A18" t="s">
        <v>435</v>
      </c>
      <c r="B18" s="1">
        <v>0</v>
      </c>
      <c r="C18" s="1">
        <v>1782288377.4907</v>
      </c>
      <c r="D18" s="1">
        <v>0</v>
      </c>
      <c r="E18" s="1">
        <v>97621630.388683006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37678423.5</v>
      </c>
      <c r="M18" s="1">
        <v>242943732.27221999</v>
      </c>
      <c r="N18" s="1">
        <v>1267540384.1070001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1267125663.2526</v>
      </c>
      <c r="Z18" s="1">
        <v>2775161692.1424999</v>
      </c>
      <c r="AA18" s="1">
        <v>0</v>
      </c>
      <c r="AB18" s="1">
        <v>65415504.424000002</v>
      </c>
      <c r="AC18" s="1">
        <v>24506250.199999999</v>
      </c>
      <c r="AD18" s="1">
        <v>0</v>
      </c>
      <c r="AE18" s="1">
        <v>8791436008.8307991</v>
      </c>
      <c r="AF18" s="1">
        <v>1686173914.9200001</v>
      </c>
      <c r="AG18" s="1">
        <v>699151967.20000005</v>
      </c>
      <c r="AH18" s="1">
        <v>947964295.33000004</v>
      </c>
      <c r="AI18" s="1">
        <v>1768963950</v>
      </c>
      <c r="AJ18" s="1">
        <v>0</v>
      </c>
      <c r="AK18" s="1">
        <v>31188988384.410999</v>
      </c>
      <c r="AL18" s="1">
        <v>1330310750.5608001</v>
      </c>
      <c r="AM18" s="1">
        <v>635034128.71000004</v>
      </c>
      <c r="AN18" s="1">
        <v>9769493021.4708004</v>
      </c>
      <c r="AO18" s="1">
        <v>73082773.569999993</v>
      </c>
      <c r="AP18" s="1">
        <v>253109056.90000001</v>
      </c>
      <c r="AQ18" s="1">
        <v>1394007205.6300001</v>
      </c>
      <c r="AR18" s="1">
        <v>0</v>
      </c>
      <c r="AS18" s="1">
        <v>1768963950</v>
      </c>
      <c r="AT18" s="1">
        <v>0</v>
      </c>
      <c r="AU18" s="1">
        <v>0</v>
      </c>
      <c r="AV18" s="1">
        <v>4455713707.1043997</v>
      </c>
      <c r="AW18" s="1">
        <v>25619108111.73</v>
      </c>
      <c r="AX18" s="1">
        <v>2444477316.1367002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L18" s="2">
        <f t="shared" si="0"/>
        <v>1879910007.8793831</v>
      </c>
      <c r="BM18" s="5">
        <f t="shared" si="1"/>
        <v>0</v>
      </c>
      <c r="BN18" s="5">
        <f t="shared" si="2"/>
        <v>0</v>
      </c>
      <c r="BO18" s="5">
        <f t="shared" si="3"/>
        <v>0</v>
      </c>
      <c r="BP18" s="5">
        <f t="shared" si="4"/>
        <v>0</v>
      </c>
      <c r="BQ18" s="5">
        <f t="shared" si="5"/>
        <v>4132209110.0190992</v>
      </c>
      <c r="BR18" s="5">
        <f t="shared" si="6"/>
        <v>10477609923.750799</v>
      </c>
      <c r="BS18" s="5">
        <f t="shared" si="7"/>
        <v>1647116262.5300002</v>
      </c>
      <c r="BT18" s="5">
        <f t="shared" si="8"/>
        <v>1768963950</v>
      </c>
      <c r="BU18" s="5">
        <f t="shared" si="9"/>
        <v>32519299134.971798</v>
      </c>
      <c r="BV18" s="5">
        <f t="shared" si="10"/>
        <v>0</v>
      </c>
      <c r="BW18" s="5">
        <f t="shared" si="11"/>
        <v>0</v>
      </c>
      <c r="BX18" s="5">
        <f t="shared" si="12"/>
        <v>0</v>
      </c>
      <c r="BY18" s="5"/>
      <c r="BZ18" s="5">
        <f t="shared" si="13"/>
        <v>1879910007.8793831</v>
      </c>
      <c r="CA18" s="5">
        <f t="shared" si="14"/>
        <v>4132209110.0190992</v>
      </c>
      <c r="CB18" s="5">
        <f t="shared" si="15"/>
        <v>46412989271.252594</v>
      </c>
      <c r="CC18" s="5">
        <f t="shared" si="16"/>
        <v>0</v>
      </c>
      <c r="CD18" s="5">
        <f t="shared" si="17"/>
        <v>0</v>
      </c>
      <c r="CE18" s="47">
        <f t="shared" si="18"/>
        <v>52425108389.151077</v>
      </c>
      <c r="CG18" s="4">
        <f t="shared" si="19"/>
        <v>1782288377.4907</v>
      </c>
      <c r="CH18" s="4">
        <f t="shared" si="20"/>
        <v>97621630.388683006</v>
      </c>
      <c r="CI18" s="4">
        <f t="shared" si="21"/>
        <v>0</v>
      </c>
      <c r="CJ18" s="4">
        <f t="shared" si="22"/>
        <v>1879910007.8793831</v>
      </c>
      <c r="DA18"/>
      <c r="DB18"/>
      <c r="DC18" s="114">
        <f t="shared" si="23"/>
        <v>331747468.00016308</v>
      </c>
      <c r="DD18" s="114">
        <f t="shared" si="24"/>
        <v>1879910007.8793831</v>
      </c>
      <c r="DE18" s="123">
        <f t="shared" si="25"/>
        <v>1548162539.87922</v>
      </c>
      <c r="DF18" s="114" t="str">
        <f t="shared" si="26"/>
        <v>ok</v>
      </c>
      <c r="DG18" s="114">
        <f t="shared" si="27"/>
        <v>0</v>
      </c>
      <c r="DH18" s="122">
        <f t="shared" si="28"/>
        <v>0</v>
      </c>
      <c r="DI18" s="114">
        <f t="shared" si="29"/>
        <v>-1.9073486328125E-6</v>
      </c>
      <c r="DJ18" s="114">
        <f t="shared" si="30"/>
        <v>10477609923.750799</v>
      </c>
      <c r="DK18" s="122">
        <f t="shared" si="31"/>
        <v>10477609923.750801</v>
      </c>
      <c r="DL18" s="114" t="str">
        <f t="shared" si="32"/>
        <v>ok</v>
      </c>
      <c r="DM18" s="114">
        <f t="shared" si="33"/>
        <v>1647116262.5300002</v>
      </c>
      <c r="DN18" s="122">
        <f t="shared" si="34"/>
        <v>1647116262.5300002</v>
      </c>
      <c r="DO18" s="114" t="str">
        <f t="shared" si="35"/>
        <v>ok</v>
      </c>
      <c r="DP18" s="114">
        <f t="shared" si="36"/>
        <v>1768963950</v>
      </c>
      <c r="DQ18" s="122">
        <f t="shared" si="37"/>
        <v>1768963950</v>
      </c>
      <c r="DR18" s="114">
        <f t="shared" si="38"/>
        <v>6.98089599609375E-4</v>
      </c>
      <c r="DS18" s="114">
        <f t="shared" si="39"/>
        <v>32519299134.971798</v>
      </c>
      <c r="DT18" s="114">
        <f t="shared" si="40"/>
        <v>32519299134.9711</v>
      </c>
    </row>
    <row r="19" spans="1:124" x14ac:dyDescent="0.2">
      <c r="A19" t="s">
        <v>428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8446593319</v>
      </c>
      <c r="I19" s="1">
        <v>1661124027</v>
      </c>
      <c r="J19" s="1">
        <v>214756400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3006519079</v>
      </c>
      <c r="Q19" s="1">
        <v>6951738785</v>
      </c>
      <c r="R19" s="1">
        <v>364215883</v>
      </c>
      <c r="S19" s="1">
        <v>0</v>
      </c>
      <c r="T19" s="1">
        <v>2006183461</v>
      </c>
      <c r="U19" s="1">
        <v>0</v>
      </c>
      <c r="V19" s="1">
        <v>0</v>
      </c>
      <c r="W19" s="1">
        <v>114972824</v>
      </c>
      <c r="X19" s="1">
        <v>0</v>
      </c>
      <c r="Y19" s="1">
        <v>0</v>
      </c>
      <c r="Z19" s="1">
        <v>17635068415</v>
      </c>
      <c r="AA19" s="1">
        <v>0</v>
      </c>
      <c r="AB19" s="1">
        <v>0</v>
      </c>
      <c r="AC19" s="1">
        <v>2031704252</v>
      </c>
      <c r="AD19" s="1">
        <v>0</v>
      </c>
      <c r="AE19" s="1">
        <v>4274492333</v>
      </c>
      <c r="AF19" s="1">
        <v>463884100</v>
      </c>
      <c r="AG19" s="1">
        <v>922087734</v>
      </c>
      <c r="AH19" s="1">
        <v>149457874</v>
      </c>
      <c r="AI19" s="1">
        <v>176999178</v>
      </c>
      <c r="AJ19" s="1">
        <v>0</v>
      </c>
      <c r="AK19" s="1">
        <v>5386454342</v>
      </c>
      <c r="AL19" s="1">
        <v>206473425</v>
      </c>
      <c r="AM19" s="1">
        <v>0</v>
      </c>
      <c r="AN19" s="1">
        <v>4738376433</v>
      </c>
      <c r="AO19" s="1">
        <v>0</v>
      </c>
      <c r="AP19" s="1">
        <v>0</v>
      </c>
      <c r="AQ19" s="1">
        <v>1071545608</v>
      </c>
      <c r="AR19" s="1">
        <v>0</v>
      </c>
      <c r="AS19" s="1">
        <v>0</v>
      </c>
      <c r="AT19" s="1">
        <v>176999178</v>
      </c>
      <c r="AU19" s="1">
        <v>0</v>
      </c>
      <c r="AV19" s="1">
        <v>0</v>
      </c>
      <c r="AW19" s="1">
        <v>5378023399</v>
      </c>
      <c r="AX19" s="1">
        <v>214904368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L19" s="2">
        <f t="shared" si="0"/>
        <v>0</v>
      </c>
      <c r="BM19" s="5">
        <f t="shared" si="1"/>
        <v>0</v>
      </c>
      <c r="BN19" s="5">
        <f t="shared" si="2"/>
        <v>10107717346</v>
      </c>
      <c r="BO19" s="5">
        <f t="shared" si="3"/>
        <v>214756400</v>
      </c>
      <c r="BP19" s="5">
        <f t="shared" si="4"/>
        <v>2121156285</v>
      </c>
      <c r="BQ19" s="5">
        <f t="shared" si="5"/>
        <v>19666772667</v>
      </c>
      <c r="BR19" s="5">
        <f t="shared" si="6"/>
        <v>4738376433</v>
      </c>
      <c r="BS19" s="5">
        <f t="shared" si="7"/>
        <v>1071545608</v>
      </c>
      <c r="BT19" s="5">
        <f t="shared" si="8"/>
        <v>176999178</v>
      </c>
      <c r="BU19" s="5">
        <f t="shared" si="9"/>
        <v>5592927767</v>
      </c>
      <c r="BV19" s="5">
        <f t="shared" si="10"/>
        <v>0</v>
      </c>
      <c r="BW19" s="5">
        <f t="shared" si="11"/>
        <v>0</v>
      </c>
      <c r="BX19" s="5">
        <f t="shared" si="12"/>
        <v>0</v>
      </c>
      <c r="BY19" s="5"/>
      <c r="BZ19" s="5">
        <f t="shared" si="13"/>
        <v>10322473746</v>
      </c>
      <c r="CA19" s="5">
        <f t="shared" si="14"/>
        <v>21787928952</v>
      </c>
      <c r="CB19" s="5">
        <f t="shared" si="15"/>
        <v>11579848986</v>
      </c>
      <c r="CC19" s="5">
        <f t="shared" si="16"/>
        <v>0</v>
      </c>
      <c r="CD19" s="5">
        <f t="shared" si="17"/>
        <v>0</v>
      </c>
      <c r="CE19" s="47">
        <f t="shared" si="18"/>
        <v>43690251684</v>
      </c>
      <c r="CG19" s="4">
        <f t="shared" si="19"/>
        <v>0</v>
      </c>
      <c r="CH19" s="4">
        <f t="shared" si="20"/>
        <v>0</v>
      </c>
      <c r="CI19" s="4">
        <f t="shared" si="21"/>
        <v>0</v>
      </c>
      <c r="CJ19" s="4">
        <f t="shared" si="22"/>
        <v>0</v>
      </c>
      <c r="DA19"/>
      <c r="DB19"/>
      <c r="DC19" s="114" t="str">
        <f t="shared" si="23"/>
        <v>ok</v>
      </c>
      <c r="DD19" s="114">
        <f t="shared" si="24"/>
        <v>0</v>
      </c>
      <c r="DE19" s="122">
        <f t="shared" si="25"/>
        <v>0</v>
      </c>
      <c r="DF19" s="114">
        <f t="shared" si="26"/>
        <v>-214756401</v>
      </c>
      <c r="DG19" s="114">
        <f t="shared" si="27"/>
        <v>10107717346</v>
      </c>
      <c r="DH19" s="122">
        <f t="shared" si="28"/>
        <v>10322473747</v>
      </c>
      <c r="DI19" s="114" t="str">
        <f t="shared" si="29"/>
        <v>ok</v>
      </c>
      <c r="DJ19" s="114">
        <f t="shared" si="30"/>
        <v>4738376433</v>
      </c>
      <c r="DK19" s="122">
        <f t="shared" si="31"/>
        <v>4738376433</v>
      </c>
      <c r="DL19" s="114" t="str">
        <f t="shared" si="32"/>
        <v>ok</v>
      </c>
      <c r="DM19" s="114">
        <f t="shared" si="33"/>
        <v>1071545608</v>
      </c>
      <c r="DN19" s="122">
        <f t="shared" si="34"/>
        <v>1071545608</v>
      </c>
      <c r="DO19" s="114" t="str">
        <f t="shared" si="35"/>
        <v>ok</v>
      </c>
      <c r="DP19" s="114">
        <f t="shared" si="36"/>
        <v>176999178</v>
      </c>
      <c r="DQ19" s="122">
        <f t="shared" si="37"/>
        <v>176999178</v>
      </c>
      <c r="DR19" s="114" t="str">
        <f t="shared" si="38"/>
        <v>ok</v>
      </c>
      <c r="DS19" s="114">
        <f t="shared" si="39"/>
        <v>5592927767</v>
      </c>
      <c r="DT19" s="114">
        <f t="shared" si="40"/>
        <v>5592927767</v>
      </c>
    </row>
    <row r="20" spans="1:124" x14ac:dyDescent="0.2">
      <c r="A20" t="s">
        <v>439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7018440334</v>
      </c>
      <c r="I20" s="1">
        <v>707459619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4119189408</v>
      </c>
      <c r="Q20" s="1">
        <v>3327327689</v>
      </c>
      <c r="R20" s="1">
        <v>279382856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1501479527</v>
      </c>
      <c r="Z20" s="1">
        <v>14621633365</v>
      </c>
      <c r="AA20" s="1">
        <v>0</v>
      </c>
      <c r="AB20" s="1">
        <v>0</v>
      </c>
      <c r="AC20" s="1">
        <v>1556837057</v>
      </c>
      <c r="AD20" s="1">
        <v>0</v>
      </c>
      <c r="AE20" s="1">
        <v>3022934420</v>
      </c>
      <c r="AF20" s="1">
        <v>336050766</v>
      </c>
      <c r="AG20" s="1">
        <v>6502390372</v>
      </c>
      <c r="AH20" s="1">
        <v>1532270528</v>
      </c>
      <c r="AI20" s="1">
        <v>604933441</v>
      </c>
      <c r="AJ20" s="1">
        <v>0</v>
      </c>
      <c r="AK20" s="1">
        <v>2693368115</v>
      </c>
      <c r="AL20" s="1">
        <v>2045186196</v>
      </c>
      <c r="AM20" s="1">
        <v>72438932</v>
      </c>
      <c r="AN20" s="1">
        <v>3150368654</v>
      </c>
      <c r="AO20" s="1">
        <v>136177600</v>
      </c>
      <c r="AP20" s="1">
        <v>252618391</v>
      </c>
      <c r="AQ20" s="1">
        <v>6441609365</v>
      </c>
      <c r="AR20" s="1">
        <v>1340433144</v>
      </c>
      <c r="AS20" s="1">
        <v>0</v>
      </c>
      <c r="AT20" s="1">
        <v>347748768</v>
      </c>
      <c r="AU20" s="1">
        <v>257184672</v>
      </c>
      <c r="AV20" s="1">
        <v>884163139</v>
      </c>
      <c r="AW20" s="1">
        <v>3854391172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L20" s="2">
        <f t="shared" si="0"/>
        <v>0</v>
      </c>
      <c r="BM20" s="5">
        <f t="shared" si="1"/>
        <v>0</v>
      </c>
      <c r="BN20" s="5">
        <f t="shared" si="2"/>
        <v>7725899953</v>
      </c>
      <c r="BO20" s="5">
        <f t="shared" si="3"/>
        <v>0</v>
      </c>
      <c r="BP20" s="5">
        <f t="shared" si="4"/>
        <v>0</v>
      </c>
      <c r="BQ20" s="5">
        <f t="shared" si="5"/>
        <v>17679949949</v>
      </c>
      <c r="BR20" s="5">
        <f t="shared" si="6"/>
        <v>3358985186</v>
      </c>
      <c r="BS20" s="5">
        <f t="shared" si="7"/>
        <v>8034660900</v>
      </c>
      <c r="BT20" s="5">
        <f t="shared" si="8"/>
        <v>604933441</v>
      </c>
      <c r="BU20" s="5">
        <f t="shared" si="9"/>
        <v>4738554311</v>
      </c>
      <c r="BV20" s="5">
        <f t="shared" si="10"/>
        <v>0</v>
      </c>
      <c r="BW20" s="5">
        <f t="shared" si="11"/>
        <v>0</v>
      </c>
      <c r="BX20" s="5">
        <f t="shared" si="12"/>
        <v>0</v>
      </c>
      <c r="BY20" s="5"/>
      <c r="BZ20" s="5">
        <f t="shared" si="13"/>
        <v>7725899953</v>
      </c>
      <c r="CA20" s="5">
        <f t="shared" si="14"/>
        <v>17679949949</v>
      </c>
      <c r="CB20" s="5">
        <f t="shared" si="15"/>
        <v>16737133838</v>
      </c>
      <c r="CC20" s="5">
        <f t="shared" si="16"/>
        <v>0</v>
      </c>
      <c r="CD20" s="5">
        <f t="shared" si="17"/>
        <v>0</v>
      </c>
      <c r="CE20" s="47">
        <f t="shared" si="18"/>
        <v>42142983740</v>
      </c>
      <c r="CG20" s="4">
        <f t="shared" si="19"/>
        <v>0</v>
      </c>
      <c r="CH20" s="4">
        <f t="shared" si="20"/>
        <v>0</v>
      </c>
      <c r="CI20" s="4">
        <f t="shared" si="21"/>
        <v>0</v>
      </c>
      <c r="CJ20" s="4">
        <f t="shared" si="22"/>
        <v>0</v>
      </c>
      <c r="DA20"/>
      <c r="DB20"/>
      <c r="DC20" s="114" t="str">
        <f t="shared" si="23"/>
        <v>ok</v>
      </c>
      <c r="DD20" s="114">
        <f t="shared" si="24"/>
        <v>0</v>
      </c>
      <c r="DE20" s="122">
        <f t="shared" si="25"/>
        <v>0</v>
      </c>
      <c r="DF20" s="114" t="str">
        <f t="shared" si="26"/>
        <v>ok</v>
      </c>
      <c r="DG20" s="114">
        <f t="shared" si="27"/>
        <v>7725899953</v>
      </c>
      <c r="DH20" s="122">
        <f t="shared" si="28"/>
        <v>7725899953</v>
      </c>
      <c r="DI20" s="114" t="str">
        <f t="shared" si="29"/>
        <v>ok</v>
      </c>
      <c r="DJ20" s="114">
        <f t="shared" si="30"/>
        <v>3358985186</v>
      </c>
      <c r="DK20" s="126">
        <f t="shared" si="31"/>
        <v>3358985186</v>
      </c>
      <c r="DL20" s="127" t="str">
        <f t="shared" si="32"/>
        <v>ok</v>
      </c>
      <c r="DM20" s="127">
        <f t="shared" si="33"/>
        <v>8034660900</v>
      </c>
      <c r="DN20" s="126">
        <f t="shared" si="34"/>
        <v>8034660900</v>
      </c>
      <c r="DO20" s="127">
        <f t="shared" si="35"/>
        <v>1</v>
      </c>
      <c r="DP20" s="127">
        <f t="shared" si="36"/>
        <v>604933441</v>
      </c>
      <c r="DQ20" s="126">
        <f t="shared" si="37"/>
        <v>604933440</v>
      </c>
      <c r="DR20" s="127" t="str">
        <f t="shared" si="38"/>
        <v>ok</v>
      </c>
      <c r="DS20" s="127">
        <f t="shared" si="39"/>
        <v>4738554311</v>
      </c>
      <c r="DT20" s="127">
        <f t="shared" si="40"/>
        <v>4738554311</v>
      </c>
    </row>
    <row r="21" spans="1:124" x14ac:dyDescent="0.2">
      <c r="A21" t="s">
        <v>430</v>
      </c>
      <c r="B21" s="1">
        <v>0</v>
      </c>
      <c r="C21" s="1">
        <v>132931748</v>
      </c>
      <c r="D21" s="1">
        <v>0</v>
      </c>
      <c r="E21" s="1">
        <v>80134798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47495758</v>
      </c>
      <c r="N21" s="1">
        <v>165570788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670978840</v>
      </c>
      <c r="U21" s="1">
        <v>0</v>
      </c>
      <c r="V21" s="1">
        <v>0</v>
      </c>
      <c r="W21" s="1">
        <v>2367994104</v>
      </c>
      <c r="X21" s="1">
        <v>0</v>
      </c>
      <c r="Y21" s="1">
        <v>66904000</v>
      </c>
      <c r="Z21" s="1">
        <v>2111321471</v>
      </c>
      <c r="AA21" s="1">
        <v>0</v>
      </c>
      <c r="AB21" s="1">
        <v>0</v>
      </c>
      <c r="AC21" s="1">
        <v>2414119220</v>
      </c>
      <c r="AD21" s="1">
        <v>0</v>
      </c>
      <c r="AE21" s="1">
        <v>1407737416</v>
      </c>
      <c r="AF21" s="1">
        <v>613045953</v>
      </c>
      <c r="AG21" s="1">
        <v>1249937240</v>
      </c>
      <c r="AH21" s="1">
        <v>852407350</v>
      </c>
      <c r="AI21" s="1">
        <v>91223762</v>
      </c>
      <c r="AJ21" s="1">
        <v>0</v>
      </c>
      <c r="AK21" s="1">
        <v>366325224</v>
      </c>
      <c r="AL21" s="1">
        <v>87375817</v>
      </c>
      <c r="AM21" s="1">
        <v>190363364</v>
      </c>
      <c r="AN21" s="1">
        <v>1825842045</v>
      </c>
      <c r="AO21" s="1">
        <v>4577960</v>
      </c>
      <c r="AP21" s="1">
        <v>82788613</v>
      </c>
      <c r="AQ21" s="1">
        <v>1976286198</v>
      </c>
      <c r="AR21" s="1">
        <v>43269779</v>
      </c>
      <c r="AS21" s="1">
        <v>0</v>
      </c>
      <c r="AT21" s="1">
        <v>25893000</v>
      </c>
      <c r="AU21" s="1">
        <v>65330762</v>
      </c>
      <c r="AV21" s="1">
        <v>88030292</v>
      </c>
      <c r="AW21" s="1">
        <v>365670749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L21" s="2">
        <f t="shared" si="0"/>
        <v>213066546</v>
      </c>
      <c r="BM21" s="5">
        <f t="shared" si="1"/>
        <v>0</v>
      </c>
      <c r="BN21" s="5">
        <f t="shared" si="2"/>
        <v>0</v>
      </c>
      <c r="BO21" s="5">
        <f t="shared" si="3"/>
        <v>0</v>
      </c>
      <c r="BP21" s="5">
        <f t="shared" si="4"/>
        <v>3038972944</v>
      </c>
      <c r="BQ21" s="5">
        <f t="shared" si="5"/>
        <v>4592344691</v>
      </c>
      <c r="BR21" s="5">
        <f t="shared" si="6"/>
        <v>2020783369</v>
      </c>
      <c r="BS21" s="5">
        <f t="shared" si="7"/>
        <v>2102344590</v>
      </c>
      <c r="BT21" s="5">
        <f t="shared" si="8"/>
        <v>91223762</v>
      </c>
      <c r="BU21" s="5">
        <f t="shared" si="9"/>
        <v>453701041</v>
      </c>
      <c r="BV21" s="5">
        <f t="shared" si="10"/>
        <v>0</v>
      </c>
      <c r="BW21" s="5">
        <f t="shared" si="11"/>
        <v>0</v>
      </c>
      <c r="BX21" s="5">
        <f t="shared" si="12"/>
        <v>0</v>
      </c>
      <c r="BY21" s="5"/>
      <c r="BZ21" s="5">
        <f t="shared" si="13"/>
        <v>213066546</v>
      </c>
      <c r="CA21" s="5">
        <f t="shared" si="14"/>
        <v>7631317635</v>
      </c>
      <c r="CB21" s="5">
        <f t="shared" si="15"/>
        <v>4668052762</v>
      </c>
      <c r="CC21" s="5">
        <f t="shared" si="16"/>
        <v>0</v>
      </c>
      <c r="CD21" s="5">
        <f t="shared" si="17"/>
        <v>0</v>
      </c>
      <c r="CE21" s="47">
        <f t="shared" si="18"/>
        <v>12512436943</v>
      </c>
      <c r="CG21" s="4">
        <f t="shared" si="19"/>
        <v>132931748</v>
      </c>
      <c r="CH21" s="4">
        <f t="shared" si="20"/>
        <v>80134798</v>
      </c>
      <c r="CI21" s="4">
        <f t="shared" si="21"/>
        <v>0</v>
      </c>
      <c r="CJ21" s="4">
        <f t="shared" si="22"/>
        <v>213066546</v>
      </c>
      <c r="DA21"/>
      <c r="DB21"/>
      <c r="DC21" s="114" t="str">
        <f t="shared" si="23"/>
        <v>ok</v>
      </c>
      <c r="DD21" s="114">
        <f t="shared" si="24"/>
        <v>213066546</v>
      </c>
      <c r="DE21" s="122">
        <f t="shared" si="25"/>
        <v>213066546</v>
      </c>
      <c r="DF21" s="114" t="str">
        <f t="shared" si="26"/>
        <v>ok</v>
      </c>
      <c r="DG21" s="114">
        <f t="shared" si="27"/>
        <v>0</v>
      </c>
      <c r="DH21" s="122">
        <f t="shared" si="28"/>
        <v>0</v>
      </c>
      <c r="DI21" s="114" t="str">
        <f t="shared" si="29"/>
        <v>ok</v>
      </c>
      <c r="DJ21" s="114">
        <f t="shared" si="30"/>
        <v>2020783369</v>
      </c>
      <c r="DK21" s="122">
        <f t="shared" si="31"/>
        <v>2020783369</v>
      </c>
      <c r="DL21" s="114" t="str">
        <f t="shared" si="32"/>
        <v>ok</v>
      </c>
      <c r="DM21" s="114">
        <f t="shared" si="33"/>
        <v>2102344590</v>
      </c>
      <c r="DN21" s="122">
        <f t="shared" si="34"/>
        <v>2102344590</v>
      </c>
      <c r="DO21" s="114" t="str">
        <f t="shared" si="35"/>
        <v>ok</v>
      </c>
      <c r="DP21" s="114">
        <f t="shared" si="36"/>
        <v>91223762</v>
      </c>
      <c r="DQ21" s="122">
        <f t="shared" si="37"/>
        <v>91223762</v>
      </c>
      <c r="DR21" s="114" t="str">
        <f t="shared" si="38"/>
        <v>ok</v>
      </c>
      <c r="DS21" s="114">
        <f t="shared" si="39"/>
        <v>453701041</v>
      </c>
      <c r="DT21" s="114">
        <f t="shared" si="40"/>
        <v>453701041</v>
      </c>
    </row>
    <row r="22" spans="1:124" x14ac:dyDescent="0.2">
      <c r="A22" t="s">
        <v>442</v>
      </c>
      <c r="B22" s="1">
        <v>0</v>
      </c>
      <c r="C22" s="1">
        <v>285072955</v>
      </c>
      <c r="D22" s="1">
        <v>0</v>
      </c>
      <c r="E22" s="1">
        <v>123217103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19666464</v>
      </c>
      <c r="N22" s="1">
        <v>390050058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61372275</v>
      </c>
      <c r="AA22" s="1">
        <v>0</v>
      </c>
      <c r="AB22" s="1">
        <v>0</v>
      </c>
      <c r="AC22" s="1">
        <v>72669150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15558729</v>
      </c>
      <c r="AJ22" s="1">
        <v>0</v>
      </c>
      <c r="AK22" s="1">
        <v>10518242</v>
      </c>
      <c r="AL22" s="1">
        <v>26339800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15558729</v>
      </c>
      <c r="AU22" s="1">
        <v>0</v>
      </c>
      <c r="AV22" s="1">
        <v>0</v>
      </c>
      <c r="AW22" s="1">
        <v>36858242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L22" s="2">
        <f t="shared" si="0"/>
        <v>408290058</v>
      </c>
      <c r="BM22" s="5">
        <f t="shared" si="1"/>
        <v>0</v>
      </c>
      <c r="BN22" s="5">
        <f t="shared" si="2"/>
        <v>0</v>
      </c>
      <c r="BO22" s="5">
        <f t="shared" si="3"/>
        <v>0</v>
      </c>
      <c r="BP22" s="5">
        <f t="shared" si="4"/>
        <v>0</v>
      </c>
      <c r="BQ22" s="5">
        <f t="shared" si="5"/>
        <v>134041425</v>
      </c>
      <c r="BR22" s="5">
        <f t="shared" si="6"/>
        <v>0</v>
      </c>
      <c r="BS22" s="5">
        <f t="shared" si="7"/>
        <v>0</v>
      </c>
      <c r="BT22" s="5">
        <f t="shared" si="8"/>
        <v>15558729</v>
      </c>
      <c r="BU22" s="5">
        <f t="shared" si="9"/>
        <v>36858042</v>
      </c>
      <c r="BV22" s="5">
        <f t="shared" si="10"/>
        <v>0</v>
      </c>
      <c r="BW22" s="5">
        <f t="shared" si="11"/>
        <v>0</v>
      </c>
      <c r="BX22" s="5">
        <f t="shared" si="12"/>
        <v>0</v>
      </c>
      <c r="BY22" s="5"/>
      <c r="BZ22" s="5">
        <f t="shared" si="13"/>
        <v>408290058</v>
      </c>
      <c r="CA22" s="5">
        <f t="shared" si="14"/>
        <v>134041425</v>
      </c>
      <c r="CB22" s="5">
        <f t="shared" si="15"/>
        <v>52416771</v>
      </c>
      <c r="CC22" s="5">
        <f t="shared" si="16"/>
        <v>0</v>
      </c>
      <c r="CD22" s="5">
        <f t="shared" si="17"/>
        <v>0</v>
      </c>
      <c r="CE22" s="47">
        <f t="shared" si="18"/>
        <v>594748254</v>
      </c>
      <c r="CG22" s="4">
        <f t="shared" si="19"/>
        <v>285072955</v>
      </c>
      <c r="CH22" s="4">
        <f t="shared" si="20"/>
        <v>123217103</v>
      </c>
      <c r="CI22" s="4">
        <f t="shared" si="21"/>
        <v>0</v>
      </c>
      <c r="CJ22" s="4">
        <f t="shared" si="22"/>
        <v>408290058</v>
      </c>
      <c r="DA22"/>
      <c r="DB22"/>
      <c r="DC22" s="114">
        <f t="shared" si="23"/>
        <v>-1426464</v>
      </c>
      <c r="DD22" s="114">
        <f t="shared" si="24"/>
        <v>408290058</v>
      </c>
      <c r="DE22" s="122">
        <f t="shared" si="25"/>
        <v>409716522</v>
      </c>
      <c r="DF22" s="114" t="str">
        <f t="shared" si="26"/>
        <v>ok</v>
      </c>
      <c r="DG22" s="114">
        <f t="shared" si="27"/>
        <v>0</v>
      </c>
      <c r="DH22" s="122">
        <f t="shared" si="28"/>
        <v>0</v>
      </c>
      <c r="DI22" s="114" t="str">
        <f t="shared" si="29"/>
        <v>ok</v>
      </c>
      <c r="DJ22" s="114">
        <f t="shared" si="30"/>
        <v>0</v>
      </c>
      <c r="DK22" s="122">
        <f t="shared" si="31"/>
        <v>0</v>
      </c>
      <c r="DL22" s="114" t="str">
        <f t="shared" si="32"/>
        <v>ok</v>
      </c>
      <c r="DM22" s="114">
        <f t="shared" si="33"/>
        <v>0</v>
      </c>
      <c r="DN22" s="122">
        <f t="shared" si="34"/>
        <v>0</v>
      </c>
      <c r="DO22" s="114" t="str">
        <f t="shared" si="35"/>
        <v>ok</v>
      </c>
      <c r="DP22" s="114">
        <f t="shared" si="36"/>
        <v>15558729</v>
      </c>
      <c r="DQ22" s="122">
        <f t="shared" si="37"/>
        <v>15558729</v>
      </c>
      <c r="DR22" s="114">
        <f t="shared" si="38"/>
        <v>-200</v>
      </c>
      <c r="DS22" s="114">
        <f t="shared" si="39"/>
        <v>36858042</v>
      </c>
      <c r="DT22" s="114">
        <f t="shared" si="40"/>
        <v>36858242</v>
      </c>
    </row>
    <row r="23" spans="1:124" x14ac:dyDescent="0.2">
      <c r="A23" t="s">
        <v>441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16819448694.790001</v>
      </c>
      <c r="I23" s="1">
        <v>0</v>
      </c>
      <c r="J23" s="1">
        <v>0</v>
      </c>
      <c r="K23" s="1">
        <v>23659843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16819448694.790001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L23" s="2">
        <f t="shared" si="0"/>
        <v>0</v>
      </c>
      <c r="BM23" s="5">
        <f t="shared" si="1"/>
        <v>0</v>
      </c>
      <c r="BN23" s="5">
        <f t="shared" si="2"/>
        <v>16819448694.790001</v>
      </c>
      <c r="BO23" s="5">
        <f t="shared" si="3"/>
        <v>23659843</v>
      </c>
      <c r="BP23" s="5">
        <f t="shared" si="4"/>
        <v>0</v>
      </c>
      <c r="BQ23" s="5">
        <f t="shared" si="5"/>
        <v>0</v>
      </c>
      <c r="BR23" s="5">
        <f t="shared" si="6"/>
        <v>0</v>
      </c>
      <c r="BS23" s="5">
        <f t="shared" si="7"/>
        <v>0</v>
      </c>
      <c r="BT23" s="5">
        <f t="shared" si="8"/>
        <v>0</v>
      </c>
      <c r="BU23" s="5">
        <f t="shared" si="9"/>
        <v>0</v>
      </c>
      <c r="BV23" s="5">
        <f t="shared" si="10"/>
        <v>0</v>
      </c>
      <c r="BW23" s="5">
        <f t="shared" si="11"/>
        <v>0</v>
      </c>
      <c r="BX23" s="5">
        <f t="shared" si="12"/>
        <v>0</v>
      </c>
      <c r="BY23" s="5"/>
      <c r="BZ23" s="5">
        <f t="shared" si="13"/>
        <v>16843108537.790001</v>
      </c>
      <c r="CA23" s="5">
        <f t="shared" si="14"/>
        <v>0</v>
      </c>
      <c r="CB23" s="5">
        <f t="shared" si="15"/>
        <v>0</v>
      </c>
      <c r="CC23" s="5">
        <f t="shared" si="16"/>
        <v>0</v>
      </c>
      <c r="CD23" s="5">
        <f t="shared" si="17"/>
        <v>0</v>
      </c>
      <c r="CE23" s="47">
        <f t="shared" si="18"/>
        <v>16843108537.790001</v>
      </c>
      <c r="CG23" s="4">
        <f t="shared" si="19"/>
        <v>0</v>
      </c>
      <c r="CH23" s="4">
        <f t="shared" si="20"/>
        <v>0</v>
      </c>
      <c r="CI23" s="4">
        <f t="shared" si="21"/>
        <v>0</v>
      </c>
      <c r="CJ23" s="4">
        <f t="shared" si="22"/>
        <v>0</v>
      </c>
      <c r="DA23"/>
      <c r="DB23"/>
      <c r="DC23" s="114" t="str">
        <f t="shared" si="23"/>
        <v>ok</v>
      </c>
      <c r="DD23" s="114">
        <f t="shared" si="24"/>
        <v>0</v>
      </c>
      <c r="DE23" s="122">
        <f t="shared" si="25"/>
        <v>0</v>
      </c>
      <c r="DF23" s="114" t="str">
        <f t="shared" si="26"/>
        <v>ok</v>
      </c>
      <c r="DG23" s="114">
        <f t="shared" si="27"/>
        <v>16819448694.790001</v>
      </c>
      <c r="DH23" s="122">
        <f t="shared" si="28"/>
        <v>16819448694.790001</v>
      </c>
      <c r="DI23" s="114" t="str">
        <f t="shared" si="29"/>
        <v>ok</v>
      </c>
      <c r="DJ23" s="114">
        <f t="shared" si="30"/>
        <v>0</v>
      </c>
      <c r="DK23" s="122">
        <f t="shared" si="31"/>
        <v>0</v>
      </c>
      <c r="DL23" s="114" t="str">
        <f t="shared" si="32"/>
        <v>ok</v>
      </c>
      <c r="DM23" s="114">
        <f t="shared" si="33"/>
        <v>0</v>
      </c>
      <c r="DN23" s="122">
        <f t="shared" si="34"/>
        <v>0</v>
      </c>
      <c r="DO23" s="114" t="str">
        <f t="shared" si="35"/>
        <v>ok</v>
      </c>
      <c r="DP23" s="114">
        <f t="shared" si="36"/>
        <v>0</v>
      </c>
      <c r="DQ23" s="122">
        <f t="shared" si="37"/>
        <v>0</v>
      </c>
      <c r="DR23" s="114" t="str">
        <f t="shared" si="38"/>
        <v>ok</v>
      </c>
      <c r="DS23" s="114">
        <f t="shared" si="39"/>
        <v>0</v>
      </c>
      <c r="DT23" s="114">
        <f t="shared" si="40"/>
        <v>0</v>
      </c>
    </row>
    <row r="24" spans="1:124" x14ac:dyDescent="0.2">
      <c r="A24" t="s">
        <v>440</v>
      </c>
      <c r="B24" s="1">
        <v>0</v>
      </c>
      <c r="C24" s="1">
        <v>970097753</v>
      </c>
      <c r="D24" s="1">
        <v>0</v>
      </c>
      <c r="E24" s="1">
        <v>213221986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378324000</v>
      </c>
      <c r="N24" s="1">
        <v>662236366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7164122</v>
      </c>
      <c r="Z24" s="1">
        <v>832270448</v>
      </c>
      <c r="AA24" s="1">
        <v>0</v>
      </c>
      <c r="AB24" s="1">
        <v>69184798</v>
      </c>
      <c r="AC24" s="1">
        <v>465926648</v>
      </c>
      <c r="AD24" s="1">
        <v>0</v>
      </c>
      <c r="AE24" s="1">
        <v>1079360323</v>
      </c>
      <c r="AF24" s="1">
        <v>357833282</v>
      </c>
      <c r="AG24" s="1">
        <v>64999649</v>
      </c>
      <c r="AH24" s="1">
        <v>21590000</v>
      </c>
      <c r="AI24" s="1">
        <v>43357479</v>
      </c>
      <c r="AJ24" s="1">
        <v>84185422</v>
      </c>
      <c r="AK24" s="1">
        <v>19727620069</v>
      </c>
      <c r="AL24" s="1">
        <v>2103282581</v>
      </c>
      <c r="AM24" s="1">
        <v>122927602</v>
      </c>
      <c r="AN24" s="1">
        <v>1296446948</v>
      </c>
      <c r="AO24" s="1">
        <v>17819055</v>
      </c>
      <c r="AP24" s="1">
        <v>57225850</v>
      </c>
      <c r="AQ24" s="1">
        <v>29363799</v>
      </c>
      <c r="AR24" s="1">
        <v>0</v>
      </c>
      <c r="AS24" s="1">
        <v>34926793</v>
      </c>
      <c r="AT24" s="1">
        <v>81996016</v>
      </c>
      <c r="AU24" s="1">
        <v>10620092</v>
      </c>
      <c r="AV24" s="1">
        <v>11153864815</v>
      </c>
      <c r="AW24" s="1">
        <v>6457701088</v>
      </c>
      <c r="AX24" s="1">
        <v>4219336747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L24" s="2">
        <f t="shared" si="0"/>
        <v>1183319739</v>
      </c>
      <c r="BM24" s="5">
        <f t="shared" si="1"/>
        <v>0</v>
      </c>
      <c r="BN24" s="5">
        <f t="shared" si="2"/>
        <v>0</v>
      </c>
      <c r="BO24" s="5">
        <f t="shared" si="3"/>
        <v>0</v>
      </c>
      <c r="BP24" s="5">
        <f t="shared" si="4"/>
        <v>0</v>
      </c>
      <c r="BQ24" s="5">
        <f t="shared" si="5"/>
        <v>1374546016</v>
      </c>
      <c r="BR24" s="5">
        <f t="shared" si="6"/>
        <v>1437193605</v>
      </c>
      <c r="BS24" s="5">
        <f t="shared" si="7"/>
        <v>86589649</v>
      </c>
      <c r="BT24" s="5">
        <f t="shared" si="8"/>
        <v>127542901</v>
      </c>
      <c r="BU24" s="5">
        <f t="shared" si="9"/>
        <v>21830902650</v>
      </c>
      <c r="BV24" s="5">
        <f t="shared" si="10"/>
        <v>0</v>
      </c>
      <c r="BW24" s="5">
        <f t="shared" si="11"/>
        <v>0</v>
      </c>
      <c r="BX24" s="5">
        <f t="shared" si="12"/>
        <v>0</v>
      </c>
      <c r="BY24" s="5"/>
      <c r="BZ24" s="5">
        <f t="shared" si="13"/>
        <v>1183319739</v>
      </c>
      <c r="CA24" s="5">
        <f t="shared" si="14"/>
        <v>1374546016</v>
      </c>
      <c r="CB24" s="5">
        <f t="shared" si="15"/>
        <v>23482228805</v>
      </c>
      <c r="CC24" s="5">
        <f t="shared" si="16"/>
        <v>0</v>
      </c>
      <c r="CD24" s="5">
        <f t="shared" si="17"/>
        <v>0</v>
      </c>
      <c r="CE24" s="47">
        <f t="shared" si="18"/>
        <v>26040094560</v>
      </c>
      <c r="CG24" s="4">
        <f t="shared" si="19"/>
        <v>970097753</v>
      </c>
      <c r="CH24" s="4">
        <f t="shared" si="20"/>
        <v>213221986</v>
      </c>
      <c r="CI24" s="4">
        <f t="shared" si="21"/>
        <v>0</v>
      </c>
      <c r="CJ24" s="4">
        <f t="shared" si="22"/>
        <v>1183319739</v>
      </c>
      <c r="DA24"/>
      <c r="DB24"/>
      <c r="DC24" s="114">
        <f t="shared" si="23"/>
        <v>142759373</v>
      </c>
      <c r="DD24" s="114">
        <f t="shared" si="24"/>
        <v>1183319739</v>
      </c>
      <c r="DE24" s="123">
        <f t="shared" si="25"/>
        <v>1040560366</v>
      </c>
      <c r="DF24" s="114" t="str">
        <f t="shared" si="26"/>
        <v>ok</v>
      </c>
      <c r="DG24" s="114">
        <f t="shared" si="27"/>
        <v>0</v>
      </c>
      <c r="DH24" s="122">
        <f t="shared" si="28"/>
        <v>0</v>
      </c>
      <c r="DI24" s="114" t="str">
        <f t="shared" si="29"/>
        <v>ok</v>
      </c>
      <c r="DJ24" s="114">
        <f t="shared" si="30"/>
        <v>1437193605</v>
      </c>
      <c r="DK24" s="122">
        <f t="shared" si="31"/>
        <v>1437193605</v>
      </c>
      <c r="DL24" s="114" t="str">
        <f t="shared" si="32"/>
        <v>ok</v>
      </c>
      <c r="DM24" s="114">
        <f t="shared" si="33"/>
        <v>86589649</v>
      </c>
      <c r="DN24" s="122">
        <f t="shared" si="34"/>
        <v>86589649</v>
      </c>
      <c r="DO24" s="114" t="str">
        <f t="shared" si="35"/>
        <v>ok</v>
      </c>
      <c r="DP24" s="114">
        <f t="shared" si="36"/>
        <v>127542901</v>
      </c>
      <c r="DQ24" s="122">
        <f t="shared" si="37"/>
        <v>127542901</v>
      </c>
      <c r="DR24" s="114" t="str">
        <f t="shared" si="38"/>
        <v>ok</v>
      </c>
      <c r="DS24" s="114">
        <f t="shared" si="39"/>
        <v>21830902650</v>
      </c>
      <c r="DT24" s="114">
        <f t="shared" si="40"/>
        <v>21830902650</v>
      </c>
    </row>
    <row r="25" spans="1:124" x14ac:dyDescent="0.2">
      <c r="A25" t="s">
        <v>424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2084004738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12">
        <f>+H25</f>
        <v>2084004738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L25" s="2">
        <f t="shared" si="0"/>
        <v>0</v>
      </c>
      <c r="BM25" s="5">
        <f t="shared" si="1"/>
        <v>0</v>
      </c>
      <c r="BN25" s="5">
        <f t="shared" si="2"/>
        <v>2084004738</v>
      </c>
      <c r="BO25" s="5">
        <f t="shared" si="3"/>
        <v>0</v>
      </c>
      <c r="BP25" s="5">
        <f t="shared" si="4"/>
        <v>0</v>
      </c>
      <c r="BQ25" s="5">
        <f t="shared" si="5"/>
        <v>0</v>
      </c>
      <c r="BR25" s="5">
        <f t="shared" si="6"/>
        <v>0</v>
      </c>
      <c r="BS25" s="5">
        <f t="shared" si="7"/>
        <v>0</v>
      </c>
      <c r="BT25" s="5">
        <f t="shared" si="8"/>
        <v>0</v>
      </c>
      <c r="BU25" s="5">
        <f t="shared" si="9"/>
        <v>0</v>
      </c>
      <c r="BV25" s="5">
        <f t="shared" si="10"/>
        <v>0</v>
      </c>
      <c r="BW25" s="5">
        <f t="shared" si="11"/>
        <v>0</v>
      </c>
      <c r="BX25" s="5">
        <f t="shared" si="12"/>
        <v>0</v>
      </c>
      <c r="BY25" s="5"/>
      <c r="BZ25" s="5">
        <f t="shared" si="13"/>
        <v>2084004738</v>
      </c>
      <c r="CA25" s="5">
        <f t="shared" si="14"/>
        <v>0</v>
      </c>
      <c r="CB25" s="5">
        <f t="shared" si="15"/>
        <v>0</v>
      </c>
      <c r="CC25" s="5">
        <f t="shared" si="16"/>
        <v>0</v>
      </c>
      <c r="CD25" s="5">
        <f t="shared" si="17"/>
        <v>0</v>
      </c>
      <c r="CE25" s="47">
        <f t="shared" si="18"/>
        <v>2084004738</v>
      </c>
      <c r="CG25" s="4">
        <f t="shared" si="19"/>
        <v>0</v>
      </c>
      <c r="CH25" s="4">
        <f t="shared" si="20"/>
        <v>0</v>
      </c>
      <c r="CI25" s="4">
        <f t="shared" si="21"/>
        <v>0</v>
      </c>
      <c r="CJ25" s="4">
        <f t="shared" si="22"/>
        <v>0</v>
      </c>
      <c r="DA25"/>
      <c r="DB25"/>
      <c r="DC25" s="114" t="str">
        <f t="shared" si="23"/>
        <v>ok</v>
      </c>
      <c r="DD25" s="114">
        <f t="shared" si="24"/>
        <v>0</v>
      </c>
      <c r="DE25" s="122">
        <f t="shared" si="25"/>
        <v>0</v>
      </c>
      <c r="DF25" s="114" t="str">
        <f t="shared" si="26"/>
        <v>ok</v>
      </c>
      <c r="DG25" s="114">
        <f t="shared" si="27"/>
        <v>2084004738</v>
      </c>
      <c r="DH25" s="122">
        <f t="shared" si="28"/>
        <v>2084004738</v>
      </c>
      <c r="DI25" s="114" t="str">
        <f t="shared" si="29"/>
        <v>ok</v>
      </c>
      <c r="DJ25" s="114">
        <f t="shared" si="30"/>
        <v>0</v>
      </c>
      <c r="DK25" s="122">
        <f t="shared" si="31"/>
        <v>0</v>
      </c>
      <c r="DL25" s="114" t="str">
        <f t="shared" si="32"/>
        <v>ok</v>
      </c>
      <c r="DM25" s="114">
        <f t="shared" si="33"/>
        <v>0</v>
      </c>
      <c r="DN25" s="122">
        <f t="shared" si="34"/>
        <v>0</v>
      </c>
      <c r="DO25" s="114" t="str">
        <f t="shared" si="35"/>
        <v>ok</v>
      </c>
      <c r="DP25" s="114">
        <f t="shared" si="36"/>
        <v>0</v>
      </c>
      <c r="DQ25" s="122">
        <f t="shared" si="37"/>
        <v>0</v>
      </c>
      <c r="DR25" s="114" t="str">
        <f t="shared" si="38"/>
        <v>ok</v>
      </c>
      <c r="DS25" s="114">
        <f t="shared" si="39"/>
        <v>0</v>
      </c>
      <c r="DT25" s="114">
        <f t="shared" si="40"/>
        <v>0</v>
      </c>
    </row>
    <row r="26" spans="1:124" x14ac:dyDescent="0.2">
      <c r="A26" t="s">
        <v>431</v>
      </c>
      <c r="B26" s="1">
        <v>30204146115</v>
      </c>
      <c r="C26" s="1">
        <v>45785048462</v>
      </c>
      <c r="D26" s="1">
        <v>19402627927</v>
      </c>
      <c r="E26" s="1">
        <v>16488191846</v>
      </c>
      <c r="F26" s="1">
        <v>816532005</v>
      </c>
      <c r="G26" s="1">
        <v>343015000</v>
      </c>
      <c r="H26" s="1">
        <v>17009855377</v>
      </c>
      <c r="I26" s="1">
        <v>255354756</v>
      </c>
      <c r="J26" s="1">
        <v>0</v>
      </c>
      <c r="K26" s="1">
        <v>0</v>
      </c>
      <c r="L26" s="1">
        <v>5810551</v>
      </c>
      <c r="M26" s="112">
        <f>82746105424-F26-G26</f>
        <v>81586558419</v>
      </c>
      <c r="N26" s="1">
        <v>30287645380</v>
      </c>
      <c r="O26" s="1">
        <v>0</v>
      </c>
      <c r="P26" s="1">
        <v>10272953347</v>
      </c>
      <c r="Q26" s="1">
        <v>920295945</v>
      </c>
      <c r="R26" s="1">
        <v>6071960841</v>
      </c>
      <c r="S26" s="1">
        <v>0</v>
      </c>
      <c r="T26" s="1">
        <v>1173071866</v>
      </c>
      <c r="U26" s="1">
        <v>0</v>
      </c>
      <c r="V26" s="1">
        <v>0</v>
      </c>
      <c r="W26" s="1">
        <v>1286471203</v>
      </c>
      <c r="X26" s="1">
        <v>0</v>
      </c>
      <c r="Y26" s="1">
        <v>0</v>
      </c>
      <c r="Z26" s="1">
        <v>10149263535</v>
      </c>
      <c r="AA26" s="1">
        <v>0</v>
      </c>
      <c r="AB26" s="1">
        <v>12352500</v>
      </c>
      <c r="AC26" s="1">
        <v>4980151320</v>
      </c>
      <c r="AD26" s="1">
        <v>0</v>
      </c>
      <c r="AE26" s="1">
        <v>15695801851</v>
      </c>
      <c r="AF26" s="1">
        <v>5887773428</v>
      </c>
      <c r="AG26" s="1">
        <v>2375779243</v>
      </c>
      <c r="AH26" s="1">
        <v>1400115643</v>
      </c>
      <c r="AI26" s="1">
        <v>632817595</v>
      </c>
      <c r="AJ26" s="1">
        <v>1253373641</v>
      </c>
      <c r="AK26" s="1">
        <v>4596101692</v>
      </c>
      <c r="AL26" s="1">
        <v>154706632</v>
      </c>
      <c r="AM26" s="1">
        <v>2553282235</v>
      </c>
      <c r="AN26" s="1">
        <v>19030293044</v>
      </c>
      <c r="AO26" s="1">
        <v>0</v>
      </c>
      <c r="AP26" s="1">
        <v>849860071</v>
      </c>
      <c r="AQ26" s="1">
        <v>2716661329</v>
      </c>
      <c r="AR26" s="1">
        <v>209373486</v>
      </c>
      <c r="AS26" s="1">
        <v>0</v>
      </c>
      <c r="AT26" s="1">
        <v>632817595</v>
      </c>
      <c r="AU26" s="1">
        <v>1253373641</v>
      </c>
      <c r="AV26" s="1">
        <v>789403200</v>
      </c>
      <c r="AW26" s="1">
        <v>3920652019</v>
      </c>
      <c r="AX26" s="1">
        <v>40753106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1833088461</v>
      </c>
      <c r="BH26" s="1">
        <v>0</v>
      </c>
      <c r="BI26" s="1">
        <v>0</v>
      </c>
      <c r="BJ26" s="1">
        <v>0</v>
      </c>
      <c r="BL26" s="2">
        <f t="shared" si="0"/>
        <v>111880014350</v>
      </c>
      <c r="BM26" s="5">
        <f t="shared" si="1"/>
        <v>1159547005</v>
      </c>
      <c r="BN26" s="5">
        <f t="shared" si="2"/>
        <v>17265210133</v>
      </c>
      <c r="BO26" s="5">
        <f t="shared" si="3"/>
        <v>0</v>
      </c>
      <c r="BP26" s="5">
        <f t="shared" si="4"/>
        <v>2459543069</v>
      </c>
      <c r="BQ26" s="5">
        <f t="shared" si="5"/>
        <v>15141767355</v>
      </c>
      <c r="BR26" s="5">
        <f t="shared" si="6"/>
        <v>21583575279</v>
      </c>
      <c r="BS26" s="5">
        <f t="shared" si="7"/>
        <v>3775894886</v>
      </c>
      <c r="BT26" s="5">
        <f t="shared" si="8"/>
        <v>1886191236</v>
      </c>
      <c r="BU26" s="5">
        <f t="shared" si="9"/>
        <v>4750808324</v>
      </c>
      <c r="BV26" s="5">
        <f t="shared" si="10"/>
        <v>0</v>
      </c>
      <c r="BW26" s="5">
        <f t="shared" si="11"/>
        <v>1833088461</v>
      </c>
      <c r="BX26" s="5">
        <f t="shared" si="12"/>
        <v>0</v>
      </c>
      <c r="BY26" s="5"/>
      <c r="BZ26" s="5">
        <f t="shared" si="13"/>
        <v>130304771488</v>
      </c>
      <c r="CA26" s="5">
        <f t="shared" si="14"/>
        <v>17601310424</v>
      </c>
      <c r="CB26" s="5">
        <f t="shared" si="15"/>
        <v>31996469725</v>
      </c>
      <c r="CC26" s="5">
        <f t="shared" si="16"/>
        <v>1833088461</v>
      </c>
      <c r="CD26" s="5">
        <f t="shared" si="17"/>
        <v>0</v>
      </c>
      <c r="CE26" s="47">
        <f t="shared" si="18"/>
        <v>181735640098</v>
      </c>
      <c r="CG26" s="4">
        <f t="shared" si="19"/>
        <v>75989194577</v>
      </c>
      <c r="CH26" s="4">
        <f t="shared" si="20"/>
        <v>35890819773</v>
      </c>
      <c r="CI26" s="4">
        <f t="shared" si="21"/>
        <v>49606774042</v>
      </c>
      <c r="CJ26" s="4">
        <f t="shared" si="22"/>
        <v>62273240308</v>
      </c>
      <c r="DA26"/>
      <c r="DB26"/>
      <c r="DC26" s="114" t="str">
        <f t="shared" si="23"/>
        <v>ok</v>
      </c>
      <c r="DD26" s="114">
        <f t="shared" si="24"/>
        <v>111880014350</v>
      </c>
      <c r="DE26" s="123">
        <f t="shared" si="25"/>
        <v>111880014350</v>
      </c>
      <c r="DF26" s="114" t="str">
        <f t="shared" si="26"/>
        <v>ok</v>
      </c>
      <c r="DG26" s="114">
        <f t="shared" si="27"/>
        <v>17265210133</v>
      </c>
      <c r="DH26" s="122">
        <f t="shared" si="28"/>
        <v>17265210133</v>
      </c>
      <c r="DI26" s="114" t="str">
        <f t="shared" si="29"/>
        <v>ok</v>
      </c>
      <c r="DJ26" s="114">
        <f t="shared" si="30"/>
        <v>21583575279</v>
      </c>
      <c r="DK26" s="122">
        <f t="shared" si="31"/>
        <v>21583575279</v>
      </c>
      <c r="DL26" s="114" t="str">
        <f t="shared" si="32"/>
        <v>ok</v>
      </c>
      <c r="DM26" s="114">
        <f t="shared" si="33"/>
        <v>3775894886</v>
      </c>
      <c r="DN26" s="122">
        <f t="shared" si="34"/>
        <v>3775894886</v>
      </c>
      <c r="DO26" s="114" t="str">
        <f t="shared" si="35"/>
        <v>ok</v>
      </c>
      <c r="DP26" s="114">
        <f t="shared" si="36"/>
        <v>1886191236</v>
      </c>
      <c r="DQ26" s="122">
        <f t="shared" si="37"/>
        <v>1886191236</v>
      </c>
      <c r="DR26" s="114">
        <f t="shared" si="38"/>
        <v>-1</v>
      </c>
      <c r="DS26" s="114">
        <f t="shared" si="39"/>
        <v>4750808324</v>
      </c>
      <c r="DT26" s="114">
        <f t="shared" si="40"/>
        <v>4750808325</v>
      </c>
    </row>
    <row r="27" spans="1:124" x14ac:dyDescent="0.2">
      <c r="A27" t="s">
        <v>443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L27" s="2">
        <f t="shared" si="0"/>
        <v>0</v>
      </c>
      <c r="BM27" s="5">
        <f t="shared" si="1"/>
        <v>0</v>
      </c>
      <c r="BN27" s="5">
        <f t="shared" si="2"/>
        <v>0</v>
      </c>
      <c r="BO27" s="5">
        <f t="shared" si="3"/>
        <v>0</v>
      </c>
      <c r="BP27" s="5">
        <f t="shared" si="4"/>
        <v>0</v>
      </c>
      <c r="BQ27" s="5">
        <f t="shared" si="5"/>
        <v>0</v>
      </c>
      <c r="BR27" s="5">
        <f t="shared" si="6"/>
        <v>0</v>
      </c>
      <c r="BS27" s="5">
        <f t="shared" si="7"/>
        <v>0</v>
      </c>
      <c r="BT27" s="5">
        <f t="shared" si="8"/>
        <v>0</v>
      </c>
      <c r="BU27" s="5">
        <f t="shared" si="9"/>
        <v>0</v>
      </c>
      <c r="BV27" s="5">
        <f t="shared" si="10"/>
        <v>0</v>
      </c>
      <c r="BW27" s="5">
        <f t="shared" si="11"/>
        <v>0</v>
      </c>
      <c r="BX27" s="5">
        <f t="shared" si="12"/>
        <v>0</v>
      </c>
      <c r="BY27" s="5"/>
      <c r="BZ27" s="5">
        <f t="shared" si="13"/>
        <v>0</v>
      </c>
      <c r="CA27" s="5">
        <f t="shared" si="14"/>
        <v>0</v>
      </c>
      <c r="CB27" s="5">
        <f t="shared" si="15"/>
        <v>0</v>
      </c>
      <c r="CC27" s="5">
        <f t="shared" si="16"/>
        <v>0</v>
      </c>
      <c r="CD27" s="5">
        <f t="shared" si="17"/>
        <v>0</v>
      </c>
      <c r="CE27" s="47">
        <f t="shared" si="18"/>
        <v>0</v>
      </c>
      <c r="CG27" s="4">
        <f t="shared" si="19"/>
        <v>0</v>
      </c>
      <c r="CH27" s="4">
        <f t="shared" si="20"/>
        <v>0</v>
      </c>
      <c r="CI27" s="4">
        <f t="shared" si="21"/>
        <v>0</v>
      </c>
      <c r="CJ27" s="4">
        <f t="shared" si="22"/>
        <v>0</v>
      </c>
      <c r="DA27"/>
      <c r="DB27"/>
      <c r="DC27" s="114" t="str">
        <f t="shared" si="23"/>
        <v>ok</v>
      </c>
      <c r="DD27" s="114">
        <f t="shared" si="24"/>
        <v>0</v>
      </c>
      <c r="DE27" s="122">
        <f t="shared" si="25"/>
        <v>0</v>
      </c>
      <c r="DF27" s="114" t="str">
        <f t="shared" si="26"/>
        <v>ok</v>
      </c>
      <c r="DG27" s="114">
        <f t="shared" si="27"/>
        <v>0</v>
      </c>
      <c r="DH27" s="122">
        <f t="shared" si="28"/>
        <v>0</v>
      </c>
      <c r="DI27" s="114" t="str">
        <f t="shared" si="29"/>
        <v>ok</v>
      </c>
      <c r="DJ27" s="114">
        <f t="shared" si="30"/>
        <v>0</v>
      </c>
      <c r="DK27" s="122">
        <f t="shared" si="31"/>
        <v>0</v>
      </c>
      <c r="DL27" s="114" t="str">
        <f t="shared" si="32"/>
        <v>ok</v>
      </c>
      <c r="DM27" s="114">
        <f t="shared" si="33"/>
        <v>0</v>
      </c>
      <c r="DN27" s="122">
        <f t="shared" si="34"/>
        <v>0</v>
      </c>
      <c r="DO27" s="114" t="str">
        <f t="shared" si="35"/>
        <v>ok</v>
      </c>
      <c r="DP27" s="114">
        <f t="shared" si="36"/>
        <v>0</v>
      </c>
      <c r="DQ27" s="122">
        <f t="shared" si="37"/>
        <v>0</v>
      </c>
      <c r="DR27" s="114" t="str">
        <f t="shared" si="38"/>
        <v>ok</v>
      </c>
      <c r="DS27" s="114">
        <f t="shared" si="39"/>
        <v>0</v>
      </c>
      <c r="DT27" s="114">
        <f t="shared" si="40"/>
        <v>0</v>
      </c>
    </row>
    <row r="28" spans="1:124" x14ac:dyDescent="0.2">
      <c r="A28" t="s">
        <v>451</v>
      </c>
      <c r="B28" s="1">
        <v>0</v>
      </c>
      <c r="C28" s="1">
        <v>178407028</v>
      </c>
      <c r="D28" s="1">
        <v>0</v>
      </c>
      <c r="E28" s="1">
        <v>55080424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40561194</v>
      </c>
      <c r="N28" s="1">
        <v>29109230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21287300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73445214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35815313</v>
      </c>
      <c r="AX28" s="1">
        <v>37629841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12188187</v>
      </c>
      <c r="BG28" s="1">
        <v>126773097</v>
      </c>
      <c r="BH28" s="1">
        <v>201446849</v>
      </c>
      <c r="BI28" s="1">
        <v>0</v>
      </c>
      <c r="BJ28" s="1">
        <v>0</v>
      </c>
      <c r="BL28" s="2">
        <f t="shared" si="0"/>
        <v>233487452</v>
      </c>
      <c r="BM28" s="5">
        <f t="shared" si="1"/>
        <v>0</v>
      </c>
      <c r="BN28" s="5">
        <f t="shared" si="2"/>
        <v>0</v>
      </c>
      <c r="BO28" s="5">
        <f t="shared" si="3"/>
        <v>0</v>
      </c>
      <c r="BP28" s="5">
        <f t="shared" si="4"/>
        <v>0</v>
      </c>
      <c r="BQ28" s="5">
        <f t="shared" si="5"/>
        <v>21287300</v>
      </c>
      <c r="BR28" s="5">
        <f t="shared" si="6"/>
        <v>0</v>
      </c>
      <c r="BS28" s="5">
        <f t="shared" si="7"/>
        <v>0</v>
      </c>
      <c r="BT28" s="5">
        <f t="shared" si="8"/>
        <v>0</v>
      </c>
      <c r="BU28" s="5">
        <f t="shared" si="9"/>
        <v>73445214</v>
      </c>
      <c r="BV28" s="5">
        <f t="shared" si="10"/>
        <v>0</v>
      </c>
      <c r="BW28" s="5">
        <f t="shared" si="11"/>
        <v>340408133</v>
      </c>
      <c r="BX28" s="5">
        <f t="shared" si="12"/>
        <v>0</v>
      </c>
      <c r="BY28" s="5"/>
      <c r="BZ28" s="5">
        <f t="shared" si="13"/>
        <v>233487452</v>
      </c>
      <c r="CA28" s="5">
        <f t="shared" si="14"/>
        <v>21287300</v>
      </c>
      <c r="CB28" s="5">
        <f t="shared" si="15"/>
        <v>73445214</v>
      </c>
      <c r="CC28" s="5">
        <f t="shared" si="16"/>
        <v>340408133</v>
      </c>
      <c r="CD28" s="5">
        <f t="shared" si="17"/>
        <v>0</v>
      </c>
      <c r="CE28" s="47">
        <f t="shared" si="18"/>
        <v>668628099</v>
      </c>
      <c r="CG28" s="4">
        <f t="shared" si="19"/>
        <v>178407028</v>
      </c>
      <c r="CH28" s="4">
        <f t="shared" si="20"/>
        <v>55080424</v>
      </c>
      <c r="CI28" s="4">
        <f t="shared" si="21"/>
        <v>0</v>
      </c>
      <c r="CJ28" s="4">
        <f t="shared" si="22"/>
        <v>233487452</v>
      </c>
      <c r="DA28"/>
      <c r="DB28"/>
      <c r="DC28" s="114">
        <f t="shared" si="23"/>
        <v>163817028</v>
      </c>
      <c r="DD28" s="114">
        <f t="shared" si="24"/>
        <v>233487452</v>
      </c>
      <c r="DE28" s="123">
        <f t="shared" si="25"/>
        <v>69670424</v>
      </c>
      <c r="DF28" s="114" t="str">
        <f t="shared" si="26"/>
        <v>ok</v>
      </c>
      <c r="DG28" s="114">
        <f t="shared" si="27"/>
        <v>0</v>
      </c>
      <c r="DH28" s="122">
        <f t="shared" si="28"/>
        <v>0</v>
      </c>
      <c r="DI28" s="114" t="str">
        <f t="shared" si="29"/>
        <v>ok</v>
      </c>
      <c r="DJ28" s="114">
        <f t="shared" si="30"/>
        <v>0</v>
      </c>
      <c r="DK28" s="122">
        <f t="shared" si="31"/>
        <v>0</v>
      </c>
      <c r="DL28" s="114" t="str">
        <f t="shared" si="32"/>
        <v>ok</v>
      </c>
      <c r="DM28" s="114">
        <f t="shared" si="33"/>
        <v>0</v>
      </c>
      <c r="DN28" s="122">
        <f t="shared" si="34"/>
        <v>0</v>
      </c>
      <c r="DO28" s="114" t="str">
        <f t="shared" si="35"/>
        <v>ok</v>
      </c>
      <c r="DP28" s="114">
        <f t="shared" si="36"/>
        <v>0</v>
      </c>
      <c r="DQ28" s="122">
        <f t="shared" si="37"/>
        <v>0</v>
      </c>
      <c r="DR28" s="114">
        <f t="shared" si="38"/>
        <v>60</v>
      </c>
      <c r="DS28" s="114">
        <f t="shared" si="39"/>
        <v>73445214</v>
      </c>
      <c r="DT28" s="114">
        <f t="shared" si="40"/>
        <v>73445154</v>
      </c>
    </row>
    <row r="29" spans="1:124" x14ac:dyDescent="0.2">
      <c r="A29" t="s">
        <v>446</v>
      </c>
      <c r="B29" s="1">
        <v>6781908837</v>
      </c>
      <c r="C29" s="1">
        <v>36693338868</v>
      </c>
      <c r="D29" s="1">
        <v>6635383862</v>
      </c>
      <c r="E29" s="1">
        <v>12636178939</v>
      </c>
      <c r="F29" s="1">
        <v>552265378</v>
      </c>
      <c r="G29" s="1">
        <v>115950633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43221889720</v>
      </c>
      <c r="N29" s="1">
        <v>19524920786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1481765047</v>
      </c>
      <c r="U29" s="1">
        <v>0</v>
      </c>
      <c r="V29" s="1">
        <v>0</v>
      </c>
      <c r="W29" s="1">
        <v>4520723242</v>
      </c>
      <c r="X29" s="1">
        <v>0</v>
      </c>
      <c r="Y29" s="1">
        <v>0</v>
      </c>
      <c r="Z29" s="1">
        <v>10502251911</v>
      </c>
      <c r="AA29" s="1">
        <v>0</v>
      </c>
      <c r="AB29" s="1">
        <v>0</v>
      </c>
      <c r="AC29" s="1">
        <v>1207835305</v>
      </c>
      <c r="AD29" s="1">
        <v>0</v>
      </c>
      <c r="AE29" s="1">
        <v>19601674704</v>
      </c>
      <c r="AF29" s="1">
        <v>2413768258</v>
      </c>
      <c r="AG29" s="1">
        <v>0</v>
      </c>
      <c r="AH29" s="1">
        <v>0</v>
      </c>
      <c r="AI29" s="1">
        <v>0</v>
      </c>
      <c r="AJ29" s="1">
        <v>0</v>
      </c>
      <c r="AK29" s="1">
        <v>2364350799</v>
      </c>
      <c r="AL29" s="1">
        <v>227169341</v>
      </c>
      <c r="AM29" s="1">
        <v>1941464959</v>
      </c>
      <c r="AN29" s="1">
        <v>20073978003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374528976</v>
      </c>
      <c r="AW29" s="1">
        <v>2216991164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L29" s="2">
        <f t="shared" ref="BL29:BL34" si="64">SUM(B29:E29)</f>
        <v>62746810506</v>
      </c>
      <c r="BM29" s="5">
        <f t="shared" ref="BM29:BM34" si="65">SUM(F29:G29)</f>
        <v>668216011</v>
      </c>
      <c r="BN29" s="5">
        <f t="shared" ref="BN29:BN34" si="66">SUM(H29:I29)</f>
        <v>0</v>
      </c>
      <c r="BO29" s="5">
        <f t="shared" ref="BO29:BO34" si="67">SUM(J29:K29)</f>
        <v>0</v>
      </c>
      <c r="BP29" s="5">
        <f t="shared" ref="BP29:BP34" si="68">SUM(S29:X29)</f>
        <v>6002488289</v>
      </c>
      <c r="BQ29" s="5">
        <f t="shared" ref="BQ29:BQ34" si="69">SUM(Y29:AD29)</f>
        <v>11710087216</v>
      </c>
      <c r="BR29" s="5">
        <f t="shared" ref="BR29:BR34" si="70">SUM(AE29:AF29)</f>
        <v>22015442962</v>
      </c>
      <c r="BS29" s="5">
        <f t="shared" ref="BS29:BS34" si="71">SUM(AG29:AH29)</f>
        <v>0</v>
      </c>
      <c r="BT29" s="5">
        <f t="shared" ref="BT29:BT34" si="72">SUM(AI29:AJ29)</f>
        <v>0</v>
      </c>
      <c r="BU29" s="5">
        <f t="shared" ref="BU29:BU34" si="73">SUM(AK29:AL29)</f>
        <v>2591520140</v>
      </c>
      <c r="BV29" s="5">
        <f t="shared" ref="BV29:BV34" si="74">AY29+AZ29+BC29+BD29+BE29</f>
        <v>0</v>
      </c>
      <c r="BW29" s="5">
        <f t="shared" ref="BW29:BW34" si="75">BA29+BB29+BF29+BG29+BH29</f>
        <v>0</v>
      </c>
      <c r="BX29" s="5">
        <f t="shared" ref="BX29:BX34" si="76">SUM(BI29:BJ29)</f>
        <v>0</v>
      </c>
      <c r="BY29" s="5"/>
      <c r="BZ29" s="5">
        <f t="shared" ref="BZ29:BZ34" si="77">SUM(BL29:BO29)</f>
        <v>63415026517</v>
      </c>
      <c r="CA29" s="5">
        <f t="shared" ref="CA29:CA34" si="78">SUM(BP29:BQ29)</f>
        <v>17712575505</v>
      </c>
      <c r="CB29" s="5">
        <f t="shared" ref="CB29:CB34" si="79">SUM(BR29:BU29)</f>
        <v>24606963102</v>
      </c>
      <c r="CC29" s="5">
        <f t="shared" ref="CC29:CC34" si="80">SUM(BV29:BW29)</f>
        <v>0</v>
      </c>
      <c r="CD29" s="5">
        <f t="shared" ref="CD29:CD34" si="81">SUM(BX29)</f>
        <v>0</v>
      </c>
      <c r="CE29" s="47">
        <f t="shared" ref="CE29:CE34" si="82">SUM(BZ29:CD29)</f>
        <v>105734565124</v>
      </c>
      <c r="CG29" s="4">
        <f t="shared" ref="CG29:CG34" si="83">B29+C29</f>
        <v>43475247705</v>
      </c>
      <c r="CH29" s="4">
        <f t="shared" ref="CH29:CH34" si="84">D29+E29</f>
        <v>19271562801</v>
      </c>
      <c r="CI29" s="4">
        <f t="shared" ref="CI29:CJ34" si="85">B29+D29</f>
        <v>13417292699</v>
      </c>
      <c r="CJ29" s="4">
        <f t="shared" si="85"/>
        <v>49329517807</v>
      </c>
      <c r="DA29"/>
      <c r="DB29"/>
      <c r="DC29" s="114" t="str">
        <f t="shared" si="23"/>
        <v>ok</v>
      </c>
      <c r="DD29" s="114">
        <f t="shared" si="24"/>
        <v>62746810506</v>
      </c>
      <c r="DE29" s="122">
        <f t="shared" si="25"/>
        <v>62746810506</v>
      </c>
      <c r="DF29" s="114" t="str">
        <f t="shared" si="26"/>
        <v>ok</v>
      </c>
      <c r="DG29" s="114">
        <f t="shared" si="27"/>
        <v>0</v>
      </c>
      <c r="DH29" s="122">
        <f t="shared" si="28"/>
        <v>0</v>
      </c>
      <c r="DI29" s="114" t="str">
        <f t="shared" si="29"/>
        <v>ok</v>
      </c>
      <c r="DJ29" s="114">
        <f t="shared" si="30"/>
        <v>22015442962</v>
      </c>
      <c r="DK29" s="122">
        <f t="shared" si="31"/>
        <v>22015442962</v>
      </c>
      <c r="DL29" s="114" t="str">
        <f t="shared" si="32"/>
        <v>ok</v>
      </c>
      <c r="DM29" s="114">
        <f t="shared" si="33"/>
        <v>0</v>
      </c>
      <c r="DN29" s="122">
        <f t="shared" si="34"/>
        <v>0</v>
      </c>
      <c r="DO29" s="114" t="str">
        <f t="shared" si="35"/>
        <v>ok</v>
      </c>
      <c r="DP29" s="114">
        <f t="shared" si="36"/>
        <v>0</v>
      </c>
      <c r="DQ29" s="122">
        <f t="shared" si="37"/>
        <v>0</v>
      </c>
      <c r="DR29" s="114" t="str">
        <f t="shared" si="38"/>
        <v>ok</v>
      </c>
      <c r="DS29" s="114">
        <f t="shared" si="39"/>
        <v>2591520140</v>
      </c>
      <c r="DT29" s="114">
        <f t="shared" si="40"/>
        <v>2591520140</v>
      </c>
    </row>
    <row r="30" spans="1:124" x14ac:dyDescent="0.2">
      <c r="A30" t="s">
        <v>447</v>
      </c>
      <c r="B30" s="1">
        <v>8777908058</v>
      </c>
      <c r="C30" s="1">
        <v>11887214432</v>
      </c>
      <c r="D30" s="1">
        <v>543894246</v>
      </c>
      <c r="E30" s="1">
        <v>465011173</v>
      </c>
      <c r="F30" s="1">
        <v>0</v>
      </c>
      <c r="G30" s="1">
        <v>1000000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15787043160</v>
      </c>
      <c r="N30" s="1">
        <v>5886984749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L30" s="2">
        <f t="shared" si="64"/>
        <v>21674027909</v>
      </c>
      <c r="BM30" s="5">
        <f t="shared" si="65"/>
        <v>1000000</v>
      </c>
      <c r="BN30" s="5">
        <f t="shared" si="66"/>
        <v>0</v>
      </c>
      <c r="BO30" s="5">
        <f t="shared" si="67"/>
        <v>0</v>
      </c>
      <c r="BP30" s="5">
        <f t="shared" si="68"/>
        <v>0</v>
      </c>
      <c r="BQ30" s="5">
        <f t="shared" si="69"/>
        <v>0</v>
      </c>
      <c r="BR30" s="5">
        <f t="shared" si="70"/>
        <v>0</v>
      </c>
      <c r="BS30" s="5">
        <f t="shared" si="71"/>
        <v>0</v>
      </c>
      <c r="BT30" s="5">
        <f t="shared" si="72"/>
        <v>0</v>
      </c>
      <c r="BU30" s="5">
        <f t="shared" si="73"/>
        <v>0</v>
      </c>
      <c r="BV30" s="5">
        <f t="shared" si="74"/>
        <v>0</v>
      </c>
      <c r="BW30" s="5">
        <f t="shared" si="75"/>
        <v>0</v>
      </c>
      <c r="BX30" s="5">
        <f t="shared" si="76"/>
        <v>0</v>
      </c>
      <c r="BY30" s="5"/>
      <c r="BZ30" s="5">
        <f t="shared" si="77"/>
        <v>21675027909</v>
      </c>
      <c r="CA30" s="5">
        <f t="shared" si="78"/>
        <v>0</v>
      </c>
      <c r="CB30" s="5">
        <f t="shared" si="79"/>
        <v>0</v>
      </c>
      <c r="CC30" s="5">
        <f t="shared" si="80"/>
        <v>0</v>
      </c>
      <c r="CD30" s="5">
        <f t="shared" si="81"/>
        <v>0</v>
      </c>
      <c r="CE30" s="47">
        <f t="shared" si="82"/>
        <v>21675027909</v>
      </c>
      <c r="CG30" s="4">
        <f t="shared" si="83"/>
        <v>20665122490</v>
      </c>
      <c r="CH30" s="4">
        <f t="shared" si="84"/>
        <v>1008905419</v>
      </c>
      <c r="CI30" s="4">
        <f t="shared" si="85"/>
        <v>9321802304</v>
      </c>
      <c r="CJ30" s="4">
        <f t="shared" si="85"/>
        <v>12352225605</v>
      </c>
      <c r="DA30"/>
      <c r="DB30"/>
      <c r="DC30" s="114" t="str">
        <f t="shared" si="23"/>
        <v>ok</v>
      </c>
      <c r="DD30" s="114">
        <f t="shared" si="24"/>
        <v>21674027909</v>
      </c>
      <c r="DE30" s="122">
        <f t="shared" si="25"/>
        <v>21674027909</v>
      </c>
      <c r="DF30" s="114" t="str">
        <f t="shared" si="26"/>
        <v>ok</v>
      </c>
      <c r="DG30" s="114">
        <f t="shared" si="27"/>
        <v>0</v>
      </c>
      <c r="DH30" s="122">
        <f t="shared" si="28"/>
        <v>0</v>
      </c>
      <c r="DI30" s="114" t="str">
        <f t="shared" si="29"/>
        <v>ok</v>
      </c>
      <c r="DJ30" s="114">
        <f t="shared" si="30"/>
        <v>0</v>
      </c>
      <c r="DK30" s="122">
        <f t="shared" si="31"/>
        <v>0</v>
      </c>
      <c r="DL30" s="114" t="str">
        <f t="shared" si="32"/>
        <v>ok</v>
      </c>
      <c r="DM30" s="114">
        <f t="shared" si="33"/>
        <v>0</v>
      </c>
      <c r="DN30" s="122">
        <f t="shared" si="34"/>
        <v>0</v>
      </c>
      <c r="DO30" s="114" t="str">
        <f t="shared" si="35"/>
        <v>ok</v>
      </c>
      <c r="DP30" s="114">
        <f t="shared" si="36"/>
        <v>0</v>
      </c>
      <c r="DQ30" s="122">
        <f t="shared" si="37"/>
        <v>0</v>
      </c>
      <c r="DR30" s="114" t="str">
        <f t="shared" si="38"/>
        <v>ok</v>
      </c>
      <c r="DS30" s="114">
        <f t="shared" si="39"/>
        <v>0</v>
      </c>
      <c r="DT30" s="114">
        <f t="shared" si="40"/>
        <v>0</v>
      </c>
    </row>
    <row r="31" spans="1:124" x14ac:dyDescent="0.2">
      <c r="A31" s="103" t="s">
        <v>448</v>
      </c>
      <c r="B31" s="104">
        <v>0</v>
      </c>
      <c r="C31" s="104">
        <v>0</v>
      </c>
      <c r="D31" s="104">
        <v>0</v>
      </c>
      <c r="E31" s="104">
        <v>0</v>
      </c>
      <c r="F31" s="104">
        <v>0</v>
      </c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1632035325</v>
      </c>
      <c r="Z31" s="104">
        <v>0</v>
      </c>
      <c r="AA31" s="104">
        <v>0</v>
      </c>
      <c r="AB31" s="104">
        <v>836904362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0</v>
      </c>
      <c r="BD31" s="104">
        <v>0</v>
      </c>
      <c r="BE31" s="104">
        <v>0</v>
      </c>
      <c r="BF31" s="104">
        <v>0</v>
      </c>
      <c r="BG31" s="104">
        <v>0</v>
      </c>
      <c r="BH31" s="104">
        <v>0</v>
      </c>
      <c r="BI31" s="104">
        <v>0</v>
      </c>
      <c r="BJ31" s="104">
        <v>0</v>
      </c>
      <c r="BL31" s="2">
        <f t="shared" si="64"/>
        <v>0</v>
      </c>
      <c r="BM31" s="5">
        <f t="shared" si="65"/>
        <v>0</v>
      </c>
      <c r="BN31" s="5">
        <f t="shared" si="66"/>
        <v>0</v>
      </c>
      <c r="BO31" s="5">
        <f t="shared" si="67"/>
        <v>0</v>
      </c>
      <c r="BP31" s="5">
        <f t="shared" si="68"/>
        <v>0</v>
      </c>
      <c r="BQ31" s="5">
        <f t="shared" si="69"/>
        <v>2468939687</v>
      </c>
      <c r="BR31" s="5">
        <f t="shared" si="70"/>
        <v>0</v>
      </c>
      <c r="BS31" s="5">
        <f t="shared" si="71"/>
        <v>0</v>
      </c>
      <c r="BT31" s="5">
        <f t="shared" si="72"/>
        <v>0</v>
      </c>
      <c r="BU31" s="5">
        <f t="shared" si="73"/>
        <v>0</v>
      </c>
      <c r="BV31" s="5">
        <f t="shared" si="74"/>
        <v>0</v>
      </c>
      <c r="BW31" s="5">
        <f t="shared" si="75"/>
        <v>0</v>
      </c>
      <c r="BX31" s="5">
        <f t="shared" si="76"/>
        <v>0</v>
      </c>
      <c r="BY31" s="5"/>
      <c r="BZ31" s="5">
        <f t="shared" si="77"/>
        <v>0</v>
      </c>
      <c r="CA31" s="5">
        <f t="shared" si="78"/>
        <v>2468939687</v>
      </c>
      <c r="CB31" s="5">
        <f t="shared" si="79"/>
        <v>0</v>
      </c>
      <c r="CC31" s="5">
        <f t="shared" si="80"/>
        <v>0</v>
      </c>
      <c r="CD31" s="5">
        <f t="shared" si="81"/>
        <v>0</v>
      </c>
      <c r="CE31" s="47">
        <f t="shared" si="82"/>
        <v>2468939687</v>
      </c>
      <c r="CG31" s="4">
        <f t="shared" si="83"/>
        <v>0</v>
      </c>
      <c r="CH31" s="4">
        <f t="shared" si="84"/>
        <v>0</v>
      </c>
      <c r="CI31" s="4">
        <f t="shared" si="85"/>
        <v>0</v>
      </c>
      <c r="CJ31" s="4">
        <f t="shared" si="85"/>
        <v>0</v>
      </c>
      <c r="DA31"/>
      <c r="DB31"/>
      <c r="DC31" s="114" t="str">
        <f t="shared" si="23"/>
        <v>ok</v>
      </c>
      <c r="DD31" s="114">
        <f t="shared" si="24"/>
        <v>0</v>
      </c>
      <c r="DE31" s="122">
        <f t="shared" si="25"/>
        <v>0</v>
      </c>
      <c r="DF31" s="114" t="str">
        <f t="shared" si="26"/>
        <v>ok</v>
      </c>
      <c r="DG31" s="114">
        <f t="shared" si="27"/>
        <v>0</v>
      </c>
      <c r="DH31" s="122">
        <f t="shared" si="28"/>
        <v>0</v>
      </c>
      <c r="DI31" s="114" t="str">
        <f t="shared" si="29"/>
        <v>ok</v>
      </c>
      <c r="DJ31" s="114">
        <f t="shared" si="30"/>
        <v>0</v>
      </c>
      <c r="DK31" s="122">
        <f t="shared" si="31"/>
        <v>0</v>
      </c>
      <c r="DL31" s="114" t="str">
        <f t="shared" si="32"/>
        <v>ok</v>
      </c>
      <c r="DM31" s="114">
        <f t="shared" si="33"/>
        <v>0</v>
      </c>
      <c r="DN31" s="122">
        <f t="shared" si="34"/>
        <v>0</v>
      </c>
      <c r="DO31" s="114" t="str">
        <f t="shared" si="35"/>
        <v>ok</v>
      </c>
      <c r="DP31" s="114">
        <f t="shared" si="36"/>
        <v>0</v>
      </c>
      <c r="DQ31" s="122">
        <f t="shared" si="37"/>
        <v>0</v>
      </c>
      <c r="DR31" s="114" t="str">
        <f t="shared" si="38"/>
        <v>ok</v>
      </c>
      <c r="DS31" s="114">
        <f t="shared" si="39"/>
        <v>0</v>
      </c>
      <c r="DT31" s="114">
        <f t="shared" si="40"/>
        <v>0</v>
      </c>
    </row>
    <row r="32" spans="1:124" x14ac:dyDescent="0.2">
      <c r="A32" s="103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L32" s="2">
        <f t="shared" si="64"/>
        <v>0</v>
      </c>
      <c r="BM32" s="5">
        <f t="shared" si="65"/>
        <v>0</v>
      </c>
      <c r="BN32" s="5">
        <f t="shared" si="66"/>
        <v>0</v>
      </c>
      <c r="BO32" s="5">
        <f t="shared" si="67"/>
        <v>0</v>
      </c>
      <c r="BP32" s="5">
        <f t="shared" si="68"/>
        <v>0</v>
      </c>
      <c r="BQ32" s="5">
        <f t="shared" si="69"/>
        <v>0</v>
      </c>
      <c r="BR32" s="5">
        <f t="shared" si="70"/>
        <v>0</v>
      </c>
      <c r="BS32" s="5">
        <f t="shared" si="71"/>
        <v>0</v>
      </c>
      <c r="BT32" s="5">
        <f t="shared" si="72"/>
        <v>0</v>
      </c>
      <c r="BU32" s="5">
        <f t="shared" si="73"/>
        <v>0</v>
      </c>
      <c r="BV32" s="5">
        <f t="shared" si="74"/>
        <v>0</v>
      </c>
      <c r="BW32" s="5">
        <f t="shared" si="75"/>
        <v>0</v>
      </c>
      <c r="BX32" s="5">
        <f t="shared" si="76"/>
        <v>0</v>
      </c>
      <c r="BY32" s="5"/>
      <c r="BZ32" s="5">
        <f t="shared" si="77"/>
        <v>0</v>
      </c>
      <c r="CA32" s="5">
        <f t="shared" si="78"/>
        <v>0</v>
      </c>
      <c r="CB32" s="5">
        <f t="shared" si="79"/>
        <v>0</v>
      </c>
      <c r="CC32" s="5">
        <f t="shared" si="80"/>
        <v>0</v>
      </c>
      <c r="CD32" s="5">
        <f t="shared" si="81"/>
        <v>0</v>
      </c>
      <c r="CE32" s="47">
        <f t="shared" si="82"/>
        <v>0</v>
      </c>
      <c r="CG32" s="4">
        <f t="shared" si="83"/>
        <v>0</v>
      </c>
      <c r="CH32" s="4">
        <f t="shared" si="84"/>
        <v>0</v>
      </c>
      <c r="CI32" s="4">
        <f t="shared" si="85"/>
        <v>0</v>
      </c>
      <c r="CJ32" s="4">
        <f t="shared" si="85"/>
        <v>0</v>
      </c>
      <c r="DA32"/>
      <c r="DB32"/>
      <c r="DC32" s="114" t="str">
        <f t="shared" si="23"/>
        <v>ok</v>
      </c>
      <c r="DD32" s="114">
        <f t="shared" si="24"/>
        <v>0</v>
      </c>
      <c r="DE32" s="122">
        <f t="shared" si="25"/>
        <v>0</v>
      </c>
      <c r="DF32" s="114" t="str">
        <f t="shared" si="26"/>
        <v>ok</v>
      </c>
      <c r="DG32" s="114">
        <f t="shared" si="27"/>
        <v>0</v>
      </c>
      <c r="DH32" s="122">
        <f t="shared" si="28"/>
        <v>0</v>
      </c>
      <c r="DI32" s="114" t="str">
        <f t="shared" si="29"/>
        <v>ok</v>
      </c>
      <c r="DJ32" s="114">
        <f t="shared" si="30"/>
        <v>0</v>
      </c>
      <c r="DK32" s="122">
        <f t="shared" si="31"/>
        <v>0</v>
      </c>
      <c r="DL32" s="114" t="str">
        <f t="shared" si="32"/>
        <v>ok</v>
      </c>
      <c r="DM32" s="114">
        <f t="shared" si="33"/>
        <v>0</v>
      </c>
      <c r="DN32" s="122">
        <f t="shared" si="34"/>
        <v>0</v>
      </c>
      <c r="DO32" s="114" t="str">
        <f t="shared" si="35"/>
        <v>ok</v>
      </c>
      <c r="DP32" s="114">
        <f t="shared" si="36"/>
        <v>0</v>
      </c>
      <c r="DQ32" s="122">
        <f t="shared" si="37"/>
        <v>0</v>
      </c>
      <c r="DR32" s="114" t="str">
        <f t="shared" si="38"/>
        <v>ok</v>
      </c>
      <c r="DS32" s="114">
        <f t="shared" si="39"/>
        <v>0</v>
      </c>
      <c r="DT32" s="114">
        <f t="shared" si="40"/>
        <v>0</v>
      </c>
    </row>
    <row r="33" spans="1:125" x14ac:dyDescent="0.2">
      <c r="A33" s="103"/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L33" s="2">
        <f t="shared" si="64"/>
        <v>0</v>
      </c>
      <c r="BM33" s="5">
        <f t="shared" si="65"/>
        <v>0</v>
      </c>
      <c r="BN33" s="5">
        <f t="shared" si="66"/>
        <v>0</v>
      </c>
      <c r="BO33" s="5">
        <f t="shared" si="67"/>
        <v>0</v>
      </c>
      <c r="BP33" s="5">
        <f t="shared" si="68"/>
        <v>0</v>
      </c>
      <c r="BQ33" s="5">
        <f t="shared" si="69"/>
        <v>0</v>
      </c>
      <c r="BR33" s="5">
        <f t="shared" si="70"/>
        <v>0</v>
      </c>
      <c r="BS33" s="5">
        <f t="shared" si="71"/>
        <v>0</v>
      </c>
      <c r="BT33" s="5">
        <f t="shared" si="72"/>
        <v>0</v>
      </c>
      <c r="BU33" s="5">
        <f t="shared" si="73"/>
        <v>0</v>
      </c>
      <c r="BV33" s="5">
        <f t="shared" si="74"/>
        <v>0</v>
      </c>
      <c r="BW33" s="5">
        <f t="shared" si="75"/>
        <v>0</v>
      </c>
      <c r="BX33" s="5">
        <f t="shared" si="76"/>
        <v>0</v>
      </c>
      <c r="BY33" s="5"/>
      <c r="BZ33" s="5">
        <f t="shared" si="77"/>
        <v>0</v>
      </c>
      <c r="CA33" s="5">
        <f t="shared" si="78"/>
        <v>0</v>
      </c>
      <c r="CB33" s="5">
        <f t="shared" si="79"/>
        <v>0</v>
      </c>
      <c r="CC33" s="5">
        <f t="shared" si="80"/>
        <v>0</v>
      </c>
      <c r="CD33" s="5">
        <f t="shared" si="81"/>
        <v>0</v>
      </c>
      <c r="CE33" s="47">
        <f t="shared" si="82"/>
        <v>0</v>
      </c>
      <c r="CG33" s="4">
        <f t="shared" si="83"/>
        <v>0</v>
      </c>
      <c r="CH33" s="4">
        <f t="shared" si="84"/>
        <v>0</v>
      </c>
      <c r="CI33" s="4">
        <f t="shared" si="85"/>
        <v>0</v>
      </c>
      <c r="CJ33" s="4">
        <f t="shared" si="85"/>
        <v>0</v>
      </c>
      <c r="DA33"/>
      <c r="DB33"/>
      <c r="DC33" s="114" t="str">
        <f t="shared" si="23"/>
        <v>ok</v>
      </c>
      <c r="DD33" s="114">
        <f t="shared" si="24"/>
        <v>0</v>
      </c>
      <c r="DE33" s="122">
        <f t="shared" si="25"/>
        <v>0</v>
      </c>
      <c r="DF33" s="114" t="str">
        <f t="shared" si="26"/>
        <v>ok</v>
      </c>
      <c r="DG33" s="114">
        <f t="shared" si="27"/>
        <v>0</v>
      </c>
      <c r="DH33" s="122">
        <f t="shared" si="28"/>
        <v>0</v>
      </c>
      <c r="DI33" s="114" t="str">
        <f t="shared" si="29"/>
        <v>ok</v>
      </c>
      <c r="DJ33" s="114">
        <f t="shared" si="30"/>
        <v>0</v>
      </c>
      <c r="DK33" s="122">
        <f t="shared" si="31"/>
        <v>0</v>
      </c>
      <c r="DL33" s="114" t="str">
        <f t="shared" si="32"/>
        <v>ok</v>
      </c>
      <c r="DM33" s="114">
        <f t="shared" si="33"/>
        <v>0</v>
      </c>
      <c r="DN33" s="122">
        <f t="shared" si="34"/>
        <v>0</v>
      </c>
      <c r="DO33" s="114" t="str">
        <f t="shared" si="35"/>
        <v>ok</v>
      </c>
      <c r="DP33" s="114">
        <f t="shared" si="36"/>
        <v>0</v>
      </c>
      <c r="DQ33" s="122">
        <f t="shared" si="37"/>
        <v>0</v>
      </c>
      <c r="DR33" s="114" t="str">
        <f t="shared" si="38"/>
        <v>ok</v>
      </c>
      <c r="DS33" s="114">
        <f t="shared" si="39"/>
        <v>0</v>
      </c>
      <c r="DT33" s="114">
        <f t="shared" si="40"/>
        <v>0</v>
      </c>
    </row>
    <row r="34" spans="1:125" x14ac:dyDescent="0.2">
      <c r="A34" s="103"/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L34" s="2">
        <f t="shared" si="64"/>
        <v>0</v>
      </c>
      <c r="BM34" s="5">
        <f t="shared" si="65"/>
        <v>0</v>
      </c>
      <c r="BN34" s="5">
        <f t="shared" si="66"/>
        <v>0</v>
      </c>
      <c r="BO34" s="5">
        <f t="shared" si="67"/>
        <v>0</v>
      </c>
      <c r="BP34" s="5">
        <f t="shared" si="68"/>
        <v>0</v>
      </c>
      <c r="BQ34" s="5">
        <f t="shared" si="69"/>
        <v>0</v>
      </c>
      <c r="BR34" s="5">
        <f t="shared" si="70"/>
        <v>0</v>
      </c>
      <c r="BS34" s="5">
        <f t="shared" si="71"/>
        <v>0</v>
      </c>
      <c r="BT34" s="5">
        <f t="shared" si="72"/>
        <v>0</v>
      </c>
      <c r="BU34" s="5">
        <f t="shared" si="73"/>
        <v>0</v>
      </c>
      <c r="BV34" s="5">
        <f t="shared" si="74"/>
        <v>0</v>
      </c>
      <c r="BW34" s="5">
        <f t="shared" si="75"/>
        <v>0</v>
      </c>
      <c r="BX34" s="5">
        <f t="shared" si="76"/>
        <v>0</v>
      </c>
      <c r="BY34" s="5"/>
      <c r="BZ34" s="5">
        <f t="shared" si="77"/>
        <v>0</v>
      </c>
      <c r="CA34" s="5">
        <f t="shared" si="78"/>
        <v>0</v>
      </c>
      <c r="CB34" s="5">
        <f t="shared" si="79"/>
        <v>0</v>
      </c>
      <c r="CC34" s="5">
        <f t="shared" si="80"/>
        <v>0</v>
      </c>
      <c r="CD34" s="5">
        <f t="shared" si="81"/>
        <v>0</v>
      </c>
      <c r="CE34" s="47">
        <f t="shared" si="82"/>
        <v>0</v>
      </c>
      <c r="CG34" s="4">
        <f t="shared" si="83"/>
        <v>0</v>
      </c>
      <c r="CH34" s="4">
        <f t="shared" si="84"/>
        <v>0</v>
      </c>
      <c r="CI34" s="4">
        <f t="shared" si="85"/>
        <v>0</v>
      </c>
      <c r="CJ34" s="4">
        <f t="shared" si="85"/>
        <v>0</v>
      </c>
      <c r="DA34"/>
      <c r="DB34"/>
      <c r="DC34" s="114" t="str">
        <f t="shared" si="23"/>
        <v>ok</v>
      </c>
      <c r="DD34" s="114">
        <f t="shared" si="24"/>
        <v>0</v>
      </c>
      <c r="DE34" s="122">
        <f t="shared" si="25"/>
        <v>0</v>
      </c>
      <c r="DF34" s="114" t="str">
        <f t="shared" si="26"/>
        <v>ok</v>
      </c>
      <c r="DG34" s="114">
        <f t="shared" si="27"/>
        <v>0</v>
      </c>
      <c r="DH34" s="122">
        <f t="shared" si="28"/>
        <v>0</v>
      </c>
      <c r="DI34" s="114" t="str">
        <f t="shared" si="29"/>
        <v>ok</v>
      </c>
      <c r="DJ34" s="114">
        <f t="shared" si="30"/>
        <v>0</v>
      </c>
      <c r="DK34" s="122">
        <f t="shared" si="31"/>
        <v>0</v>
      </c>
      <c r="DL34" s="114" t="str">
        <f t="shared" si="32"/>
        <v>ok</v>
      </c>
      <c r="DM34" s="114">
        <f t="shared" si="33"/>
        <v>0</v>
      </c>
      <c r="DN34" s="122">
        <f t="shared" si="34"/>
        <v>0</v>
      </c>
      <c r="DO34" s="114" t="str">
        <f t="shared" si="35"/>
        <v>ok</v>
      </c>
      <c r="DP34" s="114">
        <f t="shared" si="36"/>
        <v>0</v>
      </c>
      <c r="DQ34" s="122">
        <f t="shared" si="37"/>
        <v>0</v>
      </c>
      <c r="DR34" s="114" t="str">
        <f t="shared" si="38"/>
        <v>ok</v>
      </c>
      <c r="DS34" s="114">
        <f t="shared" si="39"/>
        <v>0</v>
      </c>
      <c r="DT34" s="114">
        <f t="shared" si="40"/>
        <v>0</v>
      </c>
    </row>
    <row r="35" spans="1:125" s="54" customFormat="1" x14ac:dyDescent="0.2">
      <c r="A35" s="54" t="s">
        <v>59</v>
      </c>
      <c r="B35" s="54">
        <f t="shared" ref="B35:AG35" si="86">SUM(B2:B34)</f>
        <v>78665010305</v>
      </c>
      <c r="C35" s="54">
        <f t="shared" si="86"/>
        <v>174911072396.49072</v>
      </c>
      <c r="D35" s="54">
        <f t="shared" si="86"/>
        <v>42694013891</v>
      </c>
      <c r="E35" s="54">
        <f t="shared" si="86"/>
        <v>43778585819.388687</v>
      </c>
      <c r="F35" s="54">
        <f t="shared" si="86"/>
        <v>1385949942</v>
      </c>
      <c r="G35" s="54">
        <f t="shared" si="86"/>
        <v>466104633</v>
      </c>
      <c r="H35" s="54">
        <f t="shared" si="86"/>
        <v>82828846491.790009</v>
      </c>
      <c r="I35" s="54">
        <f t="shared" si="86"/>
        <v>2678658853</v>
      </c>
      <c r="J35" s="54">
        <f t="shared" si="86"/>
        <v>13264063038</v>
      </c>
      <c r="K35" s="54">
        <f t="shared" si="86"/>
        <v>2394767142</v>
      </c>
      <c r="L35" s="54">
        <f t="shared" si="86"/>
        <v>3976073436.5</v>
      </c>
      <c r="M35" s="54">
        <f t="shared" si="86"/>
        <v>229078222624.27222</v>
      </c>
      <c r="N35" s="54">
        <f t="shared" si="86"/>
        <v>106357488945.10699</v>
      </c>
      <c r="O35" s="54">
        <f t="shared" si="86"/>
        <v>0</v>
      </c>
      <c r="P35" s="54">
        <f t="shared" si="86"/>
        <v>17533706239</v>
      </c>
      <c r="Q35" s="54">
        <f t="shared" si="86"/>
        <v>11271526070</v>
      </c>
      <c r="R35" s="54">
        <f t="shared" si="86"/>
        <v>56917029436.790001</v>
      </c>
      <c r="S35" s="54">
        <f t="shared" si="86"/>
        <v>0</v>
      </c>
      <c r="T35" s="54">
        <f t="shared" si="86"/>
        <v>22475082630</v>
      </c>
      <c r="U35" s="54">
        <f t="shared" si="86"/>
        <v>0</v>
      </c>
      <c r="V35" s="54">
        <f t="shared" si="86"/>
        <v>0</v>
      </c>
      <c r="W35" s="54">
        <f t="shared" si="86"/>
        <v>9539557373</v>
      </c>
      <c r="X35" s="54">
        <f t="shared" si="86"/>
        <v>0</v>
      </c>
      <c r="Y35" s="54">
        <f t="shared" si="86"/>
        <v>4838418998.2525997</v>
      </c>
      <c r="Z35" s="54">
        <f t="shared" si="86"/>
        <v>148694910432.14252</v>
      </c>
      <c r="AA35" s="54">
        <f t="shared" si="86"/>
        <v>32401549</v>
      </c>
      <c r="AB35" s="54">
        <f t="shared" si="86"/>
        <v>1232726657.424</v>
      </c>
      <c r="AC35" s="54">
        <f t="shared" si="86"/>
        <v>24425744389.200001</v>
      </c>
      <c r="AD35" s="54">
        <f t="shared" si="86"/>
        <v>0</v>
      </c>
      <c r="AE35" s="54">
        <f t="shared" si="86"/>
        <v>81006583691.830795</v>
      </c>
      <c r="AF35" s="54">
        <f t="shared" si="86"/>
        <v>22372239749.919998</v>
      </c>
      <c r="AG35" s="54">
        <f t="shared" si="86"/>
        <v>18318969957.200001</v>
      </c>
      <c r="AH35" s="54">
        <f t="shared" ref="AH35:BM35" si="87">SUM(AH2:AH34)</f>
        <v>5594363202.3299999</v>
      </c>
      <c r="AI35" s="54">
        <f t="shared" si="87"/>
        <v>59994416896</v>
      </c>
      <c r="AJ35" s="54">
        <f t="shared" si="87"/>
        <v>1354795109</v>
      </c>
      <c r="AK35" s="54">
        <f t="shared" si="87"/>
        <v>89692684396.410995</v>
      </c>
      <c r="AL35" s="54">
        <f t="shared" si="87"/>
        <v>8631258692.5608006</v>
      </c>
      <c r="AM35" s="54">
        <f t="shared" si="87"/>
        <v>6647026035.71</v>
      </c>
      <c r="AN35" s="54">
        <f t="shared" si="87"/>
        <v>96510300018.470795</v>
      </c>
      <c r="AO35" s="54">
        <f t="shared" si="87"/>
        <v>231657388.56999999</v>
      </c>
      <c r="AP35" s="54">
        <f t="shared" si="87"/>
        <v>2506910805.9000001</v>
      </c>
      <c r="AQ35" s="54">
        <f t="shared" si="87"/>
        <v>19695164371.630001</v>
      </c>
      <c r="AR35" s="54">
        <f t="shared" si="87"/>
        <v>1711257982</v>
      </c>
      <c r="AS35" s="54">
        <f t="shared" si="87"/>
        <v>1803890743</v>
      </c>
      <c r="AT35" s="54">
        <f t="shared" si="87"/>
        <v>57564580480</v>
      </c>
      <c r="AU35" s="54">
        <f t="shared" si="87"/>
        <v>1906705036</v>
      </c>
      <c r="AV35" s="54">
        <f t="shared" si="87"/>
        <v>19640183874.104401</v>
      </c>
      <c r="AW35" s="54">
        <f t="shared" si="87"/>
        <v>69038616380.729996</v>
      </c>
      <c r="AX35" s="54">
        <f t="shared" si="87"/>
        <v>7194175297.1366997</v>
      </c>
      <c r="AY35" s="54">
        <f t="shared" si="87"/>
        <v>0</v>
      </c>
      <c r="AZ35" s="54">
        <f t="shared" si="87"/>
        <v>1308269400</v>
      </c>
      <c r="BA35" s="54">
        <f t="shared" si="87"/>
        <v>0</v>
      </c>
      <c r="BB35" s="54">
        <f t="shared" si="87"/>
        <v>363625750</v>
      </c>
      <c r="BC35" s="54">
        <f t="shared" si="87"/>
        <v>0</v>
      </c>
      <c r="BD35" s="54">
        <f t="shared" si="87"/>
        <v>35500000</v>
      </c>
      <c r="BE35" s="54">
        <f t="shared" si="87"/>
        <v>0</v>
      </c>
      <c r="BF35" s="54">
        <f t="shared" si="87"/>
        <v>12188187</v>
      </c>
      <c r="BG35" s="54">
        <f t="shared" si="87"/>
        <v>1974861558</v>
      </c>
      <c r="BH35" s="54">
        <f t="shared" si="87"/>
        <v>201446849</v>
      </c>
      <c r="BI35" s="54">
        <f t="shared" si="87"/>
        <v>47129606</v>
      </c>
      <c r="BJ35" s="54">
        <f t="shared" si="87"/>
        <v>2341932931</v>
      </c>
      <c r="BK35" s="54">
        <f t="shared" si="87"/>
        <v>0</v>
      </c>
      <c r="BL35" s="54">
        <f t="shared" si="87"/>
        <v>340048682411.87939</v>
      </c>
      <c r="BM35" s="54">
        <f t="shared" si="87"/>
        <v>1852054575</v>
      </c>
      <c r="BN35" s="54">
        <f t="shared" ref="BN35:BX35" si="88">SUM(BN2:BN34)</f>
        <v>85507505344.790009</v>
      </c>
      <c r="BO35" s="54">
        <f t="shared" si="88"/>
        <v>15658830180</v>
      </c>
      <c r="BP35" s="54">
        <f t="shared" si="88"/>
        <v>32014640003</v>
      </c>
      <c r="BQ35" s="54">
        <f t="shared" si="88"/>
        <v>179224202026.0191</v>
      </c>
      <c r="BR35" s="54">
        <f t="shared" si="88"/>
        <v>103378823441.75079</v>
      </c>
      <c r="BS35" s="54">
        <f t="shared" si="88"/>
        <v>23913333159.529999</v>
      </c>
      <c r="BT35" s="54">
        <f t="shared" si="88"/>
        <v>61349212005</v>
      </c>
      <c r="BU35" s="54">
        <f t="shared" si="88"/>
        <v>98323943088.971802</v>
      </c>
      <c r="BV35" s="54">
        <f t="shared" si="88"/>
        <v>1343769400</v>
      </c>
      <c r="BW35" s="54">
        <f t="shared" si="88"/>
        <v>2552122344</v>
      </c>
      <c r="BX35" s="54">
        <f t="shared" si="88"/>
        <v>2389062537</v>
      </c>
      <c r="BZ35" s="54">
        <f t="shared" ref="BZ35:CE35" si="89">SUM(BZ2:BZ34)</f>
        <v>443067072511.66943</v>
      </c>
      <c r="CA35" s="54">
        <f t="shared" si="89"/>
        <v>211238842029.0191</v>
      </c>
      <c r="CB35" s="54">
        <f t="shared" si="89"/>
        <v>286965311695.25256</v>
      </c>
      <c r="CC35" s="54">
        <f t="shared" si="89"/>
        <v>3895891744</v>
      </c>
      <c r="CD35" s="54">
        <f t="shared" si="89"/>
        <v>2389062537</v>
      </c>
      <c r="CE35" s="54">
        <f t="shared" si="89"/>
        <v>947556180516.94116</v>
      </c>
      <c r="CG35" s="54">
        <f>SUM(CG2:CG34)</f>
        <v>253576082701.49072</v>
      </c>
      <c r="CH35" s="54">
        <f>SUM(CH2:CH34)</f>
        <v>86472599710.388687</v>
      </c>
      <c r="CI35" s="54">
        <f>SUM(CI2:CI34)</f>
        <v>121359024196</v>
      </c>
      <c r="CJ35" s="54">
        <f>SUM(CJ2:CJ34)</f>
        <v>218689658215.87939</v>
      </c>
      <c r="DA35" s="52"/>
      <c r="DB35" s="52"/>
      <c r="DC35" s="115">
        <f>+DD35-DE35</f>
        <v>636897406.00018311</v>
      </c>
      <c r="DD35" s="115">
        <f t="shared" si="24"/>
        <v>340048682411.87939</v>
      </c>
      <c r="DE35" s="124">
        <f t="shared" si="25"/>
        <v>339411785005.87921</v>
      </c>
      <c r="DF35" s="115">
        <f t="shared" si="26"/>
        <v>-214756401</v>
      </c>
      <c r="DG35" s="115">
        <f t="shared" si="27"/>
        <v>85507505344.790009</v>
      </c>
      <c r="DH35" s="124">
        <f t="shared" si="28"/>
        <v>85722261745.790009</v>
      </c>
      <c r="DI35" s="115">
        <f t="shared" si="29"/>
        <v>-10160001.000015259</v>
      </c>
      <c r="DJ35" s="115">
        <f t="shared" si="30"/>
        <v>103378823441.75079</v>
      </c>
      <c r="DK35" s="124">
        <f t="shared" si="31"/>
        <v>103388983442.75081</v>
      </c>
      <c r="DL35" s="115">
        <f t="shared" si="32"/>
        <v>-3.814697265625E-6</v>
      </c>
      <c r="DM35" s="115">
        <f t="shared" si="33"/>
        <v>23913333159.529999</v>
      </c>
      <c r="DN35" s="124">
        <f t="shared" si="34"/>
        <v>23913333159.530003</v>
      </c>
      <c r="DO35" s="115">
        <f t="shared" si="35"/>
        <v>74035746</v>
      </c>
      <c r="DP35" s="115">
        <f t="shared" si="36"/>
        <v>61349212005</v>
      </c>
      <c r="DQ35" s="124">
        <f t="shared" si="37"/>
        <v>61275176259</v>
      </c>
      <c r="DR35" s="115">
        <f t="shared" si="38"/>
        <v>2450967537.0007019</v>
      </c>
      <c r="DS35" s="115">
        <f t="shared" si="39"/>
        <v>98323943088.971802</v>
      </c>
      <c r="DT35" s="115">
        <f t="shared" si="40"/>
        <v>95872975551.9711</v>
      </c>
      <c r="DU35" s="120"/>
    </row>
    <row r="36" spans="1:125" x14ac:dyDescent="0.2">
      <c r="A36" s="44"/>
      <c r="DA36"/>
      <c r="DB36"/>
      <c r="DC36" s="114"/>
      <c r="DD36" s="114"/>
      <c r="DE36" s="114"/>
      <c r="DF36" s="114"/>
      <c r="DG36" s="114"/>
      <c r="DH36" s="114"/>
      <c r="DI36" s="114"/>
      <c r="DJ36" s="114"/>
      <c r="DK36" s="114"/>
      <c r="DL36" s="114"/>
      <c r="DM36" s="114"/>
      <c r="DN36" s="114"/>
      <c r="DO36" s="114"/>
      <c r="DP36" s="114"/>
      <c r="DQ36" s="114"/>
      <c r="DR36" s="114"/>
      <c r="DS36" s="114"/>
      <c r="DT36" s="114"/>
    </row>
    <row r="37" spans="1:125" x14ac:dyDescent="0.2">
      <c r="A37" s="55" t="s">
        <v>367</v>
      </c>
      <c r="B37" s="55">
        <f t="shared" ref="B37:AG37" si="90">COUNTIF(B2:B34,"&gt;0")</f>
        <v>7</v>
      </c>
      <c r="C37" s="55">
        <f t="shared" si="90"/>
        <v>15</v>
      </c>
      <c r="D37" s="55">
        <f t="shared" si="90"/>
        <v>7</v>
      </c>
      <c r="E37" s="55">
        <f t="shared" si="90"/>
        <v>15</v>
      </c>
      <c r="F37" s="55">
        <f t="shared" si="90"/>
        <v>4</v>
      </c>
      <c r="G37" s="55">
        <f t="shared" si="90"/>
        <v>4</v>
      </c>
      <c r="H37" s="55">
        <f t="shared" si="90"/>
        <v>10</v>
      </c>
      <c r="I37" s="55">
        <f t="shared" si="90"/>
        <v>5</v>
      </c>
      <c r="J37" s="55">
        <f t="shared" si="90"/>
        <v>4</v>
      </c>
      <c r="K37" s="55">
        <f t="shared" si="90"/>
        <v>4</v>
      </c>
      <c r="L37" s="55">
        <f t="shared" si="90"/>
        <v>4</v>
      </c>
      <c r="M37" s="55">
        <f t="shared" si="90"/>
        <v>15</v>
      </c>
      <c r="N37" s="55">
        <f t="shared" si="90"/>
        <v>14</v>
      </c>
      <c r="O37" s="55">
        <f t="shared" si="90"/>
        <v>0</v>
      </c>
      <c r="P37" s="55">
        <f t="shared" si="90"/>
        <v>4</v>
      </c>
      <c r="Q37" s="55">
        <f t="shared" si="90"/>
        <v>4</v>
      </c>
      <c r="R37" s="55">
        <f t="shared" si="90"/>
        <v>9</v>
      </c>
      <c r="S37" s="55">
        <f t="shared" si="90"/>
        <v>0</v>
      </c>
      <c r="T37" s="55">
        <f t="shared" si="90"/>
        <v>8</v>
      </c>
      <c r="U37" s="55">
        <f t="shared" si="90"/>
        <v>0</v>
      </c>
      <c r="V37" s="55">
        <f t="shared" si="90"/>
        <v>0</v>
      </c>
      <c r="W37" s="55">
        <f t="shared" si="90"/>
        <v>8</v>
      </c>
      <c r="X37" s="55">
        <f t="shared" si="90"/>
        <v>0</v>
      </c>
      <c r="Y37" s="55">
        <f t="shared" si="90"/>
        <v>9</v>
      </c>
      <c r="Z37" s="55">
        <f t="shared" si="90"/>
        <v>16</v>
      </c>
      <c r="AA37" s="55">
        <f t="shared" si="90"/>
        <v>1</v>
      </c>
      <c r="AB37" s="55">
        <f t="shared" si="90"/>
        <v>7</v>
      </c>
      <c r="AC37" s="55">
        <f t="shared" si="90"/>
        <v>17</v>
      </c>
      <c r="AD37" s="55">
        <f t="shared" si="90"/>
        <v>0</v>
      </c>
      <c r="AE37" s="55">
        <f t="shared" si="90"/>
        <v>14</v>
      </c>
      <c r="AF37" s="55">
        <f t="shared" si="90"/>
        <v>12</v>
      </c>
      <c r="AG37" s="55">
        <f t="shared" si="90"/>
        <v>12</v>
      </c>
      <c r="AH37" s="55">
        <f t="shared" ref="AH37:BJ37" si="91">COUNTIF(AH2:AH34,"&gt;0")</f>
        <v>12</v>
      </c>
      <c r="AI37" s="55">
        <f t="shared" si="91"/>
        <v>12</v>
      </c>
      <c r="AJ37" s="55">
        <f t="shared" si="91"/>
        <v>3</v>
      </c>
      <c r="AK37" s="55">
        <f t="shared" si="91"/>
        <v>16</v>
      </c>
      <c r="AL37" s="55">
        <f t="shared" si="91"/>
        <v>13</v>
      </c>
      <c r="AM37" s="55">
        <f t="shared" si="91"/>
        <v>9</v>
      </c>
      <c r="AN37" s="55">
        <f t="shared" si="91"/>
        <v>14</v>
      </c>
      <c r="AO37" s="55">
        <f t="shared" si="91"/>
        <v>4</v>
      </c>
      <c r="AP37" s="55">
        <f t="shared" si="91"/>
        <v>7</v>
      </c>
      <c r="AQ37" s="55">
        <f t="shared" si="91"/>
        <v>13</v>
      </c>
      <c r="AR37" s="55">
        <f t="shared" si="91"/>
        <v>6</v>
      </c>
      <c r="AS37" s="55">
        <f t="shared" si="91"/>
        <v>2</v>
      </c>
      <c r="AT37" s="55">
        <f t="shared" si="91"/>
        <v>9</v>
      </c>
      <c r="AU37" s="55">
        <f t="shared" si="91"/>
        <v>6</v>
      </c>
      <c r="AV37" s="55">
        <f t="shared" si="91"/>
        <v>9</v>
      </c>
      <c r="AW37" s="55">
        <f t="shared" si="91"/>
        <v>15</v>
      </c>
      <c r="AX37" s="55">
        <f t="shared" si="91"/>
        <v>8</v>
      </c>
      <c r="AY37" s="55">
        <f t="shared" si="91"/>
        <v>0</v>
      </c>
      <c r="AZ37" s="55">
        <f t="shared" si="91"/>
        <v>1</v>
      </c>
      <c r="BA37" s="55">
        <f t="shared" si="91"/>
        <v>0</v>
      </c>
      <c r="BB37" s="55">
        <f t="shared" si="91"/>
        <v>1</v>
      </c>
      <c r="BC37" s="55">
        <f t="shared" si="91"/>
        <v>0</v>
      </c>
      <c r="BD37" s="55">
        <f t="shared" si="91"/>
        <v>1</v>
      </c>
      <c r="BE37" s="55">
        <f t="shared" si="91"/>
        <v>0</v>
      </c>
      <c r="BF37" s="55">
        <f t="shared" si="91"/>
        <v>1</v>
      </c>
      <c r="BG37" s="55">
        <f t="shared" si="91"/>
        <v>3</v>
      </c>
      <c r="BH37" s="55">
        <f t="shared" si="91"/>
        <v>1</v>
      </c>
      <c r="BI37" s="55">
        <f t="shared" si="91"/>
        <v>1</v>
      </c>
      <c r="BJ37" s="55">
        <f t="shared" si="91"/>
        <v>3</v>
      </c>
      <c r="BK37" s="55">
        <f t="shared" ref="BK37:CJ37" si="92">COUNTIF(BK2:BK34,"&gt;0")</f>
        <v>0</v>
      </c>
      <c r="BL37" s="55">
        <f t="shared" si="92"/>
        <v>15</v>
      </c>
      <c r="BM37" s="55">
        <f t="shared" si="92"/>
        <v>5</v>
      </c>
      <c r="BN37" s="55">
        <f t="shared" si="92"/>
        <v>10</v>
      </c>
      <c r="BO37" s="55">
        <f t="shared" si="92"/>
        <v>5</v>
      </c>
      <c r="BP37" s="55">
        <f t="shared" si="92"/>
        <v>9</v>
      </c>
      <c r="BQ37" s="55">
        <f t="shared" si="92"/>
        <v>18</v>
      </c>
      <c r="BR37" s="55">
        <f t="shared" si="92"/>
        <v>14</v>
      </c>
      <c r="BS37" s="55">
        <f t="shared" si="92"/>
        <v>13</v>
      </c>
      <c r="BT37" s="55">
        <f t="shared" si="92"/>
        <v>12</v>
      </c>
      <c r="BU37" s="55">
        <f t="shared" si="92"/>
        <v>16</v>
      </c>
      <c r="BV37" s="55">
        <f t="shared" si="92"/>
        <v>1</v>
      </c>
      <c r="BW37" s="55">
        <f t="shared" si="92"/>
        <v>3</v>
      </c>
      <c r="BX37" s="55">
        <f t="shared" si="92"/>
        <v>3</v>
      </c>
      <c r="BY37" s="55"/>
      <c r="BZ37" s="55">
        <f t="shared" si="92"/>
        <v>23</v>
      </c>
      <c r="CA37" s="55">
        <f t="shared" si="92"/>
        <v>18</v>
      </c>
      <c r="CB37" s="55">
        <f t="shared" si="92"/>
        <v>17</v>
      </c>
      <c r="CC37" s="55">
        <f t="shared" si="92"/>
        <v>3</v>
      </c>
      <c r="CD37" s="55">
        <f t="shared" si="92"/>
        <v>3</v>
      </c>
      <c r="CE37" s="55">
        <f t="shared" si="92"/>
        <v>27</v>
      </c>
      <c r="CF37" s="55"/>
      <c r="CG37" s="55">
        <f t="shared" si="92"/>
        <v>15</v>
      </c>
      <c r="CH37" s="55">
        <f t="shared" si="92"/>
        <v>15</v>
      </c>
      <c r="CI37" s="55">
        <f t="shared" si="92"/>
        <v>7</v>
      </c>
      <c r="CJ37" s="55">
        <f t="shared" si="92"/>
        <v>15</v>
      </c>
      <c r="DA37"/>
      <c r="DB37"/>
      <c r="DC37" s="114"/>
      <c r="DD37" s="114"/>
      <c r="DE37" s="114"/>
      <c r="DF37" s="114"/>
      <c r="DG37" s="114"/>
      <c r="DH37" s="114"/>
      <c r="DI37" s="114"/>
      <c r="DJ37" s="114"/>
      <c r="DK37" s="114"/>
      <c r="DL37" s="114"/>
      <c r="DM37" s="114"/>
      <c r="DN37" s="114"/>
      <c r="DO37" s="114"/>
      <c r="DP37" s="114"/>
      <c r="DQ37" s="114"/>
      <c r="DR37" s="114"/>
      <c r="DS37" s="114"/>
      <c r="DT37" s="114"/>
    </row>
    <row r="38" spans="1:125" x14ac:dyDescent="0.2">
      <c r="A38" s="44"/>
      <c r="DA38" s="52"/>
      <c r="DB38" s="52"/>
      <c r="DC38" s="115"/>
      <c r="DD38" s="115"/>
      <c r="DE38" s="115"/>
      <c r="DF38" s="115"/>
      <c r="DG38" s="115"/>
      <c r="DH38" s="114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</row>
    <row r="39" spans="1:125" x14ac:dyDescent="0.2">
      <c r="A39" s="44"/>
      <c r="AE39" s="4">
        <f>+AE35/1.27</f>
        <v>63784711568.370705</v>
      </c>
      <c r="CE39" s="72"/>
    </row>
    <row r="40" spans="1:125" x14ac:dyDescent="0.2"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110" t="e">
        <f>+#REF!/'Bruttó eszk'!AE39</f>
        <v>#REF!</v>
      </c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</row>
    <row r="41" spans="1:125" x14ac:dyDescent="0.2">
      <c r="BR41" s="72"/>
    </row>
    <row r="42" spans="1:125" x14ac:dyDescent="0.2">
      <c r="A42" s="44"/>
    </row>
    <row r="44" spans="1:125" x14ac:dyDescent="0.2">
      <c r="A44" s="44"/>
    </row>
  </sheetData>
  <printOptions gridLines="1" gridLinesSet="0"/>
  <pageMargins left="0.75" right="0.75" top="1" bottom="1" header="0.5" footer="0.5"/>
  <pageSetup paperSize="9" fitToWidth="0" fitToHeight="0" orientation="portrait" r:id="rId1"/>
  <headerFooter alignWithMargins="0"/>
  <ignoredErrors>
    <ignoredError sqref="DC2:DC3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J4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X39" sqref="BX39"/>
    </sheetView>
  </sheetViews>
  <sheetFormatPr defaultRowHeight="12.75" x14ac:dyDescent="0.2"/>
  <cols>
    <col min="1" max="1" width="54.7109375" style="12" bestFit="1" customWidth="1"/>
    <col min="2" max="2" width="13.85546875" style="12" bestFit="1" customWidth="1"/>
    <col min="3" max="3" width="13.85546875" style="12" customWidth="1"/>
    <col min="4" max="4" width="12.7109375" style="12" bestFit="1" customWidth="1"/>
    <col min="5" max="5" width="12.7109375" style="12" customWidth="1"/>
    <col min="6" max="6" width="11" style="12" customWidth="1"/>
    <col min="7" max="7" width="11.140625" style="12" bestFit="1" customWidth="1"/>
    <col min="8" max="8" width="13.85546875" style="12" bestFit="1" customWidth="1"/>
    <col min="9" max="9" width="11.140625" style="12" bestFit="1" customWidth="1"/>
    <col min="10" max="10" width="12.85546875" style="12" customWidth="1"/>
    <col min="11" max="11" width="11.140625" style="12" bestFit="1" customWidth="1"/>
    <col min="12" max="12" width="12.7109375" style="12" bestFit="1" customWidth="1"/>
    <col min="13" max="13" width="13.85546875" style="12" bestFit="1" customWidth="1"/>
    <col min="14" max="14" width="12.7109375" style="12" bestFit="1" customWidth="1"/>
    <col min="15" max="15" width="17.42578125" style="12" customWidth="1"/>
    <col min="16" max="17" width="11.140625" style="12" bestFit="1" customWidth="1"/>
    <col min="18" max="18" width="13.85546875" style="12" bestFit="1" customWidth="1"/>
    <col min="19" max="19" width="9.28515625" style="12" bestFit="1" customWidth="1"/>
    <col min="20" max="20" width="11.140625" style="12" bestFit="1" customWidth="1"/>
    <col min="21" max="22" width="9.28515625" style="12" bestFit="1" customWidth="1"/>
    <col min="23" max="23" width="12.7109375" style="12" bestFit="1" customWidth="1"/>
    <col min="24" max="24" width="9.28515625" style="12" bestFit="1" customWidth="1"/>
    <col min="25" max="25" width="11.140625" style="12" bestFit="1" customWidth="1"/>
    <col min="26" max="26" width="12.7109375" style="12" bestFit="1" customWidth="1"/>
    <col min="27" max="28" width="9.28515625" style="12" bestFit="1" customWidth="1"/>
    <col min="29" max="29" width="12.7109375" style="12" bestFit="1" customWidth="1"/>
    <col min="30" max="30" width="10.140625" style="12" bestFit="1" customWidth="1"/>
    <col min="31" max="33" width="12.7109375" style="12" bestFit="1" customWidth="1"/>
    <col min="34" max="34" width="11.140625" style="12" bestFit="1" customWidth="1"/>
    <col min="35" max="35" width="12.7109375" style="12" bestFit="1" customWidth="1"/>
    <col min="36" max="36" width="11.140625" style="12" bestFit="1" customWidth="1"/>
    <col min="37" max="37" width="12.7109375" style="12" bestFit="1" customWidth="1"/>
    <col min="38" max="39" width="11.140625" style="12" bestFit="1" customWidth="1"/>
    <col min="40" max="40" width="12.7109375" style="12" bestFit="1" customWidth="1"/>
    <col min="41" max="41" width="9.28515625" style="12" bestFit="1" customWidth="1"/>
    <col min="42" max="44" width="11.140625" style="12" bestFit="1" customWidth="1"/>
    <col min="45" max="45" width="9.28515625" style="12" bestFit="1" customWidth="1"/>
    <col min="46" max="46" width="12.7109375" style="12" bestFit="1" customWidth="1"/>
    <col min="47" max="47" width="11.140625" style="12" bestFit="1" customWidth="1"/>
    <col min="48" max="48" width="12.7109375" style="12" bestFit="1" customWidth="1"/>
    <col min="49" max="51" width="11.140625" style="12" bestFit="1" customWidth="1"/>
    <col min="52" max="55" width="9.28515625" style="12" bestFit="1" customWidth="1"/>
    <col min="56" max="56" width="10.140625" style="12" bestFit="1" customWidth="1"/>
    <col min="57" max="58" width="9.28515625" style="12" bestFit="1" customWidth="1"/>
    <col min="59" max="59" width="13.85546875" style="12" bestFit="1" customWidth="1"/>
    <col min="60" max="60" width="11.140625" style="12" bestFit="1" customWidth="1"/>
    <col min="61" max="62" width="10.140625" style="12" bestFit="1" customWidth="1"/>
    <col min="63" max="63" width="9.140625" style="12"/>
    <col min="64" max="76" width="13.85546875" style="16" customWidth="1"/>
    <col min="77" max="77" width="9.7109375" style="16" customWidth="1"/>
    <col min="78" max="83" width="14.85546875" style="16" customWidth="1"/>
    <col min="84" max="84" width="9.140625" style="12"/>
    <col min="85" max="88" width="14.7109375" style="12" customWidth="1"/>
    <col min="89" max="16384" width="9.140625" style="12"/>
  </cols>
  <sheetData>
    <row r="1" spans="1:88" s="23" customFormat="1" ht="37.5" customHeight="1" x14ac:dyDescent="0.2">
      <c r="A1" s="23" t="s">
        <v>390</v>
      </c>
      <c r="B1" s="20" t="s">
        <v>336</v>
      </c>
      <c r="C1" s="20" t="s">
        <v>337</v>
      </c>
      <c r="D1" s="20" t="s">
        <v>338</v>
      </c>
      <c r="E1" s="20" t="s">
        <v>339</v>
      </c>
      <c r="F1" s="23" t="s">
        <v>1</v>
      </c>
      <c r="G1" s="23" t="s">
        <v>2</v>
      </c>
      <c r="H1" s="23" t="s">
        <v>3</v>
      </c>
      <c r="I1" s="23" t="s">
        <v>4</v>
      </c>
      <c r="J1" s="23" t="s">
        <v>5</v>
      </c>
      <c r="K1" s="23" t="s">
        <v>6</v>
      </c>
      <c r="L1" s="23" t="s">
        <v>7</v>
      </c>
      <c r="M1" s="23" t="s">
        <v>8</v>
      </c>
      <c r="N1" s="23" t="s">
        <v>9</v>
      </c>
      <c r="O1" s="23" t="s">
        <v>10</v>
      </c>
      <c r="P1" s="23" t="s">
        <v>11</v>
      </c>
      <c r="Q1" s="23" t="s">
        <v>12</v>
      </c>
      <c r="R1" s="23" t="s">
        <v>13</v>
      </c>
      <c r="S1" s="23" t="s">
        <v>14</v>
      </c>
      <c r="T1" s="23" t="s">
        <v>15</v>
      </c>
      <c r="U1" s="23" t="s">
        <v>16</v>
      </c>
      <c r="V1" s="23" t="s">
        <v>17</v>
      </c>
      <c r="W1" s="23" t="s">
        <v>18</v>
      </c>
      <c r="X1" s="23" t="s">
        <v>19</v>
      </c>
      <c r="Y1" s="23" t="s">
        <v>20</v>
      </c>
      <c r="Z1" s="23" t="s">
        <v>21</v>
      </c>
      <c r="AA1" s="23" t="s">
        <v>22</v>
      </c>
      <c r="AB1" s="23" t="s">
        <v>23</v>
      </c>
      <c r="AC1" s="23" t="s">
        <v>24</v>
      </c>
      <c r="AD1" s="23" t="s">
        <v>25</v>
      </c>
      <c r="AE1" s="23" t="s">
        <v>26</v>
      </c>
      <c r="AF1" s="23" t="s">
        <v>27</v>
      </c>
      <c r="AG1" s="23" t="s">
        <v>28</v>
      </c>
      <c r="AH1" s="23" t="s">
        <v>29</v>
      </c>
      <c r="AI1" s="23" t="s">
        <v>30</v>
      </c>
      <c r="AJ1" s="23" t="s">
        <v>31</v>
      </c>
      <c r="AK1" s="23" t="s">
        <v>32</v>
      </c>
      <c r="AL1" s="23" t="s">
        <v>33</v>
      </c>
      <c r="AM1" s="23" t="s">
        <v>34</v>
      </c>
      <c r="AN1" s="23" t="s">
        <v>35</v>
      </c>
      <c r="AO1" s="23" t="s">
        <v>36</v>
      </c>
      <c r="AP1" s="23" t="s">
        <v>37</v>
      </c>
      <c r="AQ1" s="23" t="s">
        <v>38</v>
      </c>
      <c r="AR1" s="23" t="s">
        <v>39</v>
      </c>
      <c r="AS1" s="23" t="s">
        <v>40</v>
      </c>
      <c r="AT1" s="23" t="s">
        <v>41</v>
      </c>
      <c r="AU1" s="23" t="s">
        <v>42</v>
      </c>
      <c r="AV1" s="23" t="s">
        <v>43</v>
      </c>
      <c r="AW1" s="23" t="s">
        <v>44</v>
      </c>
      <c r="AX1" s="23" t="s">
        <v>45</v>
      </c>
      <c r="AY1" s="23" t="s">
        <v>46</v>
      </c>
      <c r="AZ1" s="23" t="s">
        <v>47</v>
      </c>
      <c r="BA1" s="23" t="s">
        <v>48</v>
      </c>
      <c r="BB1" s="23" t="s">
        <v>49</v>
      </c>
      <c r="BC1" s="23" t="s">
        <v>50</v>
      </c>
      <c r="BD1" s="23" t="s">
        <v>51</v>
      </c>
      <c r="BE1" s="23" t="s">
        <v>52</v>
      </c>
      <c r="BF1" s="23" t="s">
        <v>53</v>
      </c>
      <c r="BG1" s="23" t="s">
        <v>54</v>
      </c>
      <c r="BH1" s="23" t="s">
        <v>55</v>
      </c>
      <c r="BI1" s="23" t="s">
        <v>56</v>
      </c>
      <c r="BJ1" s="23" t="s">
        <v>57</v>
      </c>
      <c r="BL1" s="21" t="s">
        <v>60</v>
      </c>
      <c r="BM1" s="21" t="s">
        <v>61</v>
      </c>
      <c r="BN1" s="24" t="s">
        <v>62</v>
      </c>
      <c r="BO1" s="24" t="s">
        <v>63</v>
      </c>
      <c r="BP1" s="24" t="s">
        <v>64</v>
      </c>
      <c r="BQ1" s="24" t="s">
        <v>65</v>
      </c>
      <c r="BR1" s="24" t="s">
        <v>66</v>
      </c>
      <c r="BS1" s="24" t="s">
        <v>67</v>
      </c>
      <c r="BT1" s="24" t="s">
        <v>68</v>
      </c>
      <c r="BU1" s="24" t="s">
        <v>69</v>
      </c>
      <c r="BV1" s="24" t="s">
        <v>70</v>
      </c>
      <c r="BW1" s="24" t="s">
        <v>71</v>
      </c>
      <c r="BX1" s="24" t="s">
        <v>72</v>
      </c>
      <c r="BY1" s="24"/>
      <c r="BZ1" s="24" t="s">
        <v>73</v>
      </c>
      <c r="CA1" s="24" t="s">
        <v>65</v>
      </c>
      <c r="CB1" s="24" t="s">
        <v>74</v>
      </c>
      <c r="CC1" s="24" t="s">
        <v>71</v>
      </c>
      <c r="CD1" s="24" t="s">
        <v>72</v>
      </c>
      <c r="CE1" s="51" t="s">
        <v>59</v>
      </c>
      <c r="CG1" s="25" t="s">
        <v>352</v>
      </c>
      <c r="CH1" s="25" t="s">
        <v>353</v>
      </c>
      <c r="CI1" s="25" t="s">
        <v>354</v>
      </c>
      <c r="CJ1" s="25" t="s">
        <v>355</v>
      </c>
    </row>
    <row r="2" spans="1:88" s="28" customFormat="1" x14ac:dyDescent="0.2">
      <c r="A2" s="28" t="s">
        <v>2866</v>
      </c>
      <c r="B2" s="14" t="s">
        <v>0</v>
      </c>
      <c r="C2" s="14" t="s">
        <v>0</v>
      </c>
      <c r="D2" s="14" t="s">
        <v>0</v>
      </c>
      <c r="E2" s="14" t="s">
        <v>0</v>
      </c>
      <c r="F2" s="14" t="s">
        <v>0</v>
      </c>
      <c r="G2" s="14"/>
      <c r="H2" s="14">
        <v>3</v>
      </c>
      <c r="I2" s="14"/>
      <c r="J2" s="14"/>
      <c r="K2" s="14"/>
      <c r="L2" s="14"/>
      <c r="M2" s="14" t="s">
        <v>0</v>
      </c>
      <c r="N2" s="14" t="s">
        <v>0</v>
      </c>
      <c r="O2" s="14"/>
      <c r="P2" s="14"/>
      <c r="Q2" s="14"/>
      <c r="R2" s="14"/>
      <c r="S2" s="14"/>
      <c r="T2" s="14" t="s">
        <v>0</v>
      </c>
      <c r="U2" s="14"/>
      <c r="V2" s="14"/>
      <c r="W2" s="14" t="s">
        <v>0</v>
      </c>
      <c r="X2" s="14"/>
      <c r="Y2" s="14"/>
      <c r="Z2" s="14" t="s">
        <v>0</v>
      </c>
      <c r="AA2" s="14"/>
      <c r="AB2" s="14"/>
      <c r="AC2" s="14" t="s">
        <v>0</v>
      </c>
      <c r="AD2" s="14"/>
      <c r="AE2" s="14" t="s">
        <v>0</v>
      </c>
      <c r="AF2" s="14" t="s">
        <v>0</v>
      </c>
      <c r="AG2" s="14" t="s">
        <v>0</v>
      </c>
      <c r="AH2" s="14" t="s">
        <v>0</v>
      </c>
      <c r="AI2" s="14" t="s">
        <v>0</v>
      </c>
      <c r="AJ2" s="14"/>
      <c r="AK2" s="14" t="s">
        <v>0</v>
      </c>
      <c r="AL2" s="14" t="s">
        <v>0</v>
      </c>
      <c r="AM2" s="14" t="s">
        <v>0</v>
      </c>
      <c r="AN2" s="14" t="s">
        <v>0</v>
      </c>
      <c r="AO2" s="14"/>
      <c r="AP2" s="14" t="s">
        <v>0</v>
      </c>
      <c r="AQ2" s="14" t="s">
        <v>0</v>
      </c>
      <c r="AR2" s="14" t="s">
        <v>0</v>
      </c>
      <c r="AS2" s="14"/>
      <c r="AT2" s="14" t="s">
        <v>0</v>
      </c>
      <c r="AU2" s="14"/>
      <c r="AV2" s="14" t="s">
        <v>0</v>
      </c>
      <c r="AW2" s="14" t="s">
        <v>0</v>
      </c>
      <c r="AX2" s="14" t="s">
        <v>0</v>
      </c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 t="s">
        <v>0</v>
      </c>
      <c r="BM2" s="14" t="s">
        <v>0</v>
      </c>
      <c r="BN2" s="14">
        <v>3</v>
      </c>
      <c r="BO2" s="14" t="s">
        <v>0</v>
      </c>
      <c r="BP2" s="14" t="s">
        <v>0</v>
      </c>
      <c r="BQ2" s="14" t="s">
        <v>0</v>
      </c>
      <c r="BR2" s="14" t="s">
        <v>0</v>
      </c>
      <c r="BS2" s="14" t="s">
        <v>0</v>
      </c>
      <c r="BT2" s="14" t="s">
        <v>0</v>
      </c>
      <c r="BU2" s="14" t="s">
        <v>0</v>
      </c>
      <c r="BV2" s="14"/>
      <c r="BW2" s="14"/>
      <c r="BX2" s="14"/>
      <c r="BY2" s="14" t="s">
        <v>0</v>
      </c>
      <c r="BZ2" s="14">
        <v>6</v>
      </c>
      <c r="CA2" s="14" t="s">
        <v>0</v>
      </c>
      <c r="CB2" s="14" t="s">
        <v>0</v>
      </c>
      <c r="CC2" s="14" t="s">
        <v>0</v>
      </c>
      <c r="CD2" s="14"/>
      <c r="CE2" s="77">
        <v>15</v>
      </c>
      <c r="CF2" s="14"/>
      <c r="CG2" s="14" t="s">
        <v>0</v>
      </c>
      <c r="CH2" s="14" t="s">
        <v>0</v>
      </c>
      <c r="CI2" s="14" t="s">
        <v>0</v>
      </c>
      <c r="CJ2" s="14" t="s">
        <v>0</v>
      </c>
    </row>
    <row r="3" spans="1:88" s="28" customFormat="1" x14ac:dyDescent="0.2">
      <c r="A3" s="28" t="s">
        <v>2864</v>
      </c>
      <c r="B3" s="14" t="s">
        <v>0</v>
      </c>
      <c r="C3" s="14" t="s">
        <v>0</v>
      </c>
      <c r="D3" s="14" t="s">
        <v>0</v>
      </c>
      <c r="E3" s="14" t="s">
        <v>0</v>
      </c>
      <c r="F3" s="14" t="s">
        <v>0</v>
      </c>
      <c r="G3" s="14"/>
      <c r="H3" s="14">
        <v>5</v>
      </c>
      <c r="I3" s="14"/>
      <c r="J3" s="14"/>
      <c r="K3" s="14"/>
      <c r="L3" s="14"/>
      <c r="M3" s="14" t="s">
        <v>0</v>
      </c>
      <c r="N3" s="14" t="s">
        <v>0</v>
      </c>
      <c r="O3" s="14"/>
      <c r="P3" s="14"/>
      <c r="Q3" s="14"/>
      <c r="R3" s="14"/>
      <c r="S3" s="14"/>
      <c r="T3" s="14" t="s">
        <v>0</v>
      </c>
      <c r="U3" s="14"/>
      <c r="V3" s="14"/>
      <c r="W3" s="14" t="s">
        <v>0</v>
      </c>
      <c r="X3" s="14"/>
      <c r="Y3" s="14"/>
      <c r="Z3" s="14" t="s">
        <v>0</v>
      </c>
      <c r="AA3" s="14"/>
      <c r="AB3" s="14"/>
      <c r="AC3" s="14" t="s">
        <v>0</v>
      </c>
      <c r="AD3" s="14"/>
      <c r="AE3" s="14" t="s">
        <v>0</v>
      </c>
      <c r="AF3" s="14" t="s">
        <v>0</v>
      </c>
      <c r="AG3" s="14" t="s">
        <v>0</v>
      </c>
      <c r="AH3" s="14" t="s">
        <v>0</v>
      </c>
      <c r="AI3" s="14" t="s">
        <v>0</v>
      </c>
      <c r="AJ3" s="14"/>
      <c r="AK3" s="14" t="s">
        <v>0</v>
      </c>
      <c r="AL3" s="14" t="s">
        <v>0</v>
      </c>
      <c r="AM3" s="14" t="s">
        <v>0</v>
      </c>
      <c r="AN3" s="14" t="s">
        <v>0</v>
      </c>
      <c r="AO3" s="14"/>
      <c r="AP3" s="14" t="s">
        <v>0</v>
      </c>
      <c r="AQ3" s="14" t="s">
        <v>0</v>
      </c>
      <c r="AR3" s="14" t="s">
        <v>0</v>
      </c>
      <c r="AS3" s="14"/>
      <c r="AT3" s="14" t="s">
        <v>0</v>
      </c>
      <c r="AU3" s="14"/>
      <c r="AV3" s="14" t="s">
        <v>0</v>
      </c>
      <c r="AW3" s="14" t="s">
        <v>0</v>
      </c>
      <c r="AX3" s="14" t="s">
        <v>0</v>
      </c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 t="s">
        <v>0</v>
      </c>
      <c r="BM3" s="14" t="s">
        <v>0</v>
      </c>
      <c r="BN3" s="14">
        <v>5</v>
      </c>
      <c r="BO3" s="14" t="s">
        <v>0</v>
      </c>
      <c r="BP3" s="14" t="s">
        <v>0</v>
      </c>
      <c r="BQ3" s="14" t="s">
        <v>0</v>
      </c>
      <c r="BR3" s="14" t="s">
        <v>0</v>
      </c>
      <c r="BS3" s="14" t="s">
        <v>0</v>
      </c>
      <c r="BT3" s="14" t="s">
        <v>0</v>
      </c>
      <c r="BU3" s="14" t="s">
        <v>0</v>
      </c>
      <c r="BV3" s="14"/>
      <c r="BW3" s="14"/>
      <c r="BX3" s="14"/>
      <c r="BY3" s="14" t="s">
        <v>0</v>
      </c>
      <c r="BZ3" s="14">
        <v>14</v>
      </c>
      <c r="CA3" s="14" t="s">
        <v>0</v>
      </c>
      <c r="CB3" s="14" t="s">
        <v>0</v>
      </c>
      <c r="CC3" s="14" t="s">
        <v>0</v>
      </c>
      <c r="CD3" s="14"/>
      <c r="CE3" s="77">
        <v>20</v>
      </c>
      <c r="CF3" s="14"/>
      <c r="CG3" s="14" t="s">
        <v>0</v>
      </c>
      <c r="CH3" s="14" t="s">
        <v>0</v>
      </c>
      <c r="CI3" s="14" t="s">
        <v>0</v>
      </c>
      <c r="CJ3" s="14" t="s">
        <v>0</v>
      </c>
    </row>
    <row r="4" spans="1:88" x14ac:dyDescent="0.2">
      <c r="A4" s="28" t="s">
        <v>2873</v>
      </c>
      <c r="B4" s="14">
        <v>2</v>
      </c>
      <c r="C4" s="14">
        <v>2</v>
      </c>
      <c r="D4" s="14">
        <v>2</v>
      </c>
      <c r="E4" s="14">
        <v>2</v>
      </c>
      <c r="F4" s="14" t="s">
        <v>0</v>
      </c>
      <c r="G4" s="14"/>
      <c r="H4" s="14" t="s">
        <v>0</v>
      </c>
      <c r="I4" s="14"/>
      <c r="J4" s="14"/>
      <c r="K4" s="14"/>
      <c r="L4" s="14"/>
      <c r="M4" s="14">
        <v>3</v>
      </c>
      <c r="N4" s="14">
        <v>2</v>
      </c>
      <c r="O4" s="14"/>
      <c r="P4" s="14"/>
      <c r="Q4" s="14"/>
      <c r="R4" s="14"/>
      <c r="S4" s="14"/>
      <c r="T4" s="14">
        <v>1</v>
      </c>
      <c r="U4" s="14"/>
      <c r="V4" s="14"/>
      <c r="W4" s="14">
        <v>3</v>
      </c>
      <c r="X4" s="14"/>
      <c r="Y4" s="14"/>
      <c r="Z4" s="14" t="s">
        <v>0</v>
      </c>
      <c r="AA4" s="14"/>
      <c r="AB4" s="14"/>
      <c r="AC4" s="14" t="s">
        <v>0</v>
      </c>
      <c r="AD4" s="14"/>
      <c r="AE4" s="14">
        <v>3</v>
      </c>
      <c r="AF4" s="14">
        <v>6</v>
      </c>
      <c r="AG4" s="14">
        <v>5</v>
      </c>
      <c r="AH4" s="14">
        <v>5</v>
      </c>
      <c r="AI4" s="14">
        <v>3</v>
      </c>
      <c r="AJ4" s="14"/>
      <c r="AK4" s="14">
        <v>5</v>
      </c>
      <c r="AL4" s="14">
        <v>3</v>
      </c>
      <c r="AM4" s="14">
        <v>2</v>
      </c>
      <c r="AN4" s="14">
        <v>5</v>
      </c>
      <c r="AO4" s="14"/>
      <c r="AP4" s="14">
        <v>6</v>
      </c>
      <c r="AQ4" s="14">
        <v>4</v>
      </c>
      <c r="AR4" s="14" t="s">
        <v>0</v>
      </c>
      <c r="AS4" s="14"/>
      <c r="AT4" s="14">
        <v>2</v>
      </c>
      <c r="AU4" s="14"/>
      <c r="AV4" s="14">
        <v>3</v>
      </c>
      <c r="AW4" s="14">
        <v>3</v>
      </c>
      <c r="AX4" s="14">
        <v>4</v>
      </c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>
        <v>2</v>
      </c>
      <c r="BM4" s="14" t="s">
        <v>0</v>
      </c>
      <c r="BN4" s="14" t="s">
        <v>0</v>
      </c>
      <c r="BO4" s="14">
        <v>2</v>
      </c>
      <c r="BP4" s="14">
        <v>1</v>
      </c>
      <c r="BQ4" s="14">
        <v>1</v>
      </c>
      <c r="BR4" s="14">
        <v>5</v>
      </c>
      <c r="BS4" s="14">
        <v>5</v>
      </c>
      <c r="BT4" s="14">
        <v>3</v>
      </c>
      <c r="BU4" s="14">
        <v>4</v>
      </c>
      <c r="BV4" s="14"/>
      <c r="BW4" s="14"/>
      <c r="BX4" s="14"/>
      <c r="BY4" s="14" t="s">
        <v>0</v>
      </c>
      <c r="BZ4" s="14">
        <v>2</v>
      </c>
      <c r="CA4" s="14">
        <v>1</v>
      </c>
      <c r="CB4" s="14">
        <v>4</v>
      </c>
      <c r="CC4" s="14" t="s">
        <v>0</v>
      </c>
      <c r="CD4" s="14"/>
      <c r="CE4" s="77">
        <v>2</v>
      </c>
      <c r="CF4" s="14"/>
      <c r="CG4" s="14">
        <v>2</v>
      </c>
      <c r="CH4" s="14">
        <v>2</v>
      </c>
      <c r="CI4" s="14">
        <v>2</v>
      </c>
      <c r="CJ4" s="14">
        <v>2</v>
      </c>
    </row>
    <row r="5" spans="1:88" s="28" customFormat="1" x14ac:dyDescent="0.2">
      <c r="A5" s="28" t="s">
        <v>2874</v>
      </c>
      <c r="B5" s="14">
        <v>5</v>
      </c>
      <c r="C5" s="14">
        <v>5</v>
      </c>
      <c r="D5" s="14">
        <v>5</v>
      </c>
      <c r="E5" s="14">
        <v>4</v>
      </c>
      <c r="F5" s="14">
        <v>4</v>
      </c>
      <c r="G5" s="14"/>
      <c r="H5" s="14">
        <v>6</v>
      </c>
      <c r="I5" s="14"/>
      <c r="J5" s="14"/>
      <c r="K5" s="14"/>
      <c r="L5" s="14"/>
      <c r="M5" s="14">
        <v>5</v>
      </c>
      <c r="N5" s="14">
        <v>4</v>
      </c>
      <c r="O5" s="14"/>
      <c r="P5" s="14"/>
      <c r="Q5" s="14"/>
      <c r="R5" s="14"/>
      <c r="S5" s="14"/>
      <c r="T5" s="14">
        <v>9</v>
      </c>
      <c r="U5" s="14"/>
      <c r="V5" s="14"/>
      <c r="W5" s="14">
        <v>7</v>
      </c>
      <c r="X5" s="14"/>
      <c r="Y5" s="14"/>
      <c r="Z5" s="14" t="s">
        <v>0</v>
      </c>
      <c r="AA5" s="14"/>
      <c r="AB5" s="14"/>
      <c r="AC5" s="14" t="s">
        <v>0</v>
      </c>
      <c r="AD5" s="14"/>
      <c r="AE5" s="14">
        <v>6</v>
      </c>
      <c r="AF5" s="14">
        <v>3</v>
      </c>
      <c r="AG5" s="14">
        <v>12</v>
      </c>
      <c r="AH5" s="14" t="s">
        <v>0</v>
      </c>
      <c r="AI5" s="14">
        <v>5</v>
      </c>
      <c r="AJ5" s="14"/>
      <c r="AK5" s="14">
        <v>8</v>
      </c>
      <c r="AL5" s="14">
        <v>6</v>
      </c>
      <c r="AM5" s="14">
        <v>7</v>
      </c>
      <c r="AN5" s="14">
        <v>4</v>
      </c>
      <c r="AO5" s="14"/>
      <c r="AP5" s="14" t="s">
        <v>0</v>
      </c>
      <c r="AQ5" s="14">
        <v>11</v>
      </c>
      <c r="AR5" s="14" t="s">
        <v>0</v>
      </c>
      <c r="AS5" s="14"/>
      <c r="AT5" s="14">
        <v>5</v>
      </c>
      <c r="AU5" s="14"/>
      <c r="AV5" s="14">
        <v>6</v>
      </c>
      <c r="AW5" s="14">
        <v>7</v>
      </c>
      <c r="AX5" s="14" t="s">
        <v>0</v>
      </c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>
        <v>5</v>
      </c>
      <c r="BM5" s="14">
        <v>4</v>
      </c>
      <c r="BN5" s="14">
        <v>6</v>
      </c>
      <c r="BO5" s="14" t="s">
        <v>0</v>
      </c>
      <c r="BP5" s="14">
        <v>9</v>
      </c>
      <c r="BQ5" s="14">
        <v>8</v>
      </c>
      <c r="BR5" s="14">
        <v>4</v>
      </c>
      <c r="BS5" s="14">
        <v>13</v>
      </c>
      <c r="BT5" s="14">
        <v>5</v>
      </c>
      <c r="BU5" s="14">
        <v>8</v>
      </c>
      <c r="BV5" s="14"/>
      <c r="BW5" s="14"/>
      <c r="BX5" s="14"/>
      <c r="BY5" s="14" t="s">
        <v>0</v>
      </c>
      <c r="BZ5" s="14">
        <v>7</v>
      </c>
      <c r="CA5" s="14">
        <v>8</v>
      </c>
      <c r="CB5" s="14">
        <v>8</v>
      </c>
      <c r="CC5" s="14" t="s">
        <v>0</v>
      </c>
      <c r="CD5" s="14"/>
      <c r="CE5" s="77">
        <v>8</v>
      </c>
      <c r="CF5" s="14"/>
      <c r="CG5" s="14">
        <v>5</v>
      </c>
      <c r="CH5" s="14">
        <v>5</v>
      </c>
      <c r="CI5" s="14">
        <v>6</v>
      </c>
      <c r="CJ5" s="14">
        <v>5</v>
      </c>
    </row>
    <row r="6" spans="1:88" s="28" customFormat="1" x14ac:dyDescent="0.2">
      <c r="A6" s="28" t="s">
        <v>445</v>
      </c>
      <c r="B6" s="14">
        <v>6</v>
      </c>
      <c r="C6" s="14">
        <v>13</v>
      </c>
      <c r="D6" s="14">
        <v>3</v>
      </c>
      <c r="E6" s="14">
        <v>9</v>
      </c>
      <c r="F6" s="14">
        <v>3</v>
      </c>
      <c r="G6" s="14"/>
      <c r="H6" s="14" t="s">
        <v>0</v>
      </c>
      <c r="I6" s="14"/>
      <c r="J6" s="14"/>
      <c r="K6" s="14"/>
      <c r="L6" s="14"/>
      <c r="M6" s="14">
        <v>6</v>
      </c>
      <c r="N6" s="14" t="s">
        <v>0</v>
      </c>
      <c r="O6" s="14"/>
      <c r="P6" s="14"/>
      <c r="Q6" s="14"/>
      <c r="R6" s="14"/>
      <c r="S6" s="14"/>
      <c r="T6" s="14" t="s">
        <v>0</v>
      </c>
      <c r="U6" s="14"/>
      <c r="V6" s="14"/>
      <c r="W6" s="14" t="s">
        <v>0</v>
      </c>
      <c r="X6" s="14"/>
      <c r="Y6" s="14"/>
      <c r="Z6" s="14" t="s">
        <v>0</v>
      </c>
      <c r="AA6" s="14"/>
      <c r="AB6" s="14"/>
      <c r="AC6" s="14" t="s">
        <v>0</v>
      </c>
      <c r="AD6" s="14"/>
      <c r="AE6" s="14" t="s">
        <v>0</v>
      </c>
      <c r="AF6" s="14" t="s">
        <v>0</v>
      </c>
      <c r="AG6" s="14" t="s">
        <v>0</v>
      </c>
      <c r="AH6" s="14" t="s">
        <v>0</v>
      </c>
      <c r="AI6" s="14" t="s">
        <v>0</v>
      </c>
      <c r="AJ6" s="14"/>
      <c r="AK6" s="14" t="s">
        <v>0</v>
      </c>
      <c r="AL6" s="14" t="s">
        <v>0</v>
      </c>
      <c r="AM6" s="14" t="s">
        <v>0</v>
      </c>
      <c r="AN6" s="14" t="s">
        <v>0</v>
      </c>
      <c r="AO6" s="14"/>
      <c r="AP6" s="14" t="s">
        <v>0</v>
      </c>
      <c r="AQ6" s="14" t="s">
        <v>0</v>
      </c>
      <c r="AR6" s="14" t="s">
        <v>0</v>
      </c>
      <c r="AS6" s="14"/>
      <c r="AT6" s="14" t="s">
        <v>0</v>
      </c>
      <c r="AU6" s="14"/>
      <c r="AV6" s="14" t="s">
        <v>0</v>
      </c>
      <c r="AW6" s="14" t="s">
        <v>0</v>
      </c>
      <c r="AX6" s="14" t="s">
        <v>0</v>
      </c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>
        <v>8</v>
      </c>
      <c r="BM6" s="14">
        <v>3</v>
      </c>
      <c r="BN6" s="14" t="s">
        <v>0</v>
      </c>
      <c r="BO6" s="14" t="s">
        <v>0</v>
      </c>
      <c r="BP6" s="14" t="s">
        <v>0</v>
      </c>
      <c r="BQ6" s="14" t="s">
        <v>0</v>
      </c>
      <c r="BR6" s="14" t="s">
        <v>0</v>
      </c>
      <c r="BS6" s="14" t="s">
        <v>0</v>
      </c>
      <c r="BT6" s="14" t="s">
        <v>0</v>
      </c>
      <c r="BU6" s="14" t="s">
        <v>0</v>
      </c>
      <c r="BV6" s="14"/>
      <c r="BW6" s="14"/>
      <c r="BX6" s="14"/>
      <c r="BY6" s="14" t="s">
        <v>0</v>
      </c>
      <c r="BZ6" s="14">
        <v>13</v>
      </c>
      <c r="CA6" s="14" t="s">
        <v>0</v>
      </c>
      <c r="CB6" s="14" t="s">
        <v>0</v>
      </c>
      <c r="CC6" s="14" t="s">
        <v>0</v>
      </c>
      <c r="CD6" s="14"/>
      <c r="CE6" s="77">
        <v>19</v>
      </c>
      <c r="CF6" s="14"/>
      <c r="CG6" s="14">
        <v>10</v>
      </c>
      <c r="CH6" s="14">
        <v>4</v>
      </c>
      <c r="CI6" s="14">
        <v>5</v>
      </c>
      <c r="CJ6" s="14">
        <v>10</v>
      </c>
    </row>
    <row r="7" spans="1:88" x14ac:dyDescent="0.2">
      <c r="A7" s="28" t="s">
        <v>2868</v>
      </c>
      <c r="B7" s="14" t="s">
        <v>0</v>
      </c>
      <c r="C7" s="14">
        <v>9</v>
      </c>
      <c r="D7" s="14" t="s">
        <v>0</v>
      </c>
      <c r="E7" s="14">
        <v>13</v>
      </c>
      <c r="F7" s="14" t="s">
        <v>0</v>
      </c>
      <c r="G7" s="14"/>
      <c r="H7" s="14" t="s">
        <v>0</v>
      </c>
      <c r="I7" s="14"/>
      <c r="J7" s="14"/>
      <c r="K7" s="14"/>
      <c r="L7" s="14"/>
      <c r="M7" s="14">
        <v>9</v>
      </c>
      <c r="N7" s="14">
        <v>8</v>
      </c>
      <c r="O7" s="14"/>
      <c r="P7" s="14"/>
      <c r="Q7" s="14"/>
      <c r="R7" s="14"/>
      <c r="S7" s="14"/>
      <c r="T7" s="14">
        <v>6</v>
      </c>
      <c r="U7" s="14"/>
      <c r="V7" s="14"/>
      <c r="W7" s="14" t="s">
        <v>0</v>
      </c>
      <c r="X7" s="14"/>
      <c r="Y7" s="14"/>
      <c r="Z7" s="14" t="s">
        <v>0</v>
      </c>
      <c r="AA7" s="14"/>
      <c r="AB7" s="14"/>
      <c r="AC7" s="14" t="s">
        <v>0</v>
      </c>
      <c r="AD7" s="14"/>
      <c r="AE7" s="14">
        <v>5</v>
      </c>
      <c r="AF7" s="14">
        <v>9</v>
      </c>
      <c r="AG7" s="14">
        <v>6</v>
      </c>
      <c r="AH7" s="14">
        <v>7</v>
      </c>
      <c r="AI7" s="14" t="s">
        <v>0</v>
      </c>
      <c r="AJ7" s="14"/>
      <c r="AK7" s="14">
        <v>1</v>
      </c>
      <c r="AL7" s="14">
        <v>1</v>
      </c>
      <c r="AM7" s="14">
        <v>6</v>
      </c>
      <c r="AN7" s="14">
        <v>6</v>
      </c>
      <c r="AO7" s="14"/>
      <c r="AP7" s="14">
        <v>1</v>
      </c>
      <c r="AQ7" s="14">
        <v>8</v>
      </c>
      <c r="AR7" s="14" t="s">
        <v>0</v>
      </c>
      <c r="AS7" s="14"/>
      <c r="AT7" s="14" t="s">
        <v>0</v>
      </c>
      <c r="AU7" s="14"/>
      <c r="AV7" s="14">
        <v>1</v>
      </c>
      <c r="AW7" s="14">
        <v>1</v>
      </c>
      <c r="AX7" s="14">
        <v>2</v>
      </c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>
        <v>10</v>
      </c>
      <c r="BM7" s="14" t="s">
        <v>0</v>
      </c>
      <c r="BN7" s="14" t="s">
        <v>0</v>
      </c>
      <c r="BO7" s="14" t="s">
        <v>0</v>
      </c>
      <c r="BP7" s="14">
        <v>8</v>
      </c>
      <c r="BQ7" s="14">
        <v>15</v>
      </c>
      <c r="BR7" s="14">
        <v>7</v>
      </c>
      <c r="BS7" s="14">
        <v>6</v>
      </c>
      <c r="BT7" s="14" t="s">
        <v>0</v>
      </c>
      <c r="BU7" s="14">
        <v>1</v>
      </c>
      <c r="BV7" s="14"/>
      <c r="BW7" s="14"/>
      <c r="BX7" s="14"/>
      <c r="BY7" s="14" t="s">
        <v>0</v>
      </c>
      <c r="BZ7" s="14">
        <v>15</v>
      </c>
      <c r="CA7" s="14">
        <v>15</v>
      </c>
      <c r="CB7" s="14">
        <v>2</v>
      </c>
      <c r="CC7" s="14" t="s">
        <v>0</v>
      </c>
      <c r="CD7" s="14"/>
      <c r="CE7" s="77">
        <v>6</v>
      </c>
      <c r="CF7" s="14"/>
      <c r="CG7" s="14">
        <v>9</v>
      </c>
      <c r="CH7" s="14">
        <v>13</v>
      </c>
      <c r="CI7" s="14" t="s">
        <v>0</v>
      </c>
      <c r="CJ7" s="14">
        <v>9</v>
      </c>
    </row>
    <row r="8" spans="1:88" s="28" customFormat="1" x14ac:dyDescent="0.2">
      <c r="A8" s="28" t="s">
        <v>2867</v>
      </c>
      <c r="B8" s="14" t="s">
        <v>0</v>
      </c>
      <c r="C8" s="14">
        <v>6</v>
      </c>
      <c r="D8" s="14" t="s">
        <v>0</v>
      </c>
      <c r="E8" s="14">
        <v>8</v>
      </c>
      <c r="F8" s="14" t="s">
        <v>0</v>
      </c>
      <c r="G8" s="14"/>
      <c r="H8" s="14" t="s">
        <v>0</v>
      </c>
      <c r="I8" s="14"/>
      <c r="J8" s="14"/>
      <c r="K8" s="14"/>
      <c r="L8" s="14"/>
      <c r="M8" s="14">
        <v>7</v>
      </c>
      <c r="N8" s="14">
        <v>7</v>
      </c>
      <c r="O8" s="14"/>
      <c r="P8" s="14"/>
      <c r="Q8" s="14"/>
      <c r="R8" s="14"/>
      <c r="S8" s="14"/>
      <c r="T8" s="14" t="s">
        <v>0</v>
      </c>
      <c r="U8" s="14"/>
      <c r="V8" s="14"/>
      <c r="W8" s="14">
        <v>4</v>
      </c>
      <c r="X8" s="14"/>
      <c r="Y8" s="14"/>
      <c r="Z8" s="14">
        <v>3</v>
      </c>
      <c r="AA8" s="14"/>
      <c r="AB8" s="14"/>
      <c r="AC8" s="14">
        <v>2</v>
      </c>
      <c r="AD8" s="14"/>
      <c r="AE8" s="14">
        <v>10</v>
      </c>
      <c r="AF8" s="14">
        <v>11</v>
      </c>
      <c r="AG8" s="14">
        <v>1</v>
      </c>
      <c r="AH8" s="14">
        <v>2</v>
      </c>
      <c r="AI8" s="14">
        <v>1</v>
      </c>
      <c r="AJ8" s="14"/>
      <c r="AK8" s="14">
        <v>9</v>
      </c>
      <c r="AL8" s="14">
        <v>11</v>
      </c>
      <c r="AM8" s="14">
        <v>5</v>
      </c>
      <c r="AN8" s="14">
        <v>9</v>
      </c>
      <c r="AO8" s="14"/>
      <c r="AP8" s="14">
        <v>7</v>
      </c>
      <c r="AQ8" s="14">
        <v>1</v>
      </c>
      <c r="AR8" s="14">
        <v>1</v>
      </c>
      <c r="AS8" s="14"/>
      <c r="AT8" s="14">
        <v>3</v>
      </c>
      <c r="AU8" s="14"/>
      <c r="AV8" s="14">
        <v>8</v>
      </c>
      <c r="AW8" s="14">
        <v>10</v>
      </c>
      <c r="AX8" s="14">
        <v>3</v>
      </c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>
        <v>6</v>
      </c>
      <c r="BM8" s="14" t="s">
        <v>0</v>
      </c>
      <c r="BN8" s="14" t="s">
        <v>0</v>
      </c>
      <c r="BO8" s="14" t="s">
        <v>0</v>
      </c>
      <c r="BP8" s="14">
        <v>7</v>
      </c>
      <c r="BQ8" s="14">
        <v>6</v>
      </c>
      <c r="BR8" s="14">
        <v>11</v>
      </c>
      <c r="BS8" s="14">
        <v>1</v>
      </c>
      <c r="BT8" s="14">
        <v>1</v>
      </c>
      <c r="BU8" s="14">
        <v>10</v>
      </c>
      <c r="BV8" s="14"/>
      <c r="BW8" s="14"/>
      <c r="BX8" s="14"/>
      <c r="BY8" s="14" t="s">
        <v>0</v>
      </c>
      <c r="BZ8" s="14">
        <v>10</v>
      </c>
      <c r="CA8" s="14">
        <v>6</v>
      </c>
      <c r="CB8" s="14">
        <v>7</v>
      </c>
      <c r="CC8" s="14" t="s">
        <v>0</v>
      </c>
      <c r="CD8" s="14"/>
      <c r="CE8" s="77">
        <v>9</v>
      </c>
      <c r="CF8" s="14"/>
      <c r="CG8" s="14">
        <v>6</v>
      </c>
      <c r="CH8" s="14">
        <v>9</v>
      </c>
      <c r="CI8" s="14" t="s">
        <v>0</v>
      </c>
      <c r="CJ8" s="14">
        <v>6</v>
      </c>
    </row>
    <row r="9" spans="1:88" s="28" customFormat="1" x14ac:dyDescent="0.2">
      <c r="A9" s="28" t="s">
        <v>2878</v>
      </c>
      <c r="B9" s="14" t="s">
        <v>0</v>
      </c>
      <c r="C9" s="14">
        <v>8</v>
      </c>
      <c r="D9" s="14" t="s">
        <v>0</v>
      </c>
      <c r="E9" s="14">
        <v>5</v>
      </c>
      <c r="F9" s="14" t="s">
        <v>0</v>
      </c>
      <c r="G9" s="14"/>
      <c r="H9" s="14" t="s">
        <v>0</v>
      </c>
      <c r="I9" s="14"/>
      <c r="J9" s="14"/>
      <c r="K9" s="14"/>
      <c r="L9" s="14"/>
      <c r="M9" s="14" t="s">
        <v>0</v>
      </c>
      <c r="N9" s="14" t="s">
        <v>0</v>
      </c>
      <c r="O9" s="14"/>
      <c r="P9" s="14"/>
      <c r="Q9" s="14"/>
      <c r="R9" s="14"/>
      <c r="S9" s="14"/>
      <c r="T9" s="14" t="s">
        <v>0</v>
      </c>
      <c r="U9" s="14"/>
      <c r="V9" s="14"/>
      <c r="W9" s="14" t="s">
        <v>0</v>
      </c>
      <c r="X9" s="14"/>
      <c r="Y9" s="14"/>
      <c r="Z9" s="14" t="s">
        <v>0</v>
      </c>
      <c r="AA9" s="14"/>
      <c r="AB9" s="14"/>
      <c r="AC9" s="14" t="s">
        <v>0</v>
      </c>
      <c r="AD9" s="14"/>
      <c r="AE9" s="14">
        <v>8</v>
      </c>
      <c r="AF9" s="14" t="s">
        <v>0</v>
      </c>
      <c r="AG9" s="14" t="s">
        <v>0</v>
      </c>
      <c r="AH9" s="14" t="s">
        <v>0</v>
      </c>
      <c r="AI9" s="14" t="s">
        <v>0</v>
      </c>
      <c r="AJ9" s="14"/>
      <c r="AK9" s="14">
        <v>11</v>
      </c>
      <c r="AL9" s="14" t="s">
        <v>0</v>
      </c>
      <c r="AM9" s="14" t="s">
        <v>0</v>
      </c>
      <c r="AN9" s="14">
        <v>8</v>
      </c>
      <c r="AO9" s="14"/>
      <c r="AP9" s="14" t="s">
        <v>0</v>
      </c>
      <c r="AQ9" s="14" t="s">
        <v>0</v>
      </c>
      <c r="AR9" s="14" t="s">
        <v>0</v>
      </c>
      <c r="AS9" s="14"/>
      <c r="AT9" s="14" t="s">
        <v>0</v>
      </c>
      <c r="AU9" s="14"/>
      <c r="AV9" s="14" t="s">
        <v>0</v>
      </c>
      <c r="AW9" s="14">
        <v>8</v>
      </c>
      <c r="AX9" s="14" t="s">
        <v>0</v>
      </c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>
        <v>9</v>
      </c>
      <c r="BM9" s="14" t="s">
        <v>0</v>
      </c>
      <c r="BN9" s="14" t="s">
        <v>0</v>
      </c>
      <c r="BO9" s="14">
        <v>3</v>
      </c>
      <c r="BP9" s="14" t="s">
        <v>0</v>
      </c>
      <c r="BQ9" s="14">
        <v>9</v>
      </c>
      <c r="BR9" s="14">
        <v>9</v>
      </c>
      <c r="BS9" s="14" t="s">
        <v>0</v>
      </c>
      <c r="BT9" s="14" t="s">
        <v>0</v>
      </c>
      <c r="BU9" s="14">
        <v>12</v>
      </c>
      <c r="BV9" s="14"/>
      <c r="BW9" s="14"/>
      <c r="BX9" s="14"/>
      <c r="BY9" s="14" t="s">
        <v>0</v>
      </c>
      <c r="BZ9" s="14">
        <v>12</v>
      </c>
      <c r="CA9" s="14">
        <v>9</v>
      </c>
      <c r="CB9" s="14">
        <v>11</v>
      </c>
      <c r="CC9" s="14" t="s">
        <v>0</v>
      </c>
      <c r="CD9" s="14"/>
      <c r="CE9" s="77">
        <v>11</v>
      </c>
      <c r="CF9" s="14"/>
      <c r="CG9" s="14">
        <v>8</v>
      </c>
      <c r="CH9" s="14">
        <v>7</v>
      </c>
      <c r="CI9" s="14" t="s">
        <v>0</v>
      </c>
      <c r="CJ9" s="14">
        <v>8</v>
      </c>
    </row>
    <row r="10" spans="1:88" x14ac:dyDescent="0.2">
      <c r="A10" s="28" t="s">
        <v>2861</v>
      </c>
      <c r="B10" s="14" t="s">
        <v>0</v>
      </c>
      <c r="C10" s="14">
        <v>14</v>
      </c>
      <c r="D10" s="14" t="s">
        <v>0</v>
      </c>
      <c r="E10" s="14">
        <v>14</v>
      </c>
      <c r="F10" s="14" t="s">
        <v>0</v>
      </c>
      <c r="G10" s="14"/>
      <c r="H10" s="14">
        <v>4</v>
      </c>
      <c r="I10" s="14"/>
      <c r="J10" s="14"/>
      <c r="K10" s="14"/>
      <c r="L10" s="14"/>
      <c r="M10" s="14" t="s">
        <v>0</v>
      </c>
      <c r="N10" s="14">
        <v>12</v>
      </c>
      <c r="O10" s="14"/>
      <c r="P10" s="14"/>
      <c r="Q10" s="14"/>
      <c r="R10" s="14"/>
      <c r="S10" s="14"/>
      <c r="T10" s="14">
        <v>3</v>
      </c>
      <c r="U10" s="14"/>
      <c r="V10" s="14"/>
      <c r="W10" s="14">
        <v>5</v>
      </c>
      <c r="X10" s="14"/>
      <c r="Y10" s="14"/>
      <c r="Z10" s="14">
        <v>2</v>
      </c>
      <c r="AA10" s="14"/>
      <c r="AB10" s="14"/>
      <c r="AC10" s="14">
        <v>3</v>
      </c>
      <c r="AD10" s="14"/>
      <c r="AE10" s="14">
        <v>9</v>
      </c>
      <c r="AF10" s="14">
        <v>7</v>
      </c>
      <c r="AG10" s="14">
        <v>8</v>
      </c>
      <c r="AH10" s="14">
        <v>6</v>
      </c>
      <c r="AI10" s="14">
        <v>6</v>
      </c>
      <c r="AJ10" s="14"/>
      <c r="AK10" s="14">
        <v>4</v>
      </c>
      <c r="AL10" s="14">
        <v>12</v>
      </c>
      <c r="AM10" s="14" t="s">
        <v>0</v>
      </c>
      <c r="AN10" s="14">
        <v>7</v>
      </c>
      <c r="AO10" s="14"/>
      <c r="AP10" s="14" t="s">
        <v>0</v>
      </c>
      <c r="AQ10" s="14">
        <v>6</v>
      </c>
      <c r="AR10" s="14" t="s">
        <v>0</v>
      </c>
      <c r="AS10" s="14"/>
      <c r="AT10" s="14">
        <v>6</v>
      </c>
      <c r="AU10" s="14"/>
      <c r="AV10" s="14" t="s">
        <v>0</v>
      </c>
      <c r="AW10" s="14">
        <v>2</v>
      </c>
      <c r="AX10" s="14">
        <v>5</v>
      </c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>
        <v>14</v>
      </c>
      <c r="BM10" s="14" t="s">
        <v>0</v>
      </c>
      <c r="BN10" s="14">
        <v>4</v>
      </c>
      <c r="BO10" s="14">
        <v>4</v>
      </c>
      <c r="BP10" s="14">
        <v>3</v>
      </c>
      <c r="BQ10" s="14">
        <v>5</v>
      </c>
      <c r="BR10" s="14">
        <v>8</v>
      </c>
      <c r="BS10" s="14">
        <v>9</v>
      </c>
      <c r="BT10" s="14">
        <v>6</v>
      </c>
      <c r="BU10" s="14">
        <v>5</v>
      </c>
      <c r="BV10" s="14"/>
      <c r="BW10" s="14"/>
      <c r="BX10" s="14"/>
      <c r="BY10" s="14" t="s">
        <v>0</v>
      </c>
      <c r="BZ10" s="14">
        <v>9</v>
      </c>
      <c r="CA10" s="14">
        <v>5</v>
      </c>
      <c r="CB10" s="14">
        <v>6</v>
      </c>
      <c r="CC10" s="14" t="s">
        <v>0</v>
      </c>
      <c r="CD10" s="14"/>
      <c r="CE10" s="77">
        <v>7</v>
      </c>
      <c r="CF10" s="14"/>
      <c r="CG10" s="14">
        <v>14</v>
      </c>
      <c r="CH10" s="14">
        <v>14</v>
      </c>
      <c r="CI10" s="14" t="s">
        <v>0</v>
      </c>
      <c r="CJ10" s="14">
        <v>14</v>
      </c>
    </row>
    <row r="11" spans="1:88" s="28" customFormat="1" x14ac:dyDescent="0.2">
      <c r="A11" s="28" t="s">
        <v>2875</v>
      </c>
      <c r="B11" s="14" t="s">
        <v>0</v>
      </c>
      <c r="C11" s="14" t="s">
        <v>0</v>
      </c>
      <c r="D11" s="14" t="s">
        <v>0</v>
      </c>
      <c r="E11" s="14" t="s">
        <v>0</v>
      </c>
      <c r="F11" s="14" t="s">
        <v>0</v>
      </c>
      <c r="G11" s="14"/>
      <c r="H11" s="14">
        <v>2</v>
      </c>
      <c r="I11" s="14"/>
      <c r="J11" s="14"/>
      <c r="K11" s="14"/>
      <c r="L11" s="14"/>
      <c r="M11" s="14" t="s">
        <v>0</v>
      </c>
      <c r="N11" s="14" t="s">
        <v>0</v>
      </c>
      <c r="O11" s="14"/>
      <c r="P11" s="14"/>
      <c r="Q11" s="14"/>
      <c r="R11" s="14"/>
      <c r="S11" s="14"/>
      <c r="T11" s="14" t="s">
        <v>0</v>
      </c>
      <c r="U11" s="14"/>
      <c r="V11" s="14"/>
      <c r="W11" s="14" t="s">
        <v>0</v>
      </c>
      <c r="X11" s="14"/>
      <c r="Y11" s="14"/>
      <c r="Z11" s="14" t="s">
        <v>0</v>
      </c>
      <c r="AA11" s="14"/>
      <c r="AB11" s="14"/>
      <c r="AC11" s="14" t="s">
        <v>0</v>
      </c>
      <c r="AD11" s="14"/>
      <c r="AE11" s="14" t="s">
        <v>0</v>
      </c>
      <c r="AF11" s="14" t="s">
        <v>0</v>
      </c>
      <c r="AG11" s="14" t="s">
        <v>0</v>
      </c>
      <c r="AH11" s="14" t="s">
        <v>0</v>
      </c>
      <c r="AI11" s="14" t="s">
        <v>0</v>
      </c>
      <c r="AJ11" s="14"/>
      <c r="AK11" s="14" t="s">
        <v>0</v>
      </c>
      <c r="AL11" s="14" t="s">
        <v>0</v>
      </c>
      <c r="AM11" s="14" t="s">
        <v>0</v>
      </c>
      <c r="AN11" s="14" t="s">
        <v>0</v>
      </c>
      <c r="AO11" s="14"/>
      <c r="AP11" s="14" t="s">
        <v>0</v>
      </c>
      <c r="AQ11" s="14" t="s">
        <v>0</v>
      </c>
      <c r="AR11" s="14" t="s">
        <v>0</v>
      </c>
      <c r="AS11" s="14"/>
      <c r="AT11" s="14" t="s">
        <v>0</v>
      </c>
      <c r="AU11" s="14"/>
      <c r="AV11" s="14" t="s">
        <v>0</v>
      </c>
      <c r="AW11" s="14" t="s">
        <v>0</v>
      </c>
      <c r="AX11" s="14" t="s">
        <v>0</v>
      </c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 t="s">
        <v>0</v>
      </c>
      <c r="BM11" s="14" t="s">
        <v>0</v>
      </c>
      <c r="BN11" s="14">
        <v>2</v>
      </c>
      <c r="BO11" s="14" t="s">
        <v>0</v>
      </c>
      <c r="BP11" s="14" t="s">
        <v>0</v>
      </c>
      <c r="BQ11" s="14" t="s">
        <v>0</v>
      </c>
      <c r="BR11" s="14" t="s">
        <v>0</v>
      </c>
      <c r="BS11" s="14" t="s">
        <v>0</v>
      </c>
      <c r="BT11" s="14" t="s">
        <v>0</v>
      </c>
      <c r="BU11" s="14" t="s">
        <v>0</v>
      </c>
      <c r="BV11" s="14"/>
      <c r="BW11" s="14"/>
      <c r="BX11" s="14"/>
      <c r="BY11" s="14" t="s">
        <v>0</v>
      </c>
      <c r="BZ11" s="14">
        <v>5</v>
      </c>
      <c r="CA11" s="14" t="s">
        <v>0</v>
      </c>
      <c r="CB11" s="14" t="s">
        <v>0</v>
      </c>
      <c r="CC11" s="14" t="s">
        <v>0</v>
      </c>
      <c r="CD11" s="14"/>
      <c r="CE11" s="77">
        <v>10</v>
      </c>
      <c r="CF11" s="14"/>
      <c r="CG11" s="14" t="s">
        <v>0</v>
      </c>
      <c r="CH11" s="14" t="s">
        <v>0</v>
      </c>
      <c r="CI11" s="14" t="s">
        <v>0</v>
      </c>
      <c r="CJ11" s="14" t="s">
        <v>0</v>
      </c>
    </row>
    <row r="12" spans="1:88" x14ac:dyDescent="0.2">
      <c r="A12" s="28" t="s">
        <v>2876</v>
      </c>
      <c r="B12" s="14" t="s">
        <v>0</v>
      </c>
      <c r="C12" s="14" t="s">
        <v>0</v>
      </c>
      <c r="D12" s="14" t="s">
        <v>0</v>
      </c>
      <c r="E12" s="14" t="s">
        <v>0</v>
      </c>
      <c r="F12" s="14" t="s">
        <v>0</v>
      </c>
      <c r="G12" s="14"/>
      <c r="H12" s="14" t="s">
        <v>0</v>
      </c>
      <c r="I12" s="14"/>
      <c r="J12" s="14"/>
      <c r="K12" s="14"/>
      <c r="L12" s="14"/>
      <c r="M12" s="14" t="s">
        <v>0</v>
      </c>
      <c r="N12" s="14" t="s">
        <v>0</v>
      </c>
      <c r="O12" s="14"/>
      <c r="P12" s="14"/>
      <c r="Q12" s="14"/>
      <c r="R12" s="14"/>
      <c r="S12" s="14"/>
      <c r="T12" s="14" t="s">
        <v>0</v>
      </c>
      <c r="U12" s="14"/>
      <c r="V12" s="14"/>
      <c r="W12" s="14" t="s">
        <v>0</v>
      </c>
      <c r="X12" s="14"/>
      <c r="Y12" s="14"/>
      <c r="Z12" s="14" t="s">
        <v>0</v>
      </c>
      <c r="AA12" s="14"/>
      <c r="AB12" s="14"/>
      <c r="AC12" s="14" t="s">
        <v>0</v>
      </c>
      <c r="AD12" s="14"/>
      <c r="AE12" s="14" t="s">
        <v>0</v>
      </c>
      <c r="AF12" s="14" t="s">
        <v>0</v>
      </c>
      <c r="AG12" s="14" t="s">
        <v>0</v>
      </c>
      <c r="AH12" s="14" t="s">
        <v>0</v>
      </c>
      <c r="AI12" s="14" t="s">
        <v>0</v>
      </c>
      <c r="AJ12" s="14"/>
      <c r="AK12" s="14" t="s">
        <v>0</v>
      </c>
      <c r="AL12" s="14" t="s">
        <v>0</v>
      </c>
      <c r="AM12" s="14" t="s">
        <v>0</v>
      </c>
      <c r="AN12" s="14" t="s">
        <v>0</v>
      </c>
      <c r="AO12" s="14"/>
      <c r="AP12" s="14" t="s">
        <v>0</v>
      </c>
      <c r="AQ12" s="14" t="s">
        <v>0</v>
      </c>
      <c r="AR12" s="14" t="s">
        <v>0</v>
      </c>
      <c r="AS12" s="14"/>
      <c r="AT12" s="14" t="s">
        <v>0</v>
      </c>
      <c r="AU12" s="14"/>
      <c r="AV12" s="14" t="s">
        <v>0</v>
      </c>
      <c r="AW12" s="14" t="s">
        <v>0</v>
      </c>
      <c r="AX12" s="14" t="s">
        <v>0</v>
      </c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 t="s">
        <v>0</v>
      </c>
      <c r="BM12" s="14" t="s">
        <v>0</v>
      </c>
      <c r="BN12" s="14" t="s">
        <v>0</v>
      </c>
      <c r="BO12" s="14" t="s">
        <v>0</v>
      </c>
      <c r="BP12" s="14" t="s">
        <v>0</v>
      </c>
      <c r="BQ12" s="14" t="s">
        <v>0</v>
      </c>
      <c r="BR12" s="14" t="s">
        <v>0</v>
      </c>
      <c r="BS12" s="14" t="s">
        <v>0</v>
      </c>
      <c r="BT12" s="14" t="s">
        <v>0</v>
      </c>
      <c r="BU12" s="14" t="s">
        <v>0</v>
      </c>
      <c r="BV12" s="14"/>
      <c r="BW12" s="14"/>
      <c r="BX12" s="14"/>
      <c r="BY12" s="14" t="s">
        <v>0</v>
      </c>
      <c r="BZ12" s="14" t="s">
        <v>0</v>
      </c>
      <c r="CA12" s="14" t="s">
        <v>0</v>
      </c>
      <c r="CB12" s="14" t="s">
        <v>0</v>
      </c>
      <c r="CC12" s="14" t="s">
        <v>0</v>
      </c>
      <c r="CD12" s="14"/>
      <c r="CE12" s="77" t="s">
        <v>0</v>
      </c>
      <c r="CF12" s="14"/>
      <c r="CG12" s="14" t="s">
        <v>0</v>
      </c>
      <c r="CH12" s="14" t="s">
        <v>0</v>
      </c>
      <c r="CI12" s="14" t="s">
        <v>0</v>
      </c>
      <c r="CJ12" s="14" t="s">
        <v>0</v>
      </c>
    </row>
    <row r="13" spans="1:88" x14ac:dyDescent="0.2">
      <c r="A13" s="28" t="s">
        <v>2877</v>
      </c>
      <c r="B13" s="14">
        <v>1</v>
      </c>
      <c r="C13" s="14">
        <v>1</v>
      </c>
      <c r="D13" s="14">
        <v>1</v>
      </c>
      <c r="E13" s="14">
        <v>1</v>
      </c>
      <c r="F13" s="14">
        <v>2</v>
      </c>
      <c r="G13" s="14"/>
      <c r="H13" s="14">
        <v>1</v>
      </c>
      <c r="I13" s="14"/>
      <c r="J13" s="14"/>
      <c r="K13" s="14"/>
      <c r="L13" s="14"/>
      <c r="M13" s="14">
        <v>1</v>
      </c>
      <c r="N13" s="14">
        <v>1</v>
      </c>
      <c r="O13" s="14"/>
      <c r="P13" s="14"/>
      <c r="Q13" s="14"/>
      <c r="R13" s="14"/>
      <c r="S13" s="14"/>
      <c r="T13" s="14">
        <v>2</v>
      </c>
      <c r="U13" s="14"/>
      <c r="V13" s="14"/>
      <c r="W13" s="14">
        <v>2</v>
      </c>
      <c r="X13" s="14"/>
      <c r="Y13" s="14"/>
      <c r="Z13" s="14" t="s">
        <v>0</v>
      </c>
      <c r="AA13" s="14"/>
      <c r="AB13" s="14"/>
      <c r="AC13" s="14" t="s">
        <v>0</v>
      </c>
      <c r="AD13" s="14"/>
      <c r="AE13" s="14">
        <v>1</v>
      </c>
      <c r="AF13" s="14">
        <v>1</v>
      </c>
      <c r="AG13" s="14">
        <v>2</v>
      </c>
      <c r="AH13" s="14">
        <v>3</v>
      </c>
      <c r="AI13" s="14">
        <v>2</v>
      </c>
      <c r="AJ13" s="14"/>
      <c r="AK13" s="14">
        <v>2</v>
      </c>
      <c r="AL13" s="14">
        <v>9</v>
      </c>
      <c r="AM13" s="14">
        <v>1</v>
      </c>
      <c r="AN13" s="14">
        <v>1</v>
      </c>
      <c r="AO13" s="14"/>
      <c r="AP13" s="14">
        <v>2</v>
      </c>
      <c r="AQ13" s="14">
        <v>2</v>
      </c>
      <c r="AR13" s="14">
        <v>4</v>
      </c>
      <c r="AS13" s="14"/>
      <c r="AT13" s="14">
        <v>1</v>
      </c>
      <c r="AU13" s="14"/>
      <c r="AV13" s="14">
        <v>2</v>
      </c>
      <c r="AW13" s="14">
        <v>5</v>
      </c>
      <c r="AX13" s="14">
        <v>1</v>
      </c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>
        <v>1</v>
      </c>
      <c r="BM13" s="14">
        <v>1</v>
      </c>
      <c r="BN13" s="14">
        <v>1</v>
      </c>
      <c r="BO13" s="14" t="s">
        <v>0</v>
      </c>
      <c r="BP13" s="14">
        <v>2</v>
      </c>
      <c r="BQ13" s="14">
        <v>4</v>
      </c>
      <c r="BR13" s="14">
        <v>1</v>
      </c>
      <c r="BS13" s="14">
        <v>2</v>
      </c>
      <c r="BT13" s="14">
        <v>2</v>
      </c>
      <c r="BU13" s="14">
        <v>3</v>
      </c>
      <c r="BV13" s="14"/>
      <c r="BW13" s="14"/>
      <c r="BX13" s="14"/>
      <c r="BY13" s="14" t="s">
        <v>0</v>
      </c>
      <c r="BZ13" s="14">
        <v>1</v>
      </c>
      <c r="CA13" s="14">
        <v>3</v>
      </c>
      <c r="CB13" s="14">
        <v>1</v>
      </c>
      <c r="CC13" s="14">
        <v>3</v>
      </c>
      <c r="CD13" s="14"/>
      <c r="CE13" s="77">
        <v>1</v>
      </c>
      <c r="CF13" s="14"/>
      <c r="CG13" s="14">
        <v>1</v>
      </c>
      <c r="CH13" s="14">
        <v>1</v>
      </c>
      <c r="CI13" s="14">
        <v>1</v>
      </c>
      <c r="CJ13" s="14">
        <v>1</v>
      </c>
    </row>
    <row r="14" spans="1:88" x14ac:dyDescent="0.2">
      <c r="A14" s="28" t="s">
        <v>2882</v>
      </c>
      <c r="B14" s="14">
        <v>4</v>
      </c>
      <c r="C14" s="14">
        <v>3</v>
      </c>
      <c r="D14" s="14">
        <v>4</v>
      </c>
      <c r="E14" s="14">
        <v>3</v>
      </c>
      <c r="F14" s="14">
        <v>1</v>
      </c>
      <c r="G14" s="14"/>
      <c r="H14" s="14" t="s">
        <v>0</v>
      </c>
      <c r="I14" s="14"/>
      <c r="J14" s="14"/>
      <c r="K14" s="14"/>
      <c r="L14" s="14"/>
      <c r="M14" s="14">
        <v>2</v>
      </c>
      <c r="N14" s="14">
        <v>3</v>
      </c>
      <c r="O14" s="14"/>
      <c r="P14" s="14"/>
      <c r="Q14" s="14"/>
      <c r="R14" s="14"/>
      <c r="S14" s="14"/>
      <c r="T14" s="14">
        <v>11</v>
      </c>
      <c r="U14" s="14"/>
      <c r="V14" s="14"/>
      <c r="W14" s="14" t="s">
        <v>0</v>
      </c>
      <c r="X14" s="14"/>
      <c r="Y14" s="14"/>
      <c r="Z14" s="14" t="s">
        <v>0</v>
      </c>
      <c r="AA14" s="14"/>
      <c r="AB14" s="14"/>
      <c r="AC14" s="14" t="s">
        <v>0</v>
      </c>
      <c r="AD14" s="14"/>
      <c r="AE14" s="14">
        <v>2</v>
      </c>
      <c r="AF14" s="14">
        <v>5</v>
      </c>
      <c r="AG14" s="14">
        <v>10</v>
      </c>
      <c r="AH14" s="14">
        <v>11</v>
      </c>
      <c r="AI14" s="14" t="s">
        <v>0</v>
      </c>
      <c r="AJ14" s="14"/>
      <c r="AK14" s="14">
        <v>10</v>
      </c>
      <c r="AL14" s="14">
        <v>4</v>
      </c>
      <c r="AM14" s="14">
        <v>3</v>
      </c>
      <c r="AN14" s="14">
        <v>2</v>
      </c>
      <c r="AO14" s="14"/>
      <c r="AP14" s="14">
        <v>5</v>
      </c>
      <c r="AQ14" s="14">
        <v>9</v>
      </c>
      <c r="AR14" s="14" t="s">
        <v>0</v>
      </c>
      <c r="AS14" s="14"/>
      <c r="AT14" s="14" t="s">
        <v>0</v>
      </c>
      <c r="AU14" s="14"/>
      <c r="AV14" s="14">
        <v>5</v>
      </c>
      <c r="AW14" s="14">
        <v>9</v>
      </c>
      <c r="AX14" s="14" t="s">
        <v>0</v>
      </c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>
        <v>3</v>
      </c>
      <c r="BM14" s="14">
        <v>2</v>
      </c>
      <c r="BN14" s="14" t="s">
        <v>0</v>
      </c>
      <c r="BO14" s="14" t="s">
        <v>0</v>
      </c>
      <c r="BP14" s="14">
        <v>13</v>
      </c>
      <c r="BQ14" s="14">
        <v>14</v>
      </c>
      <c r="BR14" s="14">
        <v>2</v>
      </c>
      <c r="BS14" s="14">
        <v>10</v>
      </c>
      <c r="BT14" s="14" t="s">
        <v>0</v>
      </c>
      <c r="BU14" s="14">
        <v>7</v>
      </c>
      <c r="BV14" s="14"/>
      <c r="BW14" s="14"/>
      <c r="BX14" s="14"/>
      <c r="BY14" s="14" t="s">
        <v>0</v>
      </c>
      <c r="BZ14" s="14">
        <v>3</v>
      </c>
      <c r="CA14" s="14">
        <v>14</v>
      </c>
      <c r="CB14" s="14">
        <v>5</v>
      </c>
      <c r="CC14" s="14" t="s">
        <v>0</v>
      </c>
      <c r="CD14" s="14"/>
      <c r="CE14" s="77">
        <v>3</v>
      </c>
      <c r="CF14" s="14"/>
      <c r="CG14" s="14">
        <v>3</v>
      </c>
      <c r="CH14" s="14">
        <v>3</v>
      </c>
      <c r="CI14" s="14">
        <v>3</v>
      </c>
      <c r="CJ14" s="14">
        <v>3</v>
      </c>
    </row>
    <row r="15" spans="1:88" x14ac:dyDescent="0.2">
      <c r="A15" s="28" t="s">
        <v>2871</v>
      </c>
      <c r="B15" s="14" t="s">
        <v>0</v>
      </c>
      <c r="C15" s="14" t="s">
        <v>0</v>
      </c>
      <c r="D15" s="14" t="s">
        <v>0</v>
      </c>
      <c r="E15" s="14" t="s">
        <v>0</v>
      </c>
      <c r="F15" s="14" t="s">
        <v>0</v>
      </c>
      <c r="G15" s="14"/>
      <c r="H15" s="14" t="s">
        <v>0</v>
      </c>
      <c r="I15" s="14"/>
      <c r="J15" s="14"/>
      <c r="K15" s="14"/>
      <c r="L15" s="14"/>
      <c r="M15" s="14" t="s">
        <v>0</v>
      </c>
      <c r="N15" s="14" t="s">
        <v>0</v>
      </c>
      <c r="O15" s="14"/>
      <c r="P15" s="14"/>
      <c r="Q15" s="14"/>
      <c r="R15" s="14"/>
      <c r="S15" s="14"/>
      <c r="T15" s="14">
        <v>4</v>
      </c>
      <c r="U15" s="14"/>
      <c r="V15" s="14"/>
      <c r="W15" s="14">
        <v>6</v>
      </c>
      <c r="X15" s="14"/>
      <c r="Y15" s="14"/>
      <c r="Z15" s="14" t="s">
        <v>0</v>
      </c>
      <c r="AA15" s="14"/>
      <c r="AB15" s="14"/>
      <c r="AC15" s="14" t="s">
        <v>0</v>
      </c>
      <c r="AD15" s="14"/>
      <c r="AE15" s="14">
        <v>11</v>
      </c>
      <c r="AF15" s="14">
        <v>8</v>
      </c>
      <c r="AG15" s="14">
        <v>9</v>
      </c>
      <c r="AH15" s="14">
        <v>1</v>
      </c>
      <c r="AI15" s="14">
        <v>7</v>
      </c>
      <c r="AJ15" s="14"/>
      <c r="AK15" s="14">
        <v>3</v>
      </c>
      <c r="AL15" s="14">
        <v>5</v>
      </c>
      <c r="AM15" s="14" t="s">
        <v>0</v>
      </c>
      <c r="AN15" s="14" t="s">
        <v>0</v>
      </c>
      <c r="AO15" s="14"/>
      <c r="AP15" s="14" t="s">
        <v>0</v>
      </c>
      <c r="AQ15" s="14" t="s">
        <v>0</v>
      </c>
      <c r="AR15" s="14" t="s">
        <v>0</v>
      </c>
      <c r="AS15" s="14"/>
      <c r="AT15" s="14" t="s">
        <v>0</v>
      </c>
      <c r="AU15" s="14"/>
      <c r="AV15" s="14" t="s">
        <v>0</v>
      </c>
      <c r="AW15" s="14" t="s">
        <v>0</v>
      </c>
      <c r="AX15" s="14" t="s">
        <v>0</v>
      </c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 t="s">
        <v>0</v>
      </c>
      <c r="BM15" s="14" t="s">
        <v>0</v>
      </c>
      <c r="BN15" s="14" t="s">
        <v>0</v>
      </c>
      <c r="BO15" s="14">
        <v>1</v>
      </c>
      <c r="BP15" s="14">
        <v>4</v>
      </c>
      <c r="BQ15" s="14">
        <v>2</v>
      </c>
      <c r="BR15" s="14">
        <v>10</v>
      </c>
      <c r="BS15" s="14">
        <v>7</v>
      </c>
      <c r="BT15" s="14">
        <v>7</v>
      </c>
      <c r="BU15" s="14">
        <v>2</v>
      </c>
      <c r="BV15" s="14"/>
      <c r="BW15" s="14"/>
      <c r="BX15" s="14"/>
      <c r="BY15" s="14" t="s">
        <v>0</v>
      </c>
      <c r="BZ15" s="14">
        <v>8</v>
      </c>
      <c r="CA15" s="14">
        <v>2</v>
      </c>
      <c r="CB15" s="14">
        <v>9</v>
      </c>
      <c r="CC15" s="14">
        <v>5</v>
      </c>
      <c r="CD15" s="14"/>
      <c r="CE15" s="77">
        <v>5</v>
      </c>
      <c r="CF15" s="14"/>
      <c r="CG15" s="14" t="s">
        <v>0</v>
      </c>
      <c r="CH15" s="14" t="s">
        <v>0</v>
      </c>
      <c r="CI15" s="14" t="s">
        <v>0</v>
      </c>
      <c r="CJ15" s="14" t="s">
        <v>0</v>
      </c>
    </row>
    <row r="16" spans="1:88" x14ac:dyDescent="0.2">
      <c r="A16" s="28" t="s">
        <v>2869</v>
      </c>
      <c r="B16" s="14" t="s">
        <v>0</v>
      </c>
      <c r="C16" s="14" t="s">
        <v>0</v>
      </c>
      <c r="D16" s="14" t="s">
        <v>0</v>
      </c>
      <c r="E16" s="14" t="s">
        <v>0</v>
      </c>
      <c r="F16" s="14" t="s">
        <v>0</v>
      </c>
      <c r="G16" s="14"/>
      <c r="H16" s="14" t="s">
        <v>0</v>
      </c>
      <c r="I16" s="14"/>
      <c r="J16" s="14"/>
      <c r="K16" s="14"/>
      <c r="L16" s="14"/>
      <c r="M16" s="14" t="s">
        <v>0</v>
      </c>
      <c r="N16" s="14" t="s">
        <v>0</v>
      </c>
      <c r="O16" s="14"/>
      <c r="P16" s="14"/>
      <c r="Q16" s="14"/>
      <c r="R16" s="14"/>
      <c r="S16" s="14"/>
      <c r="T16" s="14" t="s">
        <v>0</v>
      </c>
      <c r="U16" s="14"/>
      <c r="V16" s="14"/>
      <c r="W16" s="14" t="s">
        <v>0</v>
      </c>
      <c r="X16" s="14"/>
      <c r="Y16" s="14"/>
      <c r="Z16" s="14" t="s">
        <v>0</v>
      </c>
      <c r="AA16" s="14"/>
      <c r="AB16" s="14"/>
      <c r="AC16" s="14" t="s">
        <v>0</v>
      </c>
      <c r="AD16" s="14"/>
      <c r="AE16" s="14" t="s">
        <v>0</v>
      </c>
      <c r="AF16" s="14" t="s">
        <v>0</v>
      </c>
      <c r="AG16" s="14" t="s">
        <v>0</v>
      </c>
      <c r="AH16" s="14" t="s">
        <v>0</v>
      </c>
      <c r="AI16" s="14" t="s">
        <v>0</v>
      </c>
      <c r="AJ16" s="14"/>
      <c r="AK16" s="14" t="s">
        <v>0</v>
      </c>
      <c r="AL16" s="14" t="s">
        <v>0</v>
      </c>
      <c r="AM16" s="14" t="s">
        <v>0</v>
      </c>
      <c r="AN16" s="14" t="s">
        <v>0</v>
      </c>
      <c r="AO16" s="14"/>
      <c r="AP16" s="14" t="s">
        <v>0</v>
      </c>
      <c r="AQ16" s="14" t="s">
        <v>0</v>
      </c>
      <c r="AR16" s="14" t="s">
        <v>0</v>
      </c>
      <c r="AS16" s="14"/>
      <c r="AT16" s="14" t="s">
        <v>0</v>
      </c>
      <c r="AU16" s="14"/>
      <c r="AV16" s="14" t="s">
        <v>0</v>
      </c>
      <c r="AW16" s="14" t="s">
        <v>0</v>
      </c>
      <c r="AX16" s="14" t="s">
        <v>0</v>
      </c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 t="s">
        <v>0</v>
      </c>
      <c r="BM16" s="14" t="s">
        <v>0</v>
      </c>
      <c r="BN16" s="14" t="s">
        <v>0</v>
      </c>
      <c r="BO16" s="14" t="s">
        <v>0</v>
      </c>
      <c r="BP16" s="14" t="s">
        <v>0</v>
      </c>
      <c r="BQ16" s="14" t="s">
        <v>0</v>
      </c>
      <c r="BR16" s="14" t="s">
        <v>0</v>
      </c>
      <c r="BS16" s="14" t="s">
        <v>0</v>
      </c>
      <c r="BT16" s="14" t="s">
        <v>0</v>
      </c>
      <c r="BU16" s="14" t="s">
        <v>0</v>
      </c>
      <c r="BV16" s="14"/>
      <c r="BW16" s="14"/>
      <c r="BX16" s="14"/>
      <c r="BY16" s="14" t="s">
        <v>0</v>
      </c>
      <c r="BZ16" s="14" t="s">
        <v>0</v>
      </c>
      <c r="CA16" s="14" t="s">
        <v>0</v>
      </c>
      <c r="CB16" s="14" t="s">
        <v>0</v>
      </c>
      <c r="CC16" s="14">
        <v>1</v>
      </c>
      <c r="CD16" s="14"/>
      <c r="CE16" s="77">
        <v>18</v>
      </c>
      <c r="CF16" s="14"/>
      <c r="CG16" s="14" t="s">
        <v>0</v>
      </c>
      <c r="CH16" s="14" t="s">
        <v>0</v>
      </c>
      <c r="CI16" s="14" t="s">
        <v>0</v>
      </c>
      <c r="CJ16" s="14" t="s">
        <v>0</v>
      </c>
    </row>
    <row r="17" spans="1:88" x14ac:dyDescent="0.2">
      <c r="A17" s="28" t="s">
        <v>2870</v>
      </c>
      <c r="B17" s="14" t="s">
        <v>0</v>
      </c>
      <c r="C17" s="14">
        <v>7</v>
      </c>
      <c r="D17" s="14" t="s">
        <v>0</v>
      </c>
      <c r="E17" s="14">
        <v>7</v>
      </c>
      <c r="F17" s="14" t="s">
        <v>0</v>
      </c>
      <c r="G17" s="14"/>
      <c r="H17" s="14" t="s">
        <v>0</v>
      </c>
      <c r="I17" s="14"/>
      <c r="J17" s="14"/>
      <c r="K17" s="14"/>
      <c r="L17" s="14"/>
      <c r="M17" s="14">
        <v>8</v>
      </c>
      <c r="N17" s="14">
        <v>6</v>
      </c>
      <c r="O17" s="14"/>
      <c r="P17" s="14"/>
      <c r="Q17" s="14"/>
      <c r="R17" s="14"/>
      <c r="S17" s="14"/>
      <c r="T17" s="14">
        <v>10</v>
      </c>
      <c r="U17" s="14"/>
      <c r="V17" s="14"/>
      <c r="W17" s="14" t="s">
        <v>0</v>
      </c>
      <c r="X17" s="14"/>
      <c r="Y17" s="14"/>
      <c r="Z17" s="14" t="s">
        <v>0</v>
      </c>
      <c r="AA17" s="14"/>
      <c r="AB17" s="14"/>
      <c r="AC17" s="14" t="s">
        <v>0</v>
      </c>
      <c r="AD17" s="14"/>
      <c r="AE17" s="14">
        <v>12</v>
      </c>
      <c r="AF17" s="14" t="s">
        <v>0</v>
      </c>
      <c r="AG17" s="14">
        <v>7</v>
      </c>
      <c r="AH17" s="14">
        <v>12</v>
      </c>
      <c r="AI17" s="14" t="s">
        <v>0</v>
      </c>
      <c r="AJ17" s="14"/>
      <c r="AK17" s="14">
        <v>7</v>
      </c>
      <c r="AL17" s="14" t="s">
        <v>0</v>
      </c>
      <c r="AM17" s="14" t="s">
        <v>0</v>
      </c>
      <c r="AN17" s="14">
        <v>10</v>
      </c>
      <c r="AO17" s="14"/>
      <c r="AP17" s="14" t="s">
        <v>0</v>
      </c>
      <c r="AQ17" s="14">
        <v>7</v>
      </c>
      <c r="AR17" s="14">
        <v>2</v>
      </c>
      <c r="AS17" s="14"/>
      <c r="AT17" s="14" t="s">
        <v>0</v>
      </c>
      <c r="AU17" s="14"/>
      <c r="AV17" s="14" t="s">
        <v>0</v>
      </c>
      <c r="AW17" s="14">
        <v>6</v>
      </c>
      <c r="AX17" s="14" t="s">
        <v>0</v>
      </c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>
        <v>7</v>
      </c>
      <c r="BM17" s="14" t="s">
        <v>0</v>
      </c>
      <c r="BN17" s="14" t="s">
        <v>0</v>
      </c>
      <c r="BO17" s="14" t="s">
        <v>0</v>
      </c>
      <c r="BP17" s="14">
        <v>12</v>
      </c>
      <c r="BQ17" s="14">
        <v>11</v>
      </c>
      <c r="BR17" s="14">
        <v>12</v>
      </c>
      <c r="BS17" s="14">
        <v>8</v>
      </c>
      <c r="BT17" s="14" t="s">
        <v>0</v>
      </c>
      <c r="BU17" s="14">
        <v>9</v>
      </c>
      <c r="BV17" s="14"/>
      <c r="BW17" s="14"/>
      <c r="BX17" s="14"/>
      <c r="BY17" s="14" t="s">
        <v>0</v>
      </c>
      <c r="BZ17" s="14">
        <v>11</v>
      </c>
      <c r="CA17" s="14">
        <v>12</v>
      </c>
      <c r="CB17" s="14">
        <v>13</v>
      </c>
      <c r="CC17" s="14">
        <v>4</v>
      </c>
      <c r="CD17" s="14"/>
      <c r="CE17" s="77">
        <v>13</v>
      </c>
      <c r="CF17" s="14"/>
      <c r="CG17" s="14">
        <v>7</v>
      </c>
      <c r="CH17" s="14">
        <v>8</v>
      </c>
      <c r="CI17" s="14" t="s">
        <v>0</v>
      </c>
      <c r="CJ17" s="14">
        <v>7</v>
      </c>
    </row>
    <row r="18" spans="1:88" x14ac:dyDescent="0.2">
      <c r="A18" s="28" t="s">
        <v>2862</v>
      </c>
      <c r="B18" s="14" t="s">
        <v>0</v>
      </c>
      <c r="C18" s="14">
        <v>12</v>
      </c>
      <c r="D18" s="14" t="s">
        <v>0</v>
      </c>
      <c r="E18" s="14">
        <v>11</v>
      </c>
      <c r="F18" s="14" t="s">
        <v>0</v>
      </c>
      <c r="G18" s="14"/>
      <c r="H18" s="14" t="s">
        <v>0</v>
      </c>
      <c r="I18" s="14"/>
      <c r="J18" s="14"/>
      <c r="K18" s="14"/>
      <c r="L18" s="14"/>
      <c r="M18" s="14">
        <v>11</v>
      </c>
      <c r="N18" s="14">
        <v>11</v>
      </c>
      <c r="O18" s="14"/>
      <c r="P18" s="14"/>
      <c r="Q18" s="14"/>
      <c r="R18" s="14"/>
      <c r="S18" s="14"/>
      <c r="T18" s="14" t="s">
        <v>0</v>
      </c>
      <c r="U18" s="14"/>
      <c r="V18" s="14"/>
      <c r="W18" s="14" t="s">
        <v>0</v>
      </c>
      <c r="X18" s="14"/>
      <c r="Y18" s="14"/>
      <c r="Z18" s="14">
        <v>5</v>
      </c>
      <c r="AA18" s="14"/>
      <c r="AB18" s="14"/>
      <c r="AC18" s="14">
        <v>5</v>
      </c>
      <c r="AD18" s="14"/>
      <c r="AE18" s="14">
        <v>14</v>
      </c>
      <c r="AF18" s="14">
        <v>12</v>
      </c>
      <c r="AG18" s="14">
        <v>13</v>
      </c>
      <c r="AH18" s="14">
        <v>10</v>
      </c>
      <c r="AI18" s="14" t="s">
        <v>0</v>
      </c>
      <c r="AJ18" s="14"/>
      <c r="AK18" s="14">
        <v>14</v>
      </c>
      <c r="AL18" s="14">
        <v>7</v>
      </c>
      <c r="AM18" s="14" t="s">
        <v>0</v>
      </c>
      <c r="AN18" s="14">
        <v>12</v>
      </c>
      <c r="AO18" s="14"/>
      <c r="AP18" s="14" t="s">
        <v>0</v>
      </c>
      <c r="AQ18" s="14">
        <v>10</v>
      </c>
      <c r="AR18" s="14">
        <v>5</v>
      </c>
      <c r="AS18" s="14"/>
      <c r="AT18" s="14" t="s">
        <v>0</v>
      </c>
      <c r="AU18" s="14"/>
      <c r="AV18" s="14" t="s">
        <v>0</v>
      </c>
      <c r="AW18" s="14">
        <v>12</v>
      </c>
      <c r="AX18" s="14">
        <v>6</v>
      </c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>
        <v>13</v>
      </c>
      <c r="BM18" s="14" t="s">
        <v>0</v>
      </c>
      <c r="BN18" s="14" t="s">
        <v>0</v>
      </c>
      <c r="BO18" s="14" t="s">
        <v>0</v>
      </c>
      <c r="BP18" s="14" t="s">
        <v>0</v>
      </c>
      <c r="BQ18" s="14">
        <v>16</v>
      </c>
      <c r="BR18" s="14">
        <v>14</v>
      </c>
      <c r="BS18" s="14">
        <v>12</v>
      </c>
      <c r="BT18" s="14" t="s">
        <v>0</v>
      </c>
      <c r="BU18" s="14">
        <v>14</v>
      </c>
      <c r="BV18" s="14"/>
      <c r="BW18" s="14"/>
      <c r="BX18" s="14"/>
      <c r="BY18" s="14" t="s">
        <v>0</v>
      </c>
      <c r="BZ18" s="14">
        <v>18</v>
      </c>
      <c r="CA18" s="14">
        <v>16</v>
      </c>
      <c r="CB18" s="14">
        <v>14</v>
      </c>
      <c r="CC18" s="14" t="s">
        <v>0</v>
      </c>
      <c r="CD18" s="14"/>
      <c r="CE18" s="77">
        <v>21</v>
      </c>
      <c r="CF18" s="14"/>
      <c r="CG18" s="14">
        <v>13</v>
      </c>
      <c r="CH18" s="14">
        <v>11</v>
      </c>
      <c r="CI18" s="14" t="s">
        <v>0</v>
      </c>
      <c r="CJ18" s="14">
        <v>13</v>
      </c>
    </row>
    <row r="19" spans="1:88" x14ac:dyDescent="0.2">
      <c r="A19" s="28" t="s">
        <v>2881</v>
      </c>
      <c r="B19" s="14" t="s">
        <v>0</v>
      </c>
      <c r="C19" s="14" t="s">
        <v>0</v>
      </c>
      <c r="D19" s="14" t="s">
        <v>0</v>
      </c>
      <c r="E19" s="14" t="s">
        <v>0</v>
      </c>
      <c r="F19" s="14" t="s">
        <v>0</v>
      </c>
      <c r="G19" s="14"/>
      <c r="H19" s="14" t="s">
        <v>0</v>
      </c>
      <c r="I19" s="14"/>
      <c r="J19" s="14"/>
      <c r="K19" s="14"/>
      <c r="L19" s="14"/>
      <c r="M19" s="14" t="s">
        <v>0</v>
      </c>
      <c r="N19" s="14" t="s">
        <v>0</v>
      </c>
      <c r="O19" s="14"/>
      <c r="P19" s="14"/>
      <c r="Q19" s="14"/>
      <c r="R19" s="14"/>
      <c r="S19" s="14"/>
      <c r="T19" s="14" t="s">
        <v>0</v>
      </c>
      <c r="U19" s="14"/>
      <c r="V19" s="14"/>
      <c r="W19" s="14" t="s">
        <v>0</v>
      </c>
      <c r="X19" s="14"/>
      <c r="Y19" s="14"/>
      <c r="Z19" s="14" t="s">
        <v>0</v>
      </c>
      <c r="AA19" s="14"/>
      <c r="AB19" s="14"/>
      <c r="AC19" s="14" t="s">
        <v>0</v>
      </c>
      <c r="AD19" s="14"/>
      <c r="AE19" s="14" t="s">
        <v>0</v>
      </c>
      <c r="AF19" s="14" t="s">
        <v>0</v>
      </c>
      <c r="AG19" s="14" t="s">
        <v>0</v>
      </c>
      <c r="AH19" s="14" t="s">
        <v>0</v>
      </c>
      <c r="AI19" s="14" t="s">
        <v>0</v>
      </c>
      <c r="AJ19" s="14"/>
      <c r="AK19" s="14" t="s">
        <v>0</v>
      </c>
      <c r="AL19" s="14" t="s">
        <v>0</v>
      </c>
      <c r="AM19" s="14" t="s">
        <v>0</v>
      </c>
      <c r="AN19" s="14" t="s">
        <v>0</v>
      </c>
      <c r="AO19" s="14"/>
      <c r="AP19" s="14" t="s">
        <v>0</v>
      </c>
      <c r="AQ19" s="14" t="s">
        <v>0</v>
      </c>
      <c r="AR19" s="14" t="s">
        <v>0</v>
      </c>
      <c r="AS19" s="14"/>
      <c r="AT19" s="14" t="s">
        <v>0</v>
      </c>
      <c r="AU19" s="14"/>
      <c r="AV19" s="14" t="s">
        <v>0</v>
      </c>
      <c r="AW19" s="14" t="s">
        <v>0</v>
      </c>
      <c r="AX19" s="14" t="s">
        <v>0</v>
      </c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 t="s">
        <v>0</v>
      </c>
      <c r="BM19" s="14" t="s">
        <v>0</v>
      </c>
      <c r="BN19" s="14" t="s">
        <v>0</v>
      </c>
      <c r="BO19" s="14" t="s">
        <v>0</v>
      </c>
      <c r="BP19" s="14" t="s">
        <v>0</v>
      </c>
      <c r="BQ19" s="14" t="s">
        <v>0</v>
      </c>
      <c r="BR19" s="14" t="s">
        <v>0</v>
      </c>
      <c r="BS19" s="14" t="s">
        <v>0</v>
      </c>
      <c r="BT19" s="14" t="s">
        <v>0</v>
      </c>
      <c r="BU19" s="14" t="s">
        <v>0</v>
      </c>
      <c r="BV19" s="14"/>
      <c r="BW19" s="14"/>
      <c r="BX19" s="14"/>
      <c r="BY19" s="14" t="s">
        <v>0</v>
      </c>
      <c r="BZ19" s="14" t="s">
        <v>0</v>
      </c>
      <c r="CA19" s="14" t="s">
        <v>0</v>
      </c>
      <c r="CB19" s="14" t="s">
        <v>0</v>
      </c>
      <c r="CC19" s="14" t="s">
        <v>0</v>
      </c>
      <c r="CD19" s="14"/>
      <c r="CE19" s="77" t="s">
        <v>0</v>
      </c>
      <c r="CF19" s="14"/>
      <c r="CG19" s="14" t="s">
        <v>0</v>
      </c>
      <c r="CH19" s="14" t="s">
        <v>0</v>
      </c>
      <c r="CI19" s="14" t="s">
        <v>0</v>
      </c>
      <c r="CJ19" s="14" t="s">
        <v>0</v>
      </c>
    </row>
    <row r="20" spans="1:88" x14ac:dyDescent="0.2">
      <c r="A20" s="28" t="s">
        <v>2879</v>
      </c>
      <c r="B20" s="14" t="s">
        <v>0</v>
      </c>
      <c r="C20" s="14">
        <v>10</v>
      </c>
      <c r="D20" s="14" t="s">
        <v>0</v>
      </c>
      <c r="E20" s="14">
        <v>12</v>
      </c>
      <c r="F20" s="14" t="s">
        <v>0</v>
      </c>
      <c r="G20" s="14"/>
      <c r="H20" s="14" t="s">
        <v>0</v>
      </c>
      <c r="I20" s="14"/>
      <c r="J20" s="14"/>
      <c r="K20" s="14"/>
      <c r="L20" s="14"/>
      <c r="M20" s="14">
        <v>12</v>
      </c>
      <c r="N20" s="14">
        <v>9</v>
      </c>
      <c r="O20" s="14"/>
      <c r="P20" s="14"/>
      <c r="Q20" s="14"/>
      <c r="R20" s="14"/>
      <c r="S20" s="14"/>
      <c r="T20" s="14">
        <v>7</v>
      </c>
      <c r="U20" s="14"/>
      <c r="V20" s="14"/>
      <c r="W20" s="14">
        <v>1</v>
      </c>
      <c r="X20" s="14"/>
      <c r="Y20" s="14"/>
      <c r="Z20" s="14" t="s">
        <v>0</v>
      </c>
      <c r="AA20" s="14"/>
      <c r="AB20" s="14"/>
      <c r="AC20" s="14" t="s">
        <v>0</v>
      </c>
      <c r="AD20" s="14"/>
      <c r="AE20" s="14">
        <v>13</v>
      </c>
      <c r="AF20" s="14">
        <v>10</v>
      </c>
      <c r="AG20" s="14">
        <v>4</v>
      </c>
      <c r="AH20" s="14">
        <v>4</v>
      </c>
      <c r="AI20" s="14">
        <v>4</v>
      </c>
      <c r="AJ20" s="14"/>
      <c r="AK20" s="14">
        <v>13</v>
      </c>
      <c r="AL20" s="14" t="s">
        <v>0</v>
      </c>
      <c r="AM20" s="14">
        <v>8</v>
      </c>
      <c r="AN20" s="14">
        <v>11</v>
      </c>
      <c r="AO20" s="14"/>
      <c r="AP20" s="14">
        <v>4</v>
      </c>
      <c r="AQ20" s="14">
        <v>5</v>
      </c>
      <c r="AR20" s="14" t="s">
        <v>0</v>
      </c>
      <c r="AS20" s="14"/>
      <c r="AT20" s="14">
        <v>4</v>
      </c>
      <c r="AU20" s="14"/>
      <c r="AV20" s="14">
        <v>7</v>
      </c>
      <c r="AW20" s="14">
        <v>11</v>
      </c>
      <c r="AX20" s="14" t="s">
        <v>0</v>
      </c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>
        <v>11</v>
      </c>
      <c r="BM20" s="14" t="s">
        <v>0</v>
      </c>
      <c r="BN20" s="14" t="s">
        <v>0</v>
      </c>
      <c r="BO20" s="14" t="s">
        <v>0</v>
      </c>
      <c r="BP20" s="14">
        <v>5</v>
      </c>
      <c r="BQ20" s="14">
        <v>12</v>
      </c>
      <c r="BR20" s="14">
        <v>13</v>
      </c>
      <c r="BS20" s="14">
        <v>4</v>
      </c>
      <c r="BT20" s="14">
        <v>4</v>
      </c>
      <c r="BU20" s="14">
        <v>13</v>
      </c>
      <c r="BV20" s="14"/>
      <c r="BW20" s="14"/>
      <c r="BX20" s="14"/>
      <c r="BY20" s="14" t="s">
        <v>0</v>
      </c>
      <c r="BZ20" s="14">
        <v>16</v>
      </c>
      <c r="CA20" s="14">
        <v>11</v>
      </c>
      <c r="CB20" s="14">
        <v>12</v>
      </c>
      <c r="CC20" s="14" t="s">
        <v>0</v>
      </c>
      <c r="CD20" s="14"/>
      <c r="CE20" s="77">
        <v>17</v>
      </c>
      <c r="CF20" s="14"/>
      <c r="CG20" s="14">
        <v>11</v>
      </c>
      <c r="CH20" s="14">
        <v>12</v>
      </c>
      <c r="CI20" s="14" t="s">
        <v>0</v>
      </c>
      <c r="CJ20" s="14">
        <v>11</v>
      </c>
    </row>
    <row r="21" spans="1:88" x14ac:dyDescent="0.2">
      <c r="A21" s="28" t="s">
        <v>2872</v>
      </c>
      <c r="B21" s="14" t="s">
        <v>0</v>
      </c>
      <c r="C21" s="14" t="s">
        <v>0</v>
      </c>
      <c r="D21" s="14" t="s">
        <v>0</v>
      </c>
      <c r="E21" s="14" t="s">
        <v>0</v>
      </c>
      <c r="F21" s="14" t="s">
        <v>0</v>
      </c>
      <c r="G21" s="14"/>
      <c r="H21" s="14" t="s">
        <v>0</v>
      </c>
      <c r="I21" s="14"/>
      <c r="J21" s="14"/>
      <c r="K21" s="14"/>
      <c r="L21" s="14"/>
      <c r="M21" s="14" t="s">
        <v>0</v>
      </c>
      <c r="N21" s="14" t="s">
        <v>0</v>
      </c>
      <c r="O21" s="14"/>
      <c r="P21" s="14"/>
      <c r="Q21" s="14"/>
      <c r="R21" s="14"/>
      <c r="S21" s="14"/>
      <c r="T21" s="14">
        <v>5</v>
      </c>
      <c r="U21" s="14"/>
      <c r="V21" s="14"/>
      <c r="W21" s="14">
        <v>8</v>
      </c>
      <c r="X21" s="14"/>
      <c r="Y21" s="14"/>
      <c r="Z21" s="14" t="s">
        <v>0</v>
      </c>
      <c r="AA21" s="14"/>
      <c r="AB21" s="14"/>
      <c r="AC21" s="14" t="s">
        <v>0</v>
      </c>
      <c r="AD21" s="14"/>
      <c r="AE21" s="14">
        <v>7</v>
      </c>
      <c r="AF21" s="14">
        <v>2</v>
      </c>
      <c r="AG21" s="14">
        <v>11</v>
      </c>
      <c r="AH21" s="14">
        <v>8</v>
      </c>
      <c r="AI21" s="14" t="s">
        <v>0</v>
      </c>
      <c r="AJ21" s="14"/>
      <c r="AK21" s="14">
        <v>12</v>
      </c>
      <c r="AL21" s="14">
        <v>8</v>
      </c>
      <c r="AM21" s="14" t="s">
        <v>0</v>
      </c>
      <c r="AN21" s="14" t="s">
        <v>0</v>
      </c>
      <c r="AO21" s="14"/>
      <c r="AP21" s="14" t="s">
        <v>0</v>
      </c>
      <c r="AQ21" s="14" t="s">
        <v>0</v>
      </c>
      <c r="AR21" s="14" t="s">
        <v>0</v>
      </c>
      <c r="AS21" s="14"/>
      <c r="AT21" s="14" t="s">
        <v>0</v>
      </c>
      <c r="AU21" s="14"/>
      <c r="AV21" s="14" t="s">
        <v>0</v>
      </c>
      <c r="AW21" s="14" t="s">
        <v>0</v>
      </c>
      <c r="AX21" s="14" t="s">
        <v>0</v>
      </c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 t="s">
        <v>0</v>
      </c>
      <c r="BM21" s="14" t="s">
        <v>0</v>
      </c>
      <c r="BN21" s="14" t="s">
        <v>0</v>
      </c>
      <c r="BO21" s="14" t="s">
        <v>0</v>
      </c>
      <c r="BP21" s="14">
        <v>6</v>
      </c>
      <c r="BQ21" s="14">
        <v>13</v>
      </c>
      <c r="BR21" s="14">
        <v>6</v>
      </c>
      <c r="BS21" s="14">
        <v>11</v>
      </c>
      <c r="BT21" s="14" t="s">
        <v>0</v>
      </c>
      <c r="BU21" s="14">
        <v>11</v>
      </c>
      <c r="BV21" s="14"/>
      <c r="BW21" s="14"/>
      <c r="BX21" s="14"/>
      <c r="BY21" s="14" t="s">
        <v>0</v>
      </c>
      <c r="BZ21" s="14" t="s">
        <v>0</v>
      </c>
      <c r="CA21" s="14">
        <v>13</v>
      </c>
      <c r="CB21" s="14">
        <v>10</v>
      </c>
      <c r="CC21" s="14">
        <v>2</v>
      </c>
      <c r="CD21" s="14"/>
      <c r="CE21" s="77">
        <v>14</v>
      </c>
      <c r="CF21" s="14"/>
      <c r="CG21" s="14" t="s">
        <v>0</v>
      </c>
      <c r="CH21" s="14" t="s">
        <v>0</v>
      </c>
      <c r="CI21" s="14" t="s">
        <v>0</v>
      </c>
      <c r="CJ21" s="14" t="s">
        <v>0</v>
      </c>
    </row>
    <row r="22" spans="1:88" x14ac:dyDescent="0.2">
      <c r="A22" s="28" t="s">
        <v>2880</v>
      </c>
      <c r="B22" s="14">
        <v>3</v>
      </c>
      <c r="C22" s="14">
        <v>4</v>
      </c>
      <c r="D22" s="14">
        <v>6</v>
      </c>
      <c r="E22" s="14">
        <v>6</v>
      </c>
      <c r="F22" s="14">
        <v>5</v>
      </c>
      <c r="G22" s="14"/>
      <c r="H22" s="14" t="s">
        <v>0</v>
      </c>
      <c r="I22" s="14"/>
      <c r="J22" s="14"/>
      <c r="K22" s="14"/>
      <c r="L22" s="14"/>
      <c r="M22" s="14">
        <v>4</v>
      </c>
      <c r="N22" s="14">
        <v>5</v>
      </c>
      <c r="O22" s="14"/>
      <c r="P22" s="14"/>
      <c r="Q22" s="14"/>
      <c r="R22" s="14"/>
      <c r="S22" s="14"/>
      <c r="T22" s="14">
        <v>8</v>
      </c>
      <c r="U22" s="14"/>
      <c r="V22" s="14"/>
      <c r="W22" s="14" t="s">
        <v>0</v>
      </c>
      <c r="X22" s="14"/>
      <c r="Y22" s="14"/>
      <c r="Z22" s="14" t="s">
        <v>0</v>
      </c>
      <c r="AA22" s="14"/>
      <c r="AB22" s="14"/>
      <c r="AC22" s="14" t="s">
        <v>0</v>
      </c>
      <c r="AD22" s="14"/>
      <c r="AE22" s="14">
        <v>4</v>
      </c>
      <c r="AF22" s="14">
        <v>4</v>
      </c>
      <c r="AG22" s="14">
        <v>3</v>
      </c>
      <c r="AH22" s="14">
        <v>9</v>
      </c>
      <c r="AI22" s="14">
        <v>8</v>
      </c>
      <c r="AJ22" s="14"/>
      <c r="AK22" s="14">
        <v>6</v>
      </c>
      <c r="AL22" s="14">
        <v>2</v>
      </c>
      <c r="AM22" s="14">
        <v>4</v>
      </c>
      <c r="AN22" s="14">
        <v>3</v>
      </c>
      <c r="AO22" s="14"/>
      <c r="AP22" s="14">
        <v>3</v>
      </c>
      <c r="AQ22" s="14">
        <v>3</v>
      </c>
      <c r="AR22" s="14">
        <v>3</v>
      </c>
      <c r="AS22" s="14"/>
      <c r="AT22" s="14">
        <v>7</v>
      </c>
      <c r="AU22" s="14"/>
      <c r="AV22" s="14">
        <v>4</v>
      </c>
      <c r="AW22" s="14">
        <v>4</v>
      </c>
      <c r="AX22" s="14">
        <v>7</v>
      </c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>
        <v>4</v>
      </c>
      <c r="BM22" s="14">
        <v>5</v>
      </c>
      <c r="BN22" s="14" t="s">
        <v>0</v>
      </c>
      <c r="BO22" s="14">
        <v>5</v>
      </c>
      <c r="BP22" s="14">
        <v>10</v>
      </c>
      <c r="BQ22" s="14">
        <v>10</v>
      </c>
      <c r="BR22" s="14">
        <v>3</v>
      </c>
      <c r="BS22" s="14">
        <v>3</v>
      </c>
      <c r="BT22" s="14">
        <v>8</v>
      </c>
      <c r="BU22" s="14">
        <v>6</v>
      </c>
      <c r="BV22" s="14"/>
      <c r="BW22" s="14"/>
      <c r="BX22" s="14"/>
      <c r="BY22" s="14" t="s">
        <v>0</v>
      </c>
      <c r="BZ22" s="14">
        <v>4</v>
      </c>
      <c r="CA22" s="14">
        <v>10</v>
      </c>
      <c r="CB22" s="14">
        <v>3</v>
      </c>
      <c r="CC22" s="14" t="s">
        <v>0</v>
      </c>
      <c r="CD22" s="14"/>
      <c r="CE22" s="77">
        <v>4</v>
      </c>
      <c r="CF22" s="14"/>
      <c r="CG22" s="14">
        <v>4</v>
      </c>
      <c r="CH22" s="14">
        <v>6</v>
      </c>
      <c r="CI22" s="14">
        <v>4</v>
      </c>
      <c r="CJ22" s="14">
        <v>4</v>
      </c>
    </row>
    <row r="23" spans="1:88" x14ac:dyDescent="0.2">
      <c r="A23" s="28" t="s">
        <v>2883</v>
      </c>
      <c r="B23" s="14" t="s">
        <v>0</v>
      </c>
      <c r="C23" s="14">
        <v>11</v>
      </c>
      <c r="D23" s="14" t="s">
        <v>0</v>
      </c>
      <c r="E23" s="14">
        <v>10</v>
      </c>
      <c r="F23" s="14" t="s">
        <v>0</v>
      </c>
      <c r="G23" s="14"/>
      <c r="H23" s="14" t="s">
        <v>0</v>
      </c>
      <c r="I23" s="14"/>
      <c r="J23" s="14"/>
      <c r="K23" s="14"/>
      <c r="L23" s="14"/>
      <c r="M23" s="14">
        <v>10</v>
      </c>
      <c r="N23" s="14">
        <v>10</v>
      </c>
      <c r="O23" s="14"/>
      <c r="P23" s="14"/>
      <c r="Q23" s="14"/>
      <c r="R23" s="14"/>
      <c r="S23" s="14"/>
      <c r="T23" s="14" t="s">
        <v>0</v>
      </c>
      <c r="U23" s="14"/>
      <c r="V23" s="14"/>
      <c r="W23" s="14">
        <v>9</v>
      </c>
      <c r="X23" s="14"/>
      <c r="Y23" s="14"/>
      <c r="Z23" s="14" t="s">
        <v>0</v>
      </c>
      <c r="AA23" s="14"/>
      <c r="AB23" s="14"/>
      <c r="AC23" s="14" t="s">
        <v>0</v>
      </c>
      <c r="AD23" s="14"/>
      <c r="AE23" s="14">
        <v>15</v>
      </c>
      <c r="AF23" s="14">
        <v>13</v>
      </c>
      <c r="AG23" s="14">
        <v>14</v>
      </c>
      <c r="AH23" s="14">
        <v>13</v>
      </c>
      <c r="AI23" s="14" t="s">
        <v>0</v>
      </c>
      <c r="AJ23" s="14"/>
      <c r="AK23" s="14">
        <v>15</v>
      </c>
      <c r="AL23" s="14">
        <v>10</v>
      </c>
      <c r="AM23" s="14" t="s">
        <v>0</v>
      </c>
      <c r="AN23" s="14">
        <v>13</v>
      </c>
      <c r="AO23" s="14"/>
      <c r="AP23" s="14" t="s">
        <v>0</v>
      </c>
      <c r="AQ23" s="14">
        <v>12</v>
      </c>
      <c r="AR23" s="14" t="s">
        <v>0</v>
      </c>
      <c r="AS23" s="14"/>
      <c r="AT23" s="14" t="s">
        <v>0</v>
      </c>
      <c r="AU23" s="14"/>
      <c r="AV23" s="14" t="s">
        <v>0</v>
      </c>
      <c r="AW23" s="14">
        <v>13</v>
      </c>
      <c r="AX23" s="14" t="s">
        <v>0</v>
      </c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>
        <v>12</v>
      </c>
      <c r="BM23" s="14" t="s">
        <v>0</v>
      </c>
      <c r="BN23" s="14" t="s">
        <v>0</v>
      </c>
      <c r="BO23" s="14" t="s">
        <v>0</v>
      </c>
      <c r="BP23" s="14">
        <v>11</v>
      </c>
      <c r="BQ23" s="14">
        <v>17</v>
      </c>
      <c r="BR23" s="14">
        <v>15</v>
      </c>
      <c r="BS23" s="14">
        <v>14</v>
      </c>
      <c r="BT23" s="14" t="s">
        <v>0</v>
      </c>
      <c r="BU23" s="14">
        <v>15</v>
      </c>
      <c r="BV23" s="14"/>
      <c r="BW23" s="14"/>
      <c r="BX23" s="14"/>
      <c r="BY23" s="14" t="s">
        <v>0</v>
      </c>
      <c r="BZ23" s="14">
        <v>17</v>
      </c>
      <c r="CA23" s="14">
        <v>17</v>
      </c>
      <c r="CB23" s="14">
        <v>15</v>
      </c>
      <c r="CC23" s="14" t="s">
        <v>0</v>
      </c>
      <c r="CD23" s="14"/>
      <c r="CE23" s="77">
        <v>22</v>
      </c>
      <c r="CF23" s="14"/>
      <c r="CG23" s="14">
        <v>12</v>
      </c>
      <c r="CH23" s="14">
        <v>10</v>
      </c>
      <c r="CI23" s="14" t="s">
        <v>0</v>
      </c>
      <c r="CJ23" s="14">
        <v>12</v>
      </c>
    </row>
    <row r="24" spans="1:88" x14ac:dyDescent="0.2">
      <c r="A24" s="28" t="s">
        <v>2884</v>
      </c>
      <c r="B24" s="14" t="s">
        <v>0</v>
      </c>
      <c r="C24" s="14" t="s">
        <v>0</v>
      </c>
      <c r="D24" s="14" t="s">
        <v>0</v>
      </c>
      <c r="E24" s="14" t="s">
        <v>0</v>
      </c>
      <c r="F24" s="14" t="s">
        <v>0</v>
      </c>
      <c r="G24" s="14"/>
      <c r="H24" s="14" t="s">
        <v>0</v>
      </c>
      <c r="I24" s="14"/>
      <c r="J24" s="14"/>
      <c r="K24" s="14"/>
      <c r="L24" s="14"/>
      <c r="M24" s="14" t="s">
        <v>0</v>
      </c>
      <c r="N24" s="14" t="s">
        <v>0</v>
      </c>
      <c r="O24" s="14"/>
      <c r="P24" s="14"/>
      <c r="Q24" s="14"/>
      <c r="R24" s="14"/>
      <c r="S24" s="14"/>
      <c r="T24" s="14" t="s">
        <v>0</v>
      </c>
      <c r="U24" s="14"/>
      <c r="V24" s="14"/>
      <c r="W24" s="14" t="s">
        <v>0</v>
      </c>
      <c r="X24" s="14"/>
      <c r="Y24" s="14"/>
      <c r="Z24" s="14">
        <v>1</v>
      </c>
      <c r="AA24" s="14"/>
      <c r="AB24" s="14"/>
      <c r="AC24" s="14">
        <v>4</v>
      </c>
      <c r="AD24" s="14"/>
      <c r="AE24" s="14" t="s">
        <v>0</v>
      </c>
      <c r="AF24" s="14" t="s">
        <v>0</v>
      </c>
      <c r="AG24" s="14" t="s">
        <v>0</v>
      </c>
      <c r="AH24" s="14" t="s">
        <v>0</v>
      </c>
      <c r="AI24" s="14" t="s">
        <v>0</v>
      </c>
      <c r="AJ24" s="14"/>
      <c r="AK24" s="14" t="s">
        <v>0</v>
      </c>
      <c r="AL24" s="14" t="s">
        <v>0</v>
      </c>
      <c r="AM24" s="14" t="s">
        <v>0</v>
      </c>
      <c r="AN24" s="14" t="s">
        <v>0</v>
      </c>
      <c r="AO24" s="14"/>
      <c r="AP24" s="14" t="s">
        <v>0</v>
      </c>
      <c r="AQ24" s="14" t="s">
        <v>0</v>
      </c>
      <c r="AR24" s="14" t="s">
        <v>0</v>
      </c>
      <c r="AS24" s="14"/>
      <c r="AT24" s="14" t="s">
        <v>0</v>
      </c>
      <c r="AU24" s="14"/>
      <c r="AV24" s="14" t="s">
        <v>0</v>
      </c>
      <c r="AW24" s="14" t="s">
        <v>0</v>
      </c>
      <c r="AX24" s="14" t="s">
        <v>0</v>
      </c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 t="s">
        <v>0</v>
      </c>
      <c r="BM24" s="14" t="s">
        <v>0</v>
      </c>
      <c r="BN24" s="14" t="s">
        <v>0</v>
      </c>
      <c r="BO24" s="14" t="s">
        <v>0</v>
      </c>
      <c r="BP24" s="14" t="s">
        <v>0</v>
      </c>
      <c r="BQ24" s="14">
        <v>3</v>
      </c>
      <c r="BR24" s="14" t="s">
        <v>0</v>
      </c>
      <c r="BS24" s="14" t="s">
        <v>0</v>
      </c>
      <c r="BT24" s="14" t="s">
        <v>0</v>
      </c>
      <c r="BU24" s="14" t="s">
        <v>0</v>
      </c>
      <c r="BV24" s="14"/>
      <c r="BW24" s="14"/>
      <c r="BX24" s="14"/>
      <c r="BY24" s="14" t="s">
        <v>0</v>
      </c>
      <c r="BZ24" s="14" t="s">
        <v>0</v>
      </c>
      <c r="CA24" s="14">
        <v>4</v>
      </c>
      <c r="CB24" s="14" t="s">
        <v>0</v>
      </c>
      <c r="CC24" s="14" t="s">
        <v>0</v>
      </c>
      <c r="CD24" s="14"/>
      <c r="CE24" s="77">
        <v>12</v>
      </c>
      <c r="CF24" s="14"/>
      <c r="CG24" s="14" t="s">
        <v>0</v>
      </c>
      <c r="CH24" s="14" t="s">
        <v>0</v>
      </c>
      <c r="CI24" s="14" t="s">
        <v>0</v>
      </c>
      <c r="CJ24" s="14" t="s">
        <v>0</v>
      </c>
    </row>
    <row r="25" spans="1:88" x14ac:dyDescent="0.2">
      <c r="A25" s="28" t="s">
        <v>2865</v>
      </c>
      <c r="B25" s="14" t="s">
        <v>0</v>
      </c>
      <c r="C25" s="14" t="s">
        <v>0</v>
      </c>
      <c r="D25" s="14" t="s">
        <v>0</v>
      </c>
      <c r="E25" s="14" t="s">
        <v>0</v>
      </c>
      <c r="F25" s="14" t="s">
        <v>0</v>
      </c>
      <c r="G25" s="14"/>
      <c r="H25" s="14" t="s">
        <v>0</v>
      </c>
      <c r="I25" s="14"/>
      <c r="J25" s="14"/>
      <c r="K25" s="14"/>
      <c r="L25" s="14"/>
      <c r="M25" s="14" t="s">
        <v>0</v>
      </c>
      <c r="N25" s="14" t="s">
        <v>0</v>
      </c>
      <c r="O25" s="14"/>
      <c r="P25" s="14"/>
      <c r="Q25" s="14"/>
      <c r="R25" s="14"/>
      <c r="S25" s="14"/>
      <c r="T25" s="14" t="s">
        <v>0</v>
      </c>
      <c r="U25" s="14"/>
      <c r="V25" s="14"/>
      <c r="W25" s="14" t="s">
        <v>0</v>
      </c>
      <c r="X25" s="14"/>
      <c r="Y25" s="14"/>
      <c r="Z25" s="14">
        <v>4</v>
      </c>
      <c r="AA25" s="14"/>
      <c r="AB25" s="14"/>
      <c r="AC25" s="14">
        <v>1</v>
      </c>
      <c r="AD25" s="14"/>
      <c r="AE25" s="14" t="s">
        <v>0</v>
      </c>
      <c r="AF25" s="14" t="s">
        <v>0</v>
      </c>
      <c r="AG25" s="14" t="s">
        <v>0</v>
      </c>
      <c r="AH25" s="14" t="s">
        <v>0</v>
      </c>
      <c r="AI25" s="14" t="s">
        <v>0</v>
      </c>
      <c r="AJ25" s="14"/>
      <c r="AK25" s="14" t="s">
        <v>0</v>
      </c>
      <c r="AL25" s="14" t="s">
        <v>0</v>
      </c>
      <c r="AM25" s="14" t="s">
        <v>0</v>
      </c>
      <c r="AN25" s="14" t="s">
        <v>0</v>
      </c>
      <c r="AO25" s="14"/>
      <c r="AP25" s="14" t="s">
        <v>0</v>
      </c>
      <c r="AQ25" s="14" t="s">
        <v>0</v>
      </c>
      <c r="AR25" s="14" t="s">
        <v>0</v>
      </c>
      <c r="AS25" s="14"/>
      <c r="AT25" s="14" t="s">
        <v>0</v>
      </c>
      <c r="AU25" s="14"/>
      <c r="AV25" s="14" t="s">
        <v>0</v>
      </c>
      <c r="AW25" s="14" t="s">
        <v>0</v>
      </c>
      <c r="AX25" s="14" t="s">
        <v>0</v>
      </c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 t="s">
        <v>0</v>
      </c>
      <c r="BM25" s="14" t="s">
        <v>0</v>
      </c>
      <c r="BN25" s="14" t="s">
        <v>0</v>
      </c>
      <c r="BO25" s="14" t="s">
        <v>0</v>
      </c>
      <c r="BP25" s="14" t="s">
        <v>0</v>
      </c>
      <c r="BQ25" s="14">
        <v>7</v>
      </c>
      <c r="BR25" s="14" t="s">
        <v>0</v>
      </c>
      <c r="BS25" s="14" t="s">
        <v>0</v>
      </c>
      <c r="BT25" s="14" t="s">
        <v>0</v>
      </c>
      <c r="BU25" s="14" t="s">
        <v>0</v>
      </c>
      <c r="BV25" s="14"/>
      <c r="BW25" s="14"/>
      <c r="BX25" s="14"/>
      <c r="BY25" s="14" t="s">
        <v>0</v>
      </c>
      <c r="BZ25" s="14" t="s">
        <v>0</v>
      </c>
      <c r="CA25" s="14">
        <v>7</v>
      </c>
      <c r="CB25" s="14" t="s">
        <v>0</v>
      </c>
      <c r="CC25" s="14" t="s">
        <v>0</v>
      </c>
      <c r="CD25" s="14"/>
      <c r="CE25" s="77">
        <v>16</v>
      </c>
      <c r="CF25" s="14"/>
      <c r="CG25" s="14" t="s">
        <v>0</v>
      </c>
      <c r="CH25" s="14" t="s">
        <v>0</v>
      </c>
      <c r="CI25" s="14" t="s">
        <v>0</v>
      </c>
      <c r="CJ25" s="14" t="s">
        <v>0</v>
      </c>
    </row>
    <row r="26" spans="1:88" x14ac:dyDescent="0.2">
      <c r="A26" s="28" t="s">
        <v>2863</v>
      </c>
      <c r="B26" s="14" t="s">
        <v>0</v>
      </c>
      <c r="C26" s="14" t="s">
        <v>0</v>
      </c>
      <c r="D26" s="14" t="s">
        <v>0</v>
      </c>
      <c r="E26" s="14" t="s">
        <v>0</v>
      </c>
      <c r="F26" s="14" t="s">
        <v>0</v>
      </c>
      <c r="G26" s="14"/>
      <c r="H26" s="14" t="s">
        <v>0</v>
      </c>
      <c r="I26" s="14"/>
      <c r="J26" s="14"/>
      <c r="K26" s="14"/>
      <c r="L26" s="14"/>
      <c r="M26" s="14" t="s">
        <v>0</v>
      </c>
      <c r="N26" s="14" t="s">
        <v>0</v>
      </c>
      <c r="O26" s="14"/>
      <c r="P26" s="14"/>
      <c r="Q26" s="14"/>
      <c r="R26" s="14"/>
      <c r="S26" s="14"/>
      <c r="T26" s="14" t="s">
        <v>0</v>
      </c>
      <c r="U26" s="14"/>
      <c r="V26" s="14"/>
      <c r="W26" s="14" t="s">
        <v>0</v>
      </c>
      <c r="X26" s="14"/>
      <c r="Y26" s="14"/>
      <c r="Z26" s="14" t="s">
        <v>0</v>
      </c>
      <c r="AA26" s="14"/>
      <c r="AB26" s="14"/>
      <c r="AC26" s="14" t="s">
        <v>0</v>
      </c>
      <c r="AD26" s="14"/>
      <c r="AE26" s="14" t="s">
        <v>0</v>
      </c>
      <c r="AF26" s="14" t="s">
        <v>0</v>
      </c>
      <c r="AG26" s="14" t="s">
        <v>0</v>
      </c>
      <c r="AH26" s="14" t="s">
        <v>0</v>
      </c>
      <c r="AI26" s="14" t="s">
        <v>0</v>
      </c>
      <c r="AJ26" s="14"/>
      <c r="AK26" s="14" t="s">
        <v>0</v>
      </c>
      <c r="AL26" s="14" t="s">
        <v>0</v>
      </c>
      <c r="AM26" s="14" t="s">
        <v>0</v>
      </c>
      <c r="AN26" s="14" t="s">
        <v>0</v>
      </c>
      <c r="AO26" s="14"/>
      <c r="AP26" s="14" t="s">
        <v>0</v>
      </c>
      <c r="AQ26" s="14" t="s">
        <v>0</v>
      </c>
      <c r="AR26" s="14" t="s">
        <v>0</v>
      </c>
      <c r="AS26" s="14"/>
      <c r="AT26" s="14" t="s">
        <v>0</v>
      </c>
      <c r="AU26" s="14"/>
      <c r="AV26" s="14" t="s">
        <v>0</v>
      </c>
      <c r="AW26" s="14" t="s">
        <v>0</v>
      </c>
      <c r="AX26" s="14" t="s">
        <v>0</v>
      </c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 t="s">
        <v>0</v>
      </c>
      <c r="BM26" s="14" t="s">
        <v>0</v>
      </c>
      <c r="BN26" s="14" t="s">
        <v>0</v>
      </c>
      <c r="BO26" s="14" t="s">
        <v>0</v>
      </c>
      <c r="BP26" s="14" t="s">
        <v>0</v>
      </c>
      <c r="BQ26" s="14" t="s">
        <v>0</v>
      </c>
      <c r="BR26" s="14" t="s">
        <v>0</v>
      </c>
      <c r="BS26" s="14" t="s">
        <v>0</v>
      </c>
      <c r="BT26" s="14" t="s">
        <v>0</v>
      </c>
      <c r="BU26" s="14" t="s">
        <v>0</v>
      </c>
      <c r="BV26" s="14"/>
      <c r="BW26" s="14"/>
      <c r="BX26" s="14"/>
      <c r="BY26" s="14" t="s">
        <v>0</v>
      </c>
      <c r="BZ26" s="14" t="s">
        <v>0</v>
      </c>
      <c r="CA26" s="14" t="s">
        <v>0</v>
      </c>
      <c r="CB26" s="14" t="s">
        <v>0</v>
      </c>
      <c r="CC26" s="14" t="s">
        <v>0</v>
      </c>
      <c r="CD26" s="14"/>
      <c r="CE26" s="77" t="s">
        <v>0</v>
      </c>
      <c r="CF26" s="14"/>
      <c r="CG26" s="14" t="s">
        <v>0</v>
      </c>
      <c r="CH26" s="14" t="s">
        <v>0</v>
      </c>
      <c r="CI26" s="14" t="s">
        <v>0</v>
      </c>
      <c r="CJ26" s="14" t="s">
        <v>0</v>
      </c>
    </row>
    <row r="27" spans="1:88" x14ac:dyDescent="0.2">
      <c r="A27" s="28">
        <v>0</v>
      </c>
      <c r="B27" s="14" t="s">
        <v>0</v>
      </c>
      <c r="C27" s="14" t="s">
        <v>0</v>
      </c>
      <c r="D27" s="14" t="s">
        <v>0</v>
      </c>
      <c r="E27" s="14" t="s">
        <v>0</v>
      </c>
      <c r="F27" s="14" t="s">
        <v>0</v>
      </c>
      <c r="G27" s="14"/>
      <c r="H27" s="14" t="s">
        <v>0</v>
      </c>
      <c r="I27" s="14"/>
      <c r="J27" s="14"/>
      <c r="K27" s="14"/>
      <c r="L27" s="14"/>
      <c r="M27" s="14" t="s">
        <v>0</v>
      </c>
      <c r="N27" s="14" t="s">
        <v>0</v>
      </c>
      <c r="O27" s="14"/>
      <c r="P27" s="14"/>
      <c r="Q27" s="14"/>
      <c r="R27" s="14"/>
      <c r="S27" s="14"/>
      <c r="T27" s="14" t="s">
        <v>0</v>
      </c>
      <c r="U27" s="14"/>
      <c r="V27" s="14"/>
      <c r="W27" s="14" t="s">
        <v>0</v>
      </c>
      <c r="X27" s="14"/>
      <c r="Y27" s="14"/>
      <c r="Z27" s="14" t="s">
        <v>0</v>
      </c>
      <c r="AA27" s="14"/>
      <c r="AB27" s="14"/>
      <c r="AC27" s="14" t="s">
        <v>0</v>
      </c>
      <c r="AD27" s="14"/>
      <c r="AE27" s="14" t="s">
        <v>0</v>
      </c>
      <c r="AF27" s="14" t="s">
        <v>0</v>
      </c>
      <c r="AG27" s="14" t="s">
        <v>0</v>
      </c>
      <c r="AH27" s="14" t="s">
        <v>0</v>
      </c>
      <c r="AI27" s="14" t="s">
        <v>0</v>
      </c>
      <c r="AJ27" s="14"/>
      <c r="AK27" s="14" t="s">
        <v>0</v>
      </c>
      <c r="AL27" s="14" t="s">
        <v>0</v>
      </c>
      <c r="AM27" s="14" t="s">
        <v>0</v>
      </c>
      <c r="AN27" s="14" t="s">
        <v>0</v>
      </c>
      <c r="AO27" s="14"/>
      <c r="AP27" s="14" t="s">
        <v>0</v>
      </c>
      <c r="AQ27" s="14" t="s">
        <v>0</v>
      </c>
      <c r="AR27" s="14" t="s">
        <v>0</v>
      </c>
      <c r="AS27" s="14"/>
      <c r="AT27" s="14" t="s">
        <v>0</v>
      </c>
      <c r="AU27" s="14"/>
      <c r="AV27" s="14" t="s">
        <v>0</v>
      </c>
      <c r="AW27" s="14" t="s">
        <v>0</v>
      </c>
      <c r="AX27" s="14" t="s">
        <v>0</v>
      </c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 t="s">
        <v>0</v>
      </c>
      <c r="BM27" s="14" t="s">
        <v>0</v>
      </c>
      <c r="BN27" s="14" t="s">
        <v>0</v>
      </c>
      <c r="BO27" s="14" t="s">
        <v>0</v>
      </c>
      <c r="BP27" s="14" t="s">
        <v>0</v>
      </c>
      <c r="BQ27" s="14" t="s">
        <v>0</v>
      </c>
      <c r="BR27" s="14" t="s">
        <v>0</v>
      </c>
      <c r="BS27" s="14" t="s">
        <v>0</v>
      </c>
      <c r="BT27" s="14" t="s">
        <v>0</v>
      </c>
      <c r="BU27" s="14" t="s">
        <v>0</v>
      </c>
      <c r="BV27" s="14"/>
      <c r="BW27" s="14"/>
      <c r="BX27" s="14"/>
      <c r="BY27" s="14" t="s">
        <v>0</v>
      </c>
      <c r="BZ27" s="14" t="s">
        <v>0</v>
      </c>
      <c r="CA27" s="14" t="s">
        <v>0</v>
      </c>
      <c r="CB27" s="14" t="s">
        <v>0</v>
      </c>
      <c r="CC27" s="14" t="s">
        <v>0</v>
      </c>
      <c r="CD27" s="14"/>
      <c r="CE27" s="77" t="s">
        <v>0</v>
      </c>
      <c r="CF27" s="14"/>
      <c r="CG27" s="14" t="s">
        <v>0</v>
      </c>
      <c r="CH27" s="14" t="s">
        <v>0</v>
      </c>
      <c r="CI27" s="14" t="s">
        <v>0</v>
      </c>
      <c r="CJ27" s="14" t="s">
        <v>0</v>
      </c>
    </row>
    <row r="28" spans="1:88" x14ac:dyDescent="0.2">
      <c r="A28" s="28">
        <v>0</v>
      </c>
      <c r="B28" s="14" t="s">
        <v>0</v>
      </c>
      <c r="C28" s="14" t="s">
        <v>0</v>
      </c>
      <c r="D28" s="14" t="s">
        <v>0</v>
      </c>
      <c r="E28" s="14" t="s">
        <v>0</v>
      </c>
      <c r="F28" s="14" t="s">
        <v>0</v>
      </c>
      <c r="G28" s="14"/>
      <c r="H28" s="14" t="s">
        <v>0</v>
      </c>
      <c r="I28" s="14"/>
      <c r="J28" s="14"/>
      <c r="K28" s="14"/>
      <c r="L28" s="14"/>
      <c r="M28" s="14" t="s">
        <v>0</v>
      </c>
      <c r="N28" s="14" t="s">
        <v>0</v>
      </c>
      <c r="O28" s="14"/>
      <c r="P28" s="14"/>
      <c r="Q28" s="14"/>
      <c r="R28" s="14"/>
      <c r="S28" s="14"/>
      <c r="T28" s="14" t="s">
        <v>0</v>
      </c>
      <c r="U28" s="14"/>
      <c r="V28" s="14"/>
      <c r="W28" s="14" t="s">
        <v>0</v>
      </c>
      <c r="X28" s="14"/>
      <c r="Y28" s="14"/>
      <c r="Z28" s="14" t="s">
        <v>0</v>
      </c>
      <c r="AA28" s="14"/>
      <c r="AB28" s="14"/>
      <c r="AC28" s="14" t="s">
        <v>0</v>
      </c>
      <c r="AD28" s="14"/>
      <c r="AE28" s="14" t="s">
        <v>0</v>
      </c>
      <c r="AF28" s="14" t="s">
        <v>0</v>
      </c>
      <c r="AG28" s="14" t="s">
        <v>0</v>
      </c>
      <c r="AH28" s="14" t="s">
        <v>0</v>
      </c>
      <c r="AI28" s="14" t="s">
        <v>0</v>
      </c>
      <c r="AJ28" s="14"/>
      <c r="AK28" s="14" t="s">
        <v>0</v>
      </c>
      <c r="AL28" s="14" t="s">
        <v>0</v>
      </c>
      <c r="AM28" s="14" t="s">
        <v>0</v>
      </c>
      <c r="AN28" s="14" t="s">
        <v>0</v>
      </c>
      <c r="AO28" s="14"/>
      <c r="AP28" s="14" t="s">
        <v>0</v>
      </c>
      <c r="AQ28" s="14" t="s">
        <v>0</v>
      </c>
      <c r="AR28" s="14" t="s">
        <v>0</v>
      </c>
      <c r="AS28" s="14"/>
      <c r="AT28" s="14" t="s">
        <v>0</v>
      </c>
      <c r="AU28" s="14"/>
      <c r="AV28" s="14" t="s">
        <v>0</v>
      </c>
      <c r="AW28" s="14" t="s">
        <v>0</v>
      </c>
      <c r="AX28" s="14" t="s">
        <v>0</v>
      </c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 t="s">
        <v>0</v>
      </c>
      <c r="BM28" s="14" t="s">
        <v>0</v>
      </c>
      <c r="BN28" s="14" t="s">
        <v>0</v>
      </c>
      <c r="BO28" s="14" t="s">
        <v>0</v>
      </c>
      <c r="BP28" s="14" t="s">
        <v>0</v>
      </c>
      <c r="BQ28" s="14" t="s">
        <v>0</v>
      </c>
      <c r="BR28" s="14" t="s">
        <v>0</v>
      </c>
      <c r="BS28" s="14" t="s">
        <v>0</v>
      </c>
      <c r="BT28" s="14" t="s">
        <v>0</v>
      </c>
      <c r="BU28" s="14" t="s">
        <v>0</v>
      </c>
      <c r="BV28" s="14"/>
      <c r="BW28" s="14"/>
      <c r="BX28" s="14"/>
      <c r="BY28" s="14" t="s">
        <v>0</v>
      </c>
      <c r="BZ28" s="14" t="s">
        <v>0</v>
      </c>
      <c r="CA28" s="14" t="s">
        <v>0</v>
      </c>
      <c r="CB28" s="14" t="s">
        <v>0</v>
      </c>
      <c r="CC28" s="14" t="s">
        <v>0</v>
      </c>
      <c r="CD28" s="14"/>
      <c r="CE28" s="77" t="s">
        <v>0</v>
      </c>
      <c r="CF28" s="14"/>
      <c r="CG28" s="14" t="s">
        <v>0</v>
      </c>
      <c r="CH28" s="14" t="s">
        <v>0</v>
      </c>
      <c r="CI28" s="14" t="s">
        <v>0</v>
      </c>
      <c r="CJ28" s="14" t="s">
        <v>0</v>
      </c>
    </row>
    <row r="29" spans="1:88" x14ac:dyDescent="0.2">
      <c r="A29" s="28">
        <v>0</v>
      </c>
      <c r="B29" s="14" t="s">
        <v>0</v>
      </c>
      <c r="C29" s="14" t="s">
        <v>0</v>
      </c>
      <c r="D29" s="14" t="s">
        <v>0</v>
      </c>
      <c r="E29" s="14" t="s">
        <v>0</v>
      </c>
      <c r="F29" s="14" t="s">
        <v>0</v>
      </c>
      <c r="G29" s="14"/>
      <c r="H29" s="14" t="s">
        <v>0</v>
      </c>
      <c r="I29" s="14"/>
      <c r="J29" s="14"/>
      <c r="K29" s="14"/>
      <c r="L29" s="14"/>
      <c r="M29" s="14" t="s">
        <v>0</v>
      </c>
      <c r="N29" s="14" t="s">
        <v>0</v>
      </c>
      <c r="O29" s="14"/>
      <c r="P29" s="14"/>
      <c r="Q29" s="14"/>
      <c r="R29" s="14"/>
      <c r="S29" s="14"/>
      <c r="T29" s="14" t="s">
        <v>0</v>
      </c>
      <c r="U29" s="14"/>
      <c r="V29" s="14"/>
      <c r="W29" s="14" t="s">
        <v>0</v>
      </c>
      <c r="X29" s="14"/>
      <c r="Y29" s="14"/>
      <c r="Z29" s="14" t="s">
        <v>0</v>
      </c>
      <c r="AA29" s="14"/>
      <c r="AB29" s="14"/>
      <c r="AC29" s="14" t="s">
        <v>0</v>
      </c>
      <c r="AD29" s="14"/>
      <c r="AE29" s="14" t="s">
        <v>0</v>
      </c>
      <c r="AF29" s="14" t="s">
        <v>0</v>
      </c>
      <c r="AG29" s="14" t="s">
        <v>0</v>
      </c>
      <c r="AH29" s="14" t="s">
        <v>0</v>
      </c>
      <c r="AI29" s="14" t="s">
        <v>0</v>
      </c>
      <c r="AJ29" s="14"/>
      <c r="AK29" s="14" t="s">
        <v>0</v>
      </c>
      <c r="AL29" s="14" t="s">
        <v>0</v>
      </c>
      <c r="AM29" s="14" t="s">
        <v>0</v>
      </c>
      <c r="AN29" s="14" t="s">
        <v>0</v>
      </c>
      <c r="AO29" s="14"/>
      <c r="AP29" s="14" t="s">
        <v>0</v>
      </c>
      <c r="AQ29" s="14" t="s">
        <v>0</v>
      </c>
      <c r="AR29" s="14" t="s">
        <v>0</v>
      </c>
      <c r="AS29" s="14"/>
      <c r="AT29" s="14" t="s">
        <v>0</v>
      </c>
      <c r="AU29" s="14"/>
      <c r="AV29" s="14" t="s">
        <v>0</v>
      </c>
      <c r="AW29" s="14" t="s">
        <v>0</v>
      </c>
      <c r="AX29" s="14" t="s">
        <v>0</v>
      </c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 t="s">
        <v>0</v>
      </c>
      <c r="BM29" s="14" t="s">
        <v>0</v>
      </c>
      <c r="BN29" s="14" t="s">
        <v>0</v>
      </c>
      <c r="BO29" s="14" t="s">
        <v>0</v>
      </c>
      <c r="BP29" s="14" t="s">
        <v>0</v>
      </c>
      <c r="BQ29" s="14" t="s">
        <v>0</v>
      </c>
      <c r="BR29" s="14" t="s">
        <v>0</v>
      </c>
      <c r="BS29" s="14" t="s">
        <v>0</v>
      </c>
      <c r="BT29" s="14" t="s">
        <v>0</v>
      </c>
      <c r="BU29" s="14" t="s">
        <v>0</v>
      </c>
      <c r="BV29" s="14"/>
      <c r="BW29" s="14"/>
      <c r="BX29" s="14"/>
      <c r="BY29" s="14" t="s">
        <v>0</v>
      </c>
      <c r="BZ29" s="14" t="s">
        <v>0</v>
      </c>
      <c r="CA29" s="14" t="s">
        <v>0</v>
      </c>
      <c r="CB29" s="14" t="s">
        <v>0</v>
      </c>
      <c r="CC29" s="14" t="s">
        <v>0</v>
      </c>
      <c r="CD29" s="14"/>
      <c r="CE29" s="77" t="s">
        <v>0</v>
      </c>
      <c r="CF29" s="14"/>
      <c r="CG29" s="14" t="s">
        <v>0</v>
      </c>
      <c r="CH29" s="14" t="s">
        <v>0</v>
      </c>
      <c r="CI29" s="14" t="s">
        <v>0</v>
      </c>
      <c r="CJ29" s="14" t="s">
        <v>0</v>
      </c>
    </row>
    <row r="30" spans="1:88" x14ac:dyDescent="0.2">
      <c r="A30" s="28">
        <v>0</v>
      </c>
      <c r="B30" s="14" t="s">
        <v>0</v>
      </c>
      <c r="C30" s="14" t="s">
        <v>0</v>
      </c>
      <c r="D30" s="14" t="s">
        <v>0</v>
      </c>
      <c r="E30" s="14" t="s">
        <v>0</v>
      </c>
      <c r="F30" s="14" t="s">
        <v>0</v>
      </c>
      <c r="G30" s="14"/>
      <c r="H30" s="14" t="s">
        <v>0</v>
      </c>
      <c r="I30" s="14"/>
      <c r="J30" s="14"/>
      <c r="K30" s="14"/>
      <c r="L30" s="14"/>
      <c r="M30" s="14" t="s">
        <v>0</v>
      </c>
      <c r="N30" s="14" t="s">
        <v>0</v>
      </c>
      <c r="O30" s="14"/>
      <c r="P30" s="14"/>
      <c r="Q30" s="14"/>
      <c r="R30" s="14"/>
      <c r="S30" s="14"/>
      <c r="T30" s="14" t="s">
        <v>0</v>
      </c>
      <c r="U30" s="14"/>
      <c r="V30" s="14"/>
      <c r="W30" s="14" t="s">
        <v>0</v>
      </c>
      <c r="X30" s="14"/>
      <c r="Y30" s="14"/>
      <c r="Z30" s="14" t="s">
        <v>0</v>
      </c>
      <c r="AA30" s="14"/>
      <c r="AB30" s="14"/>
      <c r="AC30" s="14" t="s">
        <v>0</v>
      </c>
      <c r="AD30" s="14"/>
      <c r="AE30" s="14" t="s">
        <v>0</v>
      </c>
      <c r="AF30" s="14" t="s">
        <v>0</v>
      </c>
      <c r="AG30" s="14" t="s">
        <v>0</v>
      </c>
      <c r="AH30" s="14" t="s">
        <v>0</v>
      </c>
      <c r="AI30" s="14" t="s">
        <v>0</v>
      </c>
      <c r="AJ30" s="14"/>
      <c r="AK30" s="14" t="s">
        <v>0</v>
      </c>
      <c r="AL30" s="14" t="s">
        <v>0</v>
      </c>
      <c r="AM30" s="14" t="s">
        <v>0</v>
      </c>
      <c r="AN30" s="14" t="s">
        <v>0</v>
      </c>
      <c r="AO30" s="14"/>
      <c r="AP30" s="14" t="s">
        <v>0</v>
      </c>
      <c r="AQ30" s="14" t="s">
        <v>0</v>
      </c>
      <c r="AR30" s="14" t="s">
        <v>0</v>
      </c>
      <c r="AS30" s="14"/>
      <c r="AT30" s="14" t="s">
        <v>0</v>
      </c>
      <c r="AU30" s="14"/>
      <c r="AV30" s="14" t="s">
        <v>0</v>
      </c>
      <c r="AW30" s="14" t="s">
        <v>0</v>
      </c>
      <c r="AX30" s="14" t="s">
        <v>0</v>
      </c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 t="s">
        <v>0</v>
      </c>
      <c r="BM30" s="14" t="s">
        <v>0</v>
      </c>
      <c r="BN30" s="14" t="s">
        <v>0</v>
      </c>
      <c r="BO30" s="14" t="s">
        <v>0</v>
      </c>
      <c r="BP30" s="14" t="s">
        <v>0</v>
      </c>
      <c r="BQ30" s="14" t="s">
        <v>0</v>
      </c>
      <c r="BR30" s="14" t="s">
        <v>0</v>
      </c>
      <c r="BS30" s="14" t="s">
        <v>0</v>
      </c>
      <c r="BT30" s="14" t="s">
        <v>0</v>
      </c>
      <c r="BU30" s="14" t="s">
        <v>0</v>
      </c>
      <c r="BV30" s="14"/>
      <c r="BW30" s="14"/>
      <c r="BX30" s="14"/>
      <c r="BY30" s="14" t="s">
        <v>0</v>
      </c>
      <c r="BZ30" s="14" t="s">
        <v>0</v>
      </c>
      <c r="CA30" s="14" t="s">
        <v>0</v>
      </c>
      <c r="CB30" s="14" t="s">
        <v>0</v>
      </c>
      <c r="CC30" s="14" t="s">
        <v>0</v>
      </c>
      <c r="CD30" s="14"/>
      <c r="CE30" s="77" t="s">
        <v>0</v>
      </c>
      <c r="CF30" s="14"/>
      <c r="CG30" s="14" t="s">
        <v>0</v>
      </c>
      <c r="CH30" s="14" t="s">
        <v>0</v>
      </c>
      <c r="CI30" s="14" t="s">
        <v>0</v>
      </c>
      <c r="CJ30" s="14" t="s">
        <v>0</v>
      </c>
    </row>
    <row r="31" spans="1:88" x14ac:dyDescent="0.2">
      <c r="A31" s="28">
        <v>0</v>
      </c>
      <c r="B31" s="14" t="s">
        <v>0</v>
      </c>
      <c r="C31" s="14" t="s">
        <v>0</v>
      </c>
      <c r="D31" s="14" t="s">
        <v>0</v>
      </c>
      <c r="E31" s="14" t="s">
        <v>0</v>
      </c>
      <c r="F31" s="14" t="s">
        <v>0</v>
      </c>
      <c r="G31" s="14"/>
      <c r="H31" s="14" t="s">
        <v>0</v>
      </c>
      <c r="I31" s="14"/>
      <c r="J31" s="14"/>
      <c r="K31" s="14"/>
      <c r="L31" s="14"/>
      <c r="M31" s="14" t="s">
        <v>0</v>
      </c>
      <c r="N31" s="14" t="s">
        <v>0</v>
      </c>
      <c r="O31" s="14"/>
      <c r="P31" s="14"/>
      <c r="Q31" s="14"/>
      <c r="R31" s="14"/>
      <c r="S31" s="14"/>
      <c r="T31" s="14" t="s">
        <v>0</v>
      </c>
      <c r="U31" s="14"/>
      <c r="V31" s="14"/>
      <c r="W31" s="14" t="s">
        <v>0</v>
      </c>
      <c r="X31" s="14"/>
      <c r="Y31" s="14"/>
      <c r="Z31" s="14" t="s">
        <v>0</v>
      </c>
      <c r="AA31" s="14"/>
      <c r="AB31" s="14"/>
      <c r="AC31" s="14" t="s">
        <v>0</v>
      </c>
      <c r="AD31" s="14"/>
      <c r="AE31" s="14" t="s">
        <v>0</v>
      </c>
      <c r="AF31" s="14" t="s">
        <v>0</v>
      </c>
      <c r="AG31" s="14" t="s">
        <v>0</v>
      </c>
      <c r="AH31" s="14" t="s">
        <v>0</v>
      </c>
      <c r="AI31" s="14" t="s">
        <v>0</v>
      </c>
      <c r="AJ31" s="14"/>
      <c r="AK31" s="14" t="s">
        <v>0</v>
      </c>
      <c r="AL31" s="14" t="s">
        <v>0</v>
      </c>
      <c r="AM31" s="14" t="s">
        <v>0</v>
      </c>
      <c r="AN31" s="14" t="s">
        <v>0</v>
      </c>
      <c r="AO31" s="14"/>
      <c r="AP31" s="14" t="s">
        <v>0</v>
      </c>
      <c r="AQ31" s="14" t="s">
        <v>0</v>
      </c>
      <c r="AR31" s="14" t="s">
        <v>0</v>
      </c>
      <c r="AS31" s="14"/>
      <c r="AT31" s="14" t="s">
        <v>0</v>
      </c>
      <c r="AU31" s="14"/>
      <c r="AV31" s="14" t="s">
        <v>0</v>
      </c>
      <c r="AW31" s="14" t="s">
        <v>0</v>
      </c>
      <c r="AX31" s="14" t="s">
        <v>0</v>
      </c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 t="s">
        <v>0</v>
      </c>
      <c r="BM31" s="14" t="s">
        <v>0</v>
      </c>
      <c r="BN31" s="14" t="s">
        <v>0</v>
      </c>
      <c r="BO31" s="14" t="s">
        <v>0</v>
      </c>
      <c r="BP31" s="14" t="s">
        <v>0</v>
      </c>
      <c r="BQ31" s="14" t="s">
        <v>0</v>
      </c>
      <c r="BR31" s="14" t="s">
        <v>0</v>
      </c>
      <c r="BS31" s="14" t="s">
        <v>0</v>
      </c>
      <c r="BT31" s="14" t="s">
        <v>0</v>
      </c>
      <c r="BU31" s="14" t="s">
        <v>0</v>
      </c>
      <c r="BV31" s="14"/>
      <c r="BW31" s="14"/>
      <c r="BX31" s="14"/>
      <c r="BY31" s="14" t="s">
        <v>0</v>
      </c>
      <c r="BZ31" s="14" t="s">
        <v>0</v>
      </c>
      <c r="CA31" s="14" t="s">
        <v>0</v>
      </c>
      <c r="CB31" s="14" t="s">
        <v>0</v>
      </c>
      <c r="CC31" s="14" t="s">
        <v>0</v>
      </c>
      <c r="CD31" s="14"/>
      <c r="CE31" s="77" t="s">
        <v>0</v>
      </c>
      <c r="CF31" s="14"/>
      <c r="CG31" s="14" t="s">
        <v>0</v>
      </c>
      <c r="CH31" s="14" t="s">
        <v>0</v>
      </c>
      <c r="CI31" s="14" t="s">
        <v>0</v>
      </c>
      <c r="CJ31" s="14" t="s">
        <v>0</v>
      </c>
    </row>
    <row r="32" spans="1:88" x14ac:dyDescent="0.2">
      <c r="A32" s="28">
        <v>0</v>
      </c>
      <c r="B32" s="14" t="s">
        <v>0</v>
      </c>
      <c r="C32" s="14" t="s">
        <v>0</v>
      </c>
      <c r="D32" s="14" t="s">
        <v>0</v>
      </c>
      <c r="E32" s="14" t="s">
        <v>0</v>
      </c>
      <c r="F32" s="14" t="s">
        <v>0</v>
      </c>
      <c r="G32" s="14"/>
      <c r="H32" s="14" t="s">
        <v>0</v>
      </c>
      <c r="I32" s="14"/>
      <c r="J32" s="14"/>
      <c r="K32" s="14"/>
      <c r="L32" s="14"/>
      <c r="M32" s="14" t="s">
        <v>0</v>
      </c>
      <c r="N32" s="14" t="s">
        <v>0</v>
      </c>
      <c r="O32" s="14"/>
      <c r="P32" s="14"/>
      <c r="Q32" s="14"/>
      <c r="R32" s="14"/>
      <c r="S32" s="14"/>
      <c r="T32" s="14" t="s">
        <v>0</v>
      </c>
      <c r="U32" s="14"/>
      <c r="V32" s="14"/>
      <c r="W32" s="14" t="s">
        <v>0</v>
      </c>
      <c r="X32" s="14"/>
      <c r="Y32" s="14"/>
      <c r="Z32" s="14" t="s">
        <v>0</v>
      </c>
      <c r="AA32" s="14"/>
      <c r="AB32" s="14"/>
      <c r="AC32" s="14" t="s">
        <v>0</v>
      </c>
      <c r="AD32" s="14"/>
      <c r="AE32" s="14" t="s">
        <v>0</v>
      </c>
      <c r="AF32" s="14" t="s">
        <v>0</v>
      </c>
      <c r="AG32" s="14" t="s">
        <v>0</v>
      </c>
      <c r="AH32" s="14" t="s">
        <v>0</v>
      </c>
      <c r="AI32" s="14" t="s">
        <v>0</v>
      </c>
      <c r="AJ32" s="14"/>
      <c r="AK32" s="14" t="s">
        <v>0</v>
      </c>
      <c r="AL32" s="14" t="s">
        <v>0</v>
      </c>
      <c r="AM32" s="14" t="s">
        <v>0</v>
      </c>
      <c r="AN32" s="14" t="s">
        <v>0</v>
      </c>
      <c r="AO32" s="14"/>
      <c r="AP32" s="14" t="s">
        <v>0</v>
      </c>
      <c r="AQ32" s="14" t="s">
        <v>0</v>
      </c>
      <c r="AR32" s="14" t="s">
        <v>0</v>
      </c>
      <c r="AS32" s="14"/>
      <c r="AT32" s="14" t="s">
        <v>0</v>
      </c>
      <c r="AU32" s="14"/>
      <c r="AV32" s="14" t="s">
        <v>0</v>
      </c>
      <c r="AW32" s="14" t="s">
        <v>0</v>
      </c>
      <c r="AX32" s="14" t="s">
        <v>0</v>
      </c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 t="s">
        <v>0</v>
      </c>
      <c r="BM32" s="14" t="s">
        <v>0</v>
      </c>
      <c r="BN32" s="14" t="s">
        <v>0</v>
      </c>
      <c r="BO32" s="14" t="s">
        <v>0</v>
      </c>
      <c r="BP32" s="14" t="s">
        <v>0</v>
      </c>
      <c r="BQ32" s="14" t="s">
        <v>0</v>
      </c>
      <c r="BR32" s="14" t="s">
        <v>0</v>
      </c>
      <c r="BS32" s="14" t="s">
        <v>0</v>
      </c>
      <c r="BT32" s="14" t="s">
        <v>0</v>
      </c>
      <c r="BU32" s="14" t="s">
        <v>0</v>
      </c>
      <c r="BV32" s="14"/>
      <c r="BW32" s="14"/>
      <c r="BX32" s="14"/>
      <c r="BY32" s="14" t="s">
        <v>0</v>
      </c>
      <c r="BZ32" s="14" t="s">
        <v>0</v>
      </c>
      <c r="CA32" s="14" t="s">
        <v>0</v>
      </c>
      <c r="CB32" s="14" t="s">
        <v>0</v>
      </c>
      <c r="CC32" s="14" t="s">
        <v>0</v>
      </c>
      <c r="CD32" s="14"/>
      <c r="CE32" s="77" t="s">
        <v>0</v>
      </c>
      <c r="CF32" s="14"/>
      <c r="CG32" s="14" t="s">
        <v>0</v>
      </c>
      <c r="CH32" s="14" t="s">
        <v>0</v>
      </c>
      <c r="CI32" s="14" t="s">
        <v>0</v>
      </c>
      <c r="CJ32" s="14" t="s">
        <v>0</v>
      </c>
    </row>
    <row r="33" spans="1:88" x14ac:dyDescent="0.2">
      <c r="A33" s="28">
        <v>0</v>
      </c>
      <c r="B33" s="14" t="s">
        <v>0</v>
      </c>
      <c r="C33" s="14" t="s">
        <v>0</v>
      </c>
      <c r="D33" s="14" t="s">
        <v>0</v>
      </c>
      <c r="E33" s="14" t="s">
        <v>0</v>
      </c>
      <c r="F33" s="14" t="s">
        <v>0</v>
      </c>
      <c r="G33" s="14"/>
      <c r="H33" s="14" t="s">
        <v>0</v>
      </c>
      <c r="I33" s="14"/>
      <c r="J33" s="14"/>
      <c r="K33" s="14"/>
      <c r="L33" s="14"/>
      <c r="M33" s="14" t="s">
        <v>0</v>
      </c>
      <c r="N33" s="14" t="s">
        <v>0</v>
      </c>
      <c r="O33" s="14"/>
      <c r="P33" s="14"/>
      <c r="Q33" s="14"/>
      <c r="R33" s="14"/>
      <c r="S33" s="14"/>
      <c r="T33" s="14" t="s">
        <v>0</v>
      </c>
      <c r="U33" s="14"/>
      <c r="V33" s="14"/>
      <c r="W33" s="14" t="s">
        <v>0</v>
      </c>
      <c r="X33" s="14"/>
      <c r="Y33" s="14"/>
      <c r="Z33" s="14" t="s">
        <v>0</v>
      </c>
      <c r="AA33" s="14"/>
      <c r="AB33" s="14"/>
      <c r="AC33" s="14" t="s">
        <v>0</v>
      </c>
      <c r="AD33" s="14"/>
      <c r="AE33" s="14" t="s">
        <v>0</v>
      </c>
      <c r="AF33" s="14" t="s">
        <v>0</v>
      </c>
      <c r="AG33" s="14" t="s">
        <v>0</v>
      </c>
      <c r="AH33" s="14" t="s">
        <v>0</v>
      </c>
      <c r="AI33" s="14" t="s">
        <v>0</v>
      </c>
      <c r="AJ33" s="14"/>
      <c r="AK33" s="14" t="s">
        <v>0</v>
      </c>
      <c r="AL33" s="14" t="s">
        <v>0</v>
      </c>
      <c r="AM33" s="14" t="s">
        <v>0</v>
      </c>
      <c r="AN33" s="14" t="s">
        <v>0</v>
      </c>
      <c r="AO33" s="14"/>
      <c r="AP33" s="14" t="s">
        <v>0</v>
      </c>
      <c r="AQ33" s="14" t="s">
        <v>0</v>
      </c>
      <c r="AR33" s="14" t="s">
        <v>0</v>
      </c>
      <c r="AS33" s="14"/>
      <c r="AT33" s="14" t="s">
        <v>0</v>
      </c>
      <c r="AU33" s="14"/>
      <c r="AV33" s="14" t="s">
        <v>0</v>
      </c>
      <c r="AW33" s="14" t="s">
        <v>0</v>
      </c>
      <c r="AX33" s="14" t="s">
        <v>0</v>
      </c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 t="s">
        <v>0</v>
      </c>
      <c r="BM33" s="14" t="s">
        <v>0</v>
      </c>
      <c r="BN33" s="14" t="s">
        <v>0</v>
      </c>
      <c r="BO33" s="14" t="s">
        <v>0</v>
      </c>
      <c r="BP33" s="14" t="s">
        <v>0</v>
      </c>
      <c r="BQ33" s="14" t="s">
        <v>0</v>
      </c>
      <c r="BR33" s="14" t="s">
        <v>0</v>
      </c>
      <c r="BS33" s="14" t="s">
        <v>0</v>
      </c>
      <c r="BT33" s="14" t="s">
        <v>0</v>
      </c>
      <c r="BU33" s="14" t="s">
        <v>0</v>
      </c>
      <c r="BV33" s="14"/>
      <c r="BW33" s="14"/>
      <c r="BX33" s="14"/>
      <c r="BY33" s="14"/>
      <c r="BZ33" s="14" t="s">
        <v>0</v>
      </c>
      <c r="CA33" s="14" t="s">
        <v>0</v>
      </c>
      <c r="CB33" s="14" t="s">
        <v>0</v>
      </c>
      <c r="CC33" s="14" t="s">
        <v>0</v>
      </c>
      <c r="CD33" s="14"/>
      <c r="CE33" s="77" t="s">
        <v>0</v>
      </c>
      <c r="CF33" s="14"/>
      <c r="CG33" s="14" t="s">
        <v>0</v>
      </c>
      <c r="CH33" s="14" t="s">
        <v>0</v>
      </c>
      <c r="CI33" s="14" t="s">
        <v>0</v>
      </c>
      <c r="CJ33" s="14" t="s">
        <v>0</v>
      </c>
    </row>
    <row r="34" spans="1:88" x14ac:dyDescent="0.2">
      <c r="A34" s="28">
        <v>0</v>
      </c>
      <c r="B34" s="14" t="s">
        <v>0</v>
      </c>
      <c r="C34" s="14" t="s">
        <v>0</v>
      </c>
      <c r="D34" s="14" t="s">
        <v>0</v>
      </c>
      <c r="E34" s="14" t="s">
        <v>0</v>
      </c>
      <c r="F34" s="14" t="s">
        <v>0</v>
      </c>
      <c r="G34" s="14"/>
      <c r="H34" s="14" t="s">
        <v>0</v>
      </c>
      <c r="I34" s="14"/>
      <c r="J34" s="14"/>
      <c r="K34" s="14"/>
      <c r="L34" s="14"/>
      <c r="M34" s="14" t="s">
        <v>0</v>
      </c>
      <c r="N34" s="14" t="s">
        <v>0</v>
      </c>
      <c r="O34" s="14"/>
      <c r="P34" s="14"/>
      <c r="Q34" s="14"/>
      <c r="R34" s="14"/>
      <c r="S34" s="14"/>
      <c r="T34" s="14" t="s">
        <v>0</v>
      </c>
      <c r="U34" s="14"/>
      <c r="V34" s="14"/>
      <c r="W34" s="14" t="s">
        <v>0</v>
      </c>
      <c r="X34" s="14"/>
      <c r="Y34" s="14"/>
      <c r="Z34" s="14" t="s">
        <v>0</v>
      </c>
      <c r="AA34" s="14"/>
      <c r="AB34" s="14"/>
      <c r="AC34" s="14" t="s">
        <v>0</v>
      </c>
      <c r="AD34" s="14"/>
      <c r="AE34" s="14" t="s">
        <v>0</v>
      </c>
      <c r="AF34" s="14" t="s">
        <v>0</v>
      </c>
      <c r="AG34" s="14" t="s">
        <v>0</v>
      </c>
      <c r="AH34" s="14" t="s">
        <v>0</v>
      </c>
      <c r="AI34" s="14" t="s">
        <v>0</v>
      </c>
      <c r="AJ34" s="14"/>
      <c r="AK34" s="14" t="s">
        <v>0</v>
      </c>
      <c r="AL34" s="14" t="s">
        <v>0</v>
      </c>
      <c r="AM34" s="14" t="s">
        <v>0</v>
      </c>
      <c r="AN34" s="14" t="s">
        <v>0</v>
      </c>
      <c r="AO34" s="14"/>
      <c r="AP34" s="14" t="s">
        <v>0</v>
      </c>
      <c r="AQ34" s="14" t="s">
        <v>0</v>
      </c>
      <c r="AR34" s="14" t="s">
        <v>0</v>
      </c>
      <c r="AS34" s="14"/>
      <c r="AT34" s="14" t="s">
        <v>0</v>
      </c>
      <c r="AU34" s="14"/>
      <c r="AV34" s="14" t="s">
        <v>0</v>
      </c>
      <c r="AW34" s="14" t="s">
        <v>0</v>
      </c>
      <c r="AX34" s="14" t="s">
        <v>0</v>
      </c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 t="s">
        <v>0</v>
      </c>
      <c r="BM34" s="14" t="s">
        <v>0</v>
      </c>
      <c r="BN34" s="14" t="s">
        <v>0</v>
      </c>
      <c r="BO34" s="14" t="s">
        <v>0</v>
      </c>
      <c r="BP34" s="14" t="s">
        <v>0</v>
      </c>
      <c r="BQ34" s="14" t="s">
        <v>0</v>
      </c>
      <c r="BR34" s="14" t="s">
        <v>0</v>
      </c>
      <c r="BS34" s="14" t="s">
        <v>0</v>
      </c>
      <c r="BT34" s="14" t="s">
        <v>0</v>
      </c>
      <c r="BU34" s="14" t="s">
        <v>0</v>
      </c>
      <c r="BV34" s="14"/>
      <c r="BW34" s="14"/>
      <c r="BX34" s="14"/>
      <c r="BY34" s="14"/>
      <c r="BZ34" s="14" t="s">
        <v>0</v>
      </c>
      <c r="CA34" s="14" t="s">
        <v>0</v>
      </c>
      <c r="CB34" s="14" t="s">
        <v>0</v>
      </c>
      <c r="CC34" s="14" t="s">
        <v>0</v>
      </c>
      <c r="CD34" s="14"/>
      <c r="CE34" s="77" t="s">
        <v>0</v>
      </c>
      <c r="CF34" s="14"/>
      <c r="CG34" s="14" t="s">
        <v>0</v>
      </c>
      <c r="CH34" s="14" t="s">
        <v>0</v>
      </c>
      <c r="CI34" s="14" t="s">
        <v>0</v>
      </c>
      <c r="CJ34" s="14" t="s">
        <v>0</v>
      </c>
    </row>
    <row r="35" spans="1:88" x14ac:dyDescent="0.2">
      <c r="A35" s="28">
        <v>0</v>
      </c>
      <c r="B35" s="14" t="s">
        <v>0</v>
      </c>
      <c r="C35" s="14" t="s">
        <v>0</v>
      </c>
      <c r="D35" s="14" t="s">
        <v>0</v>
      </c>
      <c r="E35" s="14" t="s">
        <v>0</v>
      </c>
      <c r="F35" s="14" t="s">
        <v>0</v>
      </c>
      <c r="G35" s="14"/>
      <c r="H35" s="14" t="s">
        <v>0</v>
      </c>
      <c r="I35" s="14"/>
      <c r="J35" s="14"/>
      <c r="K35" s="14"/>
      <c r="L35" s="14"/>
      <c r="M35" s="14" t="s">
        <v>0</v>
      </c>
      <c r="N35" s="14" t="s">
        <v>0</v>
      </c>
      <c r="O35" s="14"/>
      <c r="P35" s="14"/>
      <c r="Q35" s="14"/>
      <c r="R35" s="14"/>
      <c r="S35" s="14"/>
      <c r="T35" s="14" t="s">
        <v>0</v>
      </c>
      <c r="U35" s="14"/>
      <c r="V35" s="14"/>
      <c r="W35" s="14" t="s">
        <v>0</v>
      </c>
      <c r="X35" s="14"/>
      <c r="Y35" s="14"/>
      <c r="Z35" s="14" t="s">
        <v>0</v>
      </c>
      <c r="AA35" s="14"/>
      <c r="AB35" s="14"/>
      <c r="AC35" s="14" t="s">
        <v>0</v>
      </c>
      <c r="AD35" s="14"/>
      <c r="AE35" s="14" t="s">
        <v>0</v>
      </c>
      <c r="AF35" s="14" t="s">
        <v>0</v>
      </c>
      <c r="AG35" s="14" t="s">
        <v>0</v>
      </c>
      <c r="AH35" s="14" t="s">
        <v>0</v>
      </c>
      <c r="AI35" s="14" t="s">
        <v>0</v>
      </c>
      <c r="AJ35" s="14"/>
      <c r="AK35" s="14" t="s">
        <v>0</v>
      </c>
      <c r="AL35" s="14" t="s">
        <v>0</v>
      </c>
      <c r="AM35" s="14" t="s">
        <v>0</v>
      </c>
      <c r="AN35" s="14" t="s">
        <v>0</v>
      </c>
      <c r="AO35" s="14"/>
      <c r="AP35" s="14" t="s">
        <v>0</v>
      </c>
      <c r="AQ35" s="14" t="s">
        <v>0</v>
      </c>
      <c r="AR35" s="14" t="s">
        <v>0</v>
      </c>
      <c r="AS35" s="14"/>
      <c r="AT35" s="14" t="s">
        <v>0</v>
      </c>
      <c r="AU35" s="14"/>
      <c r="AV35" s="14" t="s">
        <v>0</v>
      </c>
      <c r="AW35" s="14" t="s">
        <v>0</v>
      </c>
      <c r="AX35" s="14" t="s">
        <v>0</v>
      </c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 t="s">
        <v>0</v>
      </c>
      <c r="BM35" s="14" t="s">
        <v>0</v>
      </c>
      <c r="BN35" s="14" t="s">
        <v>0</v>
      </c>
      <c r="BO35" s="14" t="s">
        <v>0</v>
      </c>
      <c r="BP35" s="14" t="s">
        <v>0</v>
      </c>
      <c r="BQ35" s="14" t="s">
        <v>0</v>
      </c>
      <c r="BR35" s="14" t="s">
        <v>0</v>
      </c>
      <c r="BS35" s="14" t="s">
        <v>0</v>
      </c>
      <c r="BT35" s="14" t="s">
        <v>0</v>
      </c>
      <c r="BU35" s="14" t="s">
        <v>0</v>
      </c>
      <c r="BV35" s="14"/>
      <c r="BW35" s="14"/>
      <c r="BX35" s="14"/>
      <c r="BY35" s="14"/>
      <c r="BZ35" s="14" t="s">
        <v>0</v>
      </c>
      <c r="CA35" s="14" t="s">
        <v>0</v>
      </c>
      <c r="CB35" s="14" t="s">
        <v>0</v>
      </c>
      <c r="CC35" s="14" t="s">
        <v>0</v>
      </c>
      <c r="CD35" s="14"/>
      <c r="CE35" s="77" t="s">
        <v>0</v>
      </c>
      <c r="CF35" s="14"/>
      <c r="CG35" s="14" t="s">
        <v>0</v>
      </c>
      <c r="CH35" s="14" t="s">
        <v>0</v>
      </c>
      <c r="CI35" s="14" t="s">
        <v>0</v>
      </c>
      <c r="CJ35" s="14" t="s">
        <v>0</v>
      </c>
    </row>
    <row r="36" spans="1:88" x14ac:dyDescent="0.2">
      <c r="A36" s="28">
        <v>0</v>
      </c>
      <c r="B36" s="14" t="s">
        <v>0</v>
      </c>
      <c r="C36" s="14" t="s">
        <v>0</v>
      </c>
      <c r="D36" s="14" t="s">
        <v>0</v>
      </c>
      <c r="E36" s="14" t="s">
        <v>0</v>
      </c>
      <c r="F36" s="14" t="s">
        <v>0</v>
      </c>
      <c r="G36" s="14"/>
      <c r="H36" s="14" t="s">
        <v>0</v>
      </c>
      <c r="I36" s="14"/>
      <c r="J36" s="14"/>
      <c r="K36" s="14"/>
      <c r="L36" s="14"/>
      <c r="M36" s="14" t="s">
        <v>0</v>
      </c>
      <c r="N36" s="14" t="s">
        <v>0</v>
      </c>
      <c r="O36" s="14"/>
      <c r="P36" s="14"/>
      <c r="Q36" s="14"/>
      <c r="R36" s="14"/>
      <c r="S36" s="14"/>
      <c r="T36" s="14" t="s">
        <v>0</v>
      </c>
      <c r="U36" s="14"/>
      <c r="V36" s="14"/>
      <c r="W36" s="14" t="s">
        <v>0</v>
      </c>
      <c r="X36" s="14"/>
      <c r="Y36" s="14"/>
      <c r="Z36" s="14" t="s">
        <v>0</v>
      </c>
      <c r="AA36" s="14"/>
      <c r="AB36" s="14"/>
      <c r="AC36" s="14" t="s">
        <v>0</v>
      </c>
      <c r="AD36" s="14"/>
      <c r="AE36" s="14" t="s">
        <v>0</v>
      </c>
      <c r="AF36" s="14" t="s">
        <v>0</v>
      </c>
      <c r="AG36" s="14" t="s">
        <v>0</v>
      </c>
      <c r="AH36" s="14" t="s">
        <v>0</v>
      </c>
      <c r="AI36" s="14" t="s">
        <v>0</v>
      </c>
      <c r="AJ36" s="14"/>
      <c r="AK36" s="14" t="s">
        <v>0</v>
      </c>
      <c r="AL36" s="14" t="s">
        <v>0</v>
      </c>
      <c r="AM36" s="14" t="s">
        <v>0</v>
      </c>
      <c r="AN36" s="14" t="s">
        <v>0</v>
      </c>
      <c r="AO36" s="14"/>
      <c r="AP36" s="14" t="s">
        <v>0</v>
      </c>
      <c r="AQ36" s="14" t="s">
        <v>0</v>
      </c>
      <c r="AR36" s="14" t="s">
        <v>0</v>
      </c>
      <c r="AS36" s="14"/>
      <c r="AT36" s="14" t="s">
        <v>0</v>
      </c>
      <c r="AU36" s="14"/>
      <c r="AV36" s="14" t="s">
        <v>0</v>
      </c>
      <c r="AW36" s="14" t="s">
        <v>0</v>
      </c>
      <c r="AX36" s="14" t="s">
        <v>0</v>
      </c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 t="s">
        <v>0</v>
      </c>
      <c r="BM36" s="14" t="s">
        <v>0</v>
      </c>
      <c r="BN36" s="14" t="s">
        <v>0</v>
      </c>
      <c r="BO36" s="14" t="s">
        <v>0</v>
      </c>
      <c r="BP36" s="14" t="s">
        <v>0</v>
      </c>
      <c r="BQ36" s="14" t="s">
        <v>0</v>
      </c>
      <c r="BR36" s="14" t="s">
        <v>0</v>
      </c>
      <c r="BS36" s="14" t="s">
        <v>0</v>
      </c>
      <c r="BT36" s="14" t="s">
        <v>0</v>
      </c>
      <c r="BU36" s="14" t="s">
        <v>0</v>
      </c>
      <c r="BV36" s="14"/>
      <c r="BW36" s="14"/>
      <c r="BX36" s="14"/>
      <c r="BY36" s="14"/>
      <c r="BZ36" s="14" t="s">
        <v>0</v>
      </c>
      <c r="CA36" s="14" t="s">
        <v>0</v>
      </c>
      <c r="CB36" s="14" t="s">
        <v>0</v>
      </c>
      <c r="CC36" s="14" t="s">
        <v>0</v>
      </c>
      <c r="CD36" s="14"/>
      <c r="CE36" s="77" t="s">
        <v>0</v>
      </c>
      <c r="CF36" s="14"/>
      <c r="CG36" s="14" t="s">
        <v>0</v>
      </c>
      <c r="CH36" s="14" t="s">
        <v>0</v>
      </c>
      <c r="CI36" s="14" t="s">
        <v>0</v>
      </c>
      <c r="CJ36" s="14" t="s">
        <v>0</v>
      </c>
    </row>
    <row r="37" spans="1:88" s="64" customFormat="1" x14ac:dyDescent="0.2">
      <c r="A37" s="64" t="s">
        <v>59</v>
      </c>
      <c r="B37" s="65">
        <v>43656825255.419998</v>
      </c>
      <c r="C37" s="65">
        <v>107037707796.8461</v>
      </c>
      <c r="D37" s="65">
        <v>19786425529</v>
      </c>
      <c r="E37" s="65">
        <v>25719722219.169998</v>
      </c>
      <c r="F37" s="65">
        <v>1351950989</v>
      </c>
      <c r="G37" s="65"/>
      <c r="H37" s="65">
        <v>51799002450.265259</v>
      </c>
      <c r="I37" s="65"/>
      <c r="J37" s="65"/>
      <c r="K37" s="65"/>
      <c r="L37" s="65"/>
      <c r="M37" s="65">
        <v>131832181541.56</v>
      </c>
      <c r="N37" s="65">
        <v>60640172785.176056</v>
      </c>
      <c r="O37" s="65"/>
      <c r="P37" s="65"/>
      <c r="Q37" s="65"/>
      <c r="R37" s="65"/>
      <c r="S37" s="65"/>
      <c r="T37" s="65">
        <v>15767048152.5</v>
      </c>
      <c r="U37" s="65"/>
      <c r="V37" s="65"/>
      <c r="W37" s="65">
        <v>3742359092.8899999</v>
      </c>
      <c r="X37" s="65"/>
      <c r="Y37" s="65"/>
      <c r="Z37" s="65">
        <v>33455430938.800003</v>
      </c>
      <c r="AA37" s="65"/>
      <c r="AB37" s="65"/>
      <c r="AC37" s="65">
        <v>4650913537.8000002</v>
      </c>
      <c r="AD37" s="65"/>
      <c r="AE37" s="65">
        <v>60292626504.131485</v>
      </c>
      <c r="AF37" s="65">
        <v>13958147336.790001</v>
      </c>
      <c r="AG37" s="65">
        <v>16901587393.92</v>
      </c>
      <c r="AH37" s="65">
        <v>3235389282.6999998</v>
      </c>
      <c r="AI37" s="65">
        <v>1503264809.3699999</v>
      </c>
      <c r="AJ37" s="65"/>
      <c r="AK37" s="65">
        <v>51231943699.714638</v>
      </c>
      <c r="AL37" s="65">
        <v>2719209665.2600002</v>
      </c>
      <c r="AM37" s="65">
        <v>4661036270.9400005</v>
      </c>
      <c r="AN37" s="65">
        <v>60538973382.981483</v>
      </c>
      <c r="AO37" s="65"/>
      <c r="AP37" s="65">
        <v>2343047132.5</v>
      </c>
      <c r="AQ37" s="65">
        <v>14609197503.119999</v>
      </c>
      <c r="AR37" s="65">
        <v>1854461454</v>
      </c>
      <c r="AS37" s="65"/>
      <c r="AT37" s="65">
        <v>1239246657.5</v>
      </c>
      <c r="AU37" s="65"/>
      <c r="AV37" s="65">
        <v>10572127771.99</v>
      </c>
      <c r="AW37" s="65">
        <v>32579865598.764622</v>
      </c>
      <c r="AX37" s="65">
        <v>4028002024.2200003</v>
      </c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>
        <v>196200680800.4361</v>
      </c>
      <c r="BM37" s="65">
        <v>1569116022</v>
      </c>
      <c r="BN37" s="65">
        <v>53109917720.125259</v>
      </c>
      <c r="BO37" s="65">
        <v>12789967494</v>
      </c>
      <c r="BP37" s="65">
        <v>19509407245.389999</v>
      </c>
      <c r="BQ37" s="65">
        <v>106713095672.43546</v>
      </c>
      <c r="BR37" s="65">
        <v>74250773840.921478</v>
      </c>
      <c r="BS37" s="65">
        <v>20136976676.619999</v>
      </c>
      <c r="BT37" s="65">
        <v>1528665559.3699999</v>
      </c>
      <c r="BU37" s="65">
        <v>53951153364.97464</v>
      </c>
      <c r="BV37" s="65">
        <v>4767642481</v>
      </c>
      <c r="BW37" s="65">
        <v>1770218680</v>
      </c>
      <c r="BX37" s="65">
        <v>1075829171.5</v>
      </c>
      <c r="BY37" s="65"/>
      <c r="BZ37" s="65">
        <v>263669682036.56137</v>
      </c>
      <c r="CA37" s="65">
        <v>126222502917.82544</v>
      </c>
      <c r="CB37" s="65">
        <v>149867569441.88611</v>
      </c>
      <c r="CC37" s="65">
        <v>6537861161</v>
      </c>
      <c r="CD37" s="65">
        <v>1075829171.5</v>
      </c>
      <c r="CE37" s="49">
        <v>547373444728.77295</v>
      </c>
      <c r="CF37" s="65"/>
      <c r="CG37" s="65">
        <v>150694533052.26611</v>
      </c>
      <c r="CH37" s="65">
        <v>45506147748.169998</v>
      </c>
      <c r="CI37" s="65">
        <v>63443250784.419998</v>
      </c>
      <c r="CJ37" s="65">
        <v>132757430016.0161</v>
      </c>
    </row>
    <row r="38" spans="1:88" x14ac:dyDescent="0.2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77"/>
      <c r="CF38" s="14"/>
      <c r="CG38" s="14"/>
      <c r="CH38" s="14"/>
      <c r="CI38" s="14"/>
      <c r="CJ38" s="14"/>
    </row>
    <row r="39" spans="1:88" x14ac:dyDescent="0.2">
      <c r="A39" s="55" t="s">
        <v>367</v>
      </c>
      <c r="B39" s="55">
        <v>6</v>
      </c>
      <c r="C39" s="55">
        <v>14</v>
      </c>
      <c r="D39" s="55">
        <v>6</v>
      </c>
      <c r="E39" s="55">
        <v>14</v>
      </c>
      <c r="F39" s="55">
        <v>5</v>
      </c>
      <c r="G39" s="55"/>
      <c r="H39" s="55">
        <v>6</v>
      </c>
      <c r="I39" s="55"/>
      <c r="J39" s="55"/>
      <c r="K39" s="55"/>
      <c r="L39" s="55"/>
      <c r="M39" s="55">
        <v>12</v>
      </c>
      <c r="N39" s="55">
        <v>12</v>
      </c>
      <c r="O39" s="55"/>
      <c r="P39" s="55"/>
      <c r="Q39" s="55"/>
      <c r="R39" s="55"/>
      <c r="S39" s="55"/>
      <c r="T39" s="55">
        <v>11</v>
      </c>
      <c r="U39" s="55"/>
      <c r="V39" s="55"/>
      <c r="W39" s="55">
        <v>9</v>
      </c>
      <c r="X39" s="55"/>
      <c r="Y39" s="55"/>
      <c r="Z39" s="55">
        <v>5</v>
      </c>
      <c r="AA39" s="55"/>
      <c r="AB39" s="55"/>
      <c r="AC39" s="55">
        <v>5</v>
      </c>
      <c r="AD39" s="55"/>
      <c r="AE39" s="55">
        <v>15</v>
      </c>
      <c r="AF39" s="55">
        <v>13</v>
      </c>
      <c r="AG39" s="55">
        <v>14</v>
      </c>
      <c r="AH39" s="55">
        <v>13</v>
      </c>
      <c r="AI39" s="55">
        <v>8</v>
      </c>
      <c r="AJ39" s="55"/>
      <c r="AK39" s="55">
        <v>15</v>
      </c>
      <c r="AL39" s="55">
        <v>12</v>
      </c>
      <c r="AM39" s="55">
        <v>8</v>
      </c>
      <c r="AN39" s="55">
        <v>13</v>
      </c>
      <c r="AO39" s="55"/>
      <c r="AP39" s="55">
        <v>7</v>
      </c>
      <c r="AQ39" s="55">
        <v>12</v>
      </c>
      <c r="AR39" s="55">
        <v>5</v>
      </c>
      <c r="AS39" s="55"/>
      <c r="AT39" s="55">
        <v>7</v>
      </c>
      <c r="AU39" s="55"/>
      <c r="AV39" s="55">
        <v>8</v>
      </c>
      <c r="AW39" s="55">
        <v>13</v>
      </c>
      <c r="AX39" s="55">
        <v>7</v>
      </c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>
        <v>14</v>
      </c>
      <c r="BM39" s="55">
        <v>5</v>
      </c>
      <c r="BN39" s="55">
        <v>6</v>
      </c>
      <c r="BO39" s="55">
        <v>5</v>
      </c>
      <c r="BP39" s="55">
        <v>13</v>
      </c>
      <c r="BQ39" s="55">
        <v>17</v>
      </c>
      <c r="BR39" s="55">
        <v>15</v>
      </c>
      <c r="BS39" s="55">
        <v>14</v>
      </c>
      <c r="BT39" s="55">
        <v>8</v>
      </c>
      <c r="BU39" s="55">
        <v>15</v>
      </c>
      <c r="BV39" s="55"/>
      <c r="BW39" s="55"/>
      <c r="BX39" s="55"/>
      <c r="BY39" s="55"/>
      <c r="BZ39" s="55">
        <v>18</v>
      </c>
      <c r="CA39" s="55">
        <v>17</v>
      </c>
      <c r="CB39" s="55">
        <v>15</v>
      </c>
      <c r="CC39" s="55">
        <v>5</v>
      </c>
      <c r="CD39" s="55"/>
      <c r="CE39" s="102">
        <v>22</v>
      </c>
      <c r="CF39" s="55"/>
      <c r="CG39" s="55">
        <v>14</v>
      </c>
      <c r="CH39" s="55">
        <v>14</v>
      </c>
      <c r="CI39" s="55">
        <v>6</v>
      </c>
      <c r="CJ39" s="55">
        <v>14</v>
      </c>
    </row>
    <row r="40" spans="1:88" x14ac:dyDescent="0.2">
      <c r="A40" s="52" t="s">
        <v>368</v>
      </c>
      <c r="B40" s="52" t="s">
        <v>2885</v>
      </c>
      <c r="C40" s="52" t="s">
        <v>2885</v>
      </c>
      <c r="D40" s="52" t="s">
        <v>2885</v>
      </c>
      <c r="E40" s="52" t="s">
        <v>2885</v>
      </c>
      <c r="F40" s="52" t="s">
        <v>2885</v>
      </c>
      <c r="G40" s="52" t="s">
        <v>2886</v>
      </c>
      <c r="H40" s="52" t="s">
        <v>2885</v>
      </c>
      <c r="I40" s="52" t="s">
        <v>2886</v>
      </c>
      <c r="J40" s="52" t="s">
        <v>2886</v>
      </c>
      <c r="K40" s="52" t="s">
        <v>2886</v>
      </c>
      <c r="L40" s="52" t="s">
        <v>2886</v>
      </c>
      <c r="M40" s="52" t="s">
        <v>2885</v>
      </c>
      <c r="N40" s="52" t="s">
        <v>2885</v>
      </c>
      <c r="O40" s="52" t="s">
        <v>2886</v>
      </c>
      <c r="P40" s="52" t="s">
        <v>2886</v>
      </c>
      <c r="Q40" s="52" t="s">
        <v>2886</v>
      </c>
      <c r="R40" s="52" t="s">
        <v>2886</v>
      </c>
      <c r="S40" s="52" t="s">
        <v>2886</v>
      </c>
      <c r="T40" s="52" t="s">
        <v>2885</v>
      </c>
      <c r="U40" s="52" t="s">
        <v>2886</v>
      </c>
      <c r="V40" s="52" t="s">
        <v>2886</v>
      </c>
      <c r="W40" s="52" t="s">
        <v>2885</v>
      </c>
      <c r="X40" s="52" t="s">
        <v>2886</v>
      </c>
      <c r="Y40" s="52" t="s">
        <v>2886</v>
      </c>
      <c r="Z40" s="52" t="s">
        <v>2885</v>
      </c>
      <c r="AA40" s="52" t="s">
        <v>2886</v>
      </c>
      <c r="AB40" s="52" t="s">
        <v>2886</v>
      </c>
      <c r="AC40" s="52" t="s">
        <v>2885</v>
      </c>
      <c r="AD40" s="52" t="s">
        <v>2886</v>
      </c>
      <c r="AE40" s="52" t="s">
        <v>2885</v>
      </c>
      <c r="AF40" s="52" t="s">
        <v>2885</v>
      </c>
      <c r="AG40" s="52" t="s">
        <v>2885</v>
      </c>
      <c r="AH40" s="52" t="s">
        <v>2885</v>
      </c>
      <c r="AI40" s="52" t="s">
        <v>2885</v>
      </c>
      <c r="AJ40" s="52" t="s">
        <v>2886</v>
      </c>
      <c r="AK40" s="52" t="s">
        <v>2885</v>
      </c>
      <c r="AL40" s="52" t="s">
        <v>2885</v>
      </c>
      <c r="AM40" s="52" t="s">
        <v>2885</v>
      </c>
      <c r="AN40" s="52" t="s">
        <v>2885</v>
      </c>
      <c r="AO40" s="52" t="s">
        <v>2886</v>
      </c>
      <c r="AP40" s="52" t="s">
        <v>2885</v>
      </c>
      <c r="AQ40" s="52" t="s">
        <v>2885</v>
      </c>
      <c r="AR40" s="52" t="s">
        <v>2885</v>
      </c>
      <c r="AS40" s="52" t="s">
        <v>2886</v>
      </c>
      <c r="AT40" s="52" t="s">
        <v>2885</v>
      </c>
      <c r="AU40" s="52" t="s">
        <v>2886</v>
      </c>
      <c r="AV40" s="52" t="s">
        <v>2885</v>
      </c>
      <c r="AW40" s="52" t="s">
        <v>2885</v>
      </c>
      <c r="AX40" s="52" t="s">
        <v>2885</v>
      </c>
      <c r="AY40" s="52" t="s">
        <v>2886</v>
      </c>
      <c r="AZ40" s="52" t="s">
        <v>2886</v>
      </c>
      <c r="BA40" s="52" t="s">
        <v>2886</v>
      </c>
      <c r="BB40" s="52" t="s">
        <v>2886</v>
      </c>
      <c r="BC40" s="52" t="s">
        <v>2886</v>
      </c>
      <c r="BD40" s="52" t="s">
        <v>2886</v>
      </c>
      <c r="BE40" s="52" t="s">
        <v>2886</v>
      </c>
      <c r="BF40" s="52" t="s">
        <v>2886</v>
      </c>
      <c r="BG40" s="52" t="s">
        <v>2886</v>
      </c>
      <c r="BH40" s="52" t="s">
        <v>2886</v>
      </c>
      <c r="BI40" s="52" t="s">
        <v>2886</v>
      </c>
      <c r="BJ40" s="52" t="s">
        <v>2886</v>
      </c>
      <c r="BK40" s="52" t="s">
        <v>2886</v>
      </c>
      <c r="BL40" s="52" t="s">
        <v>2885</v>
      </c>
      <c r="BM40" s="52" t="s">
        <v>2885</v>
      </c>
      <c r="BN40" s="52" t="s">
        <v>2885</v>
      </c>
      <c r="BO40" s="52" t="s">
        <v>2885</v>
      </c>
      <c r="BP40" s="52" t="s">
        <v>2885</v>
      </c>
      <c r="BQ40" s="52" t="s">
        <v>2885</v>
      </c>
      <c r="BR40" s="52" t="s">
        <v>2885</v>
      </c>
      <c r="BS40" s="52" t="s">
        <v>2885</v>
      </c>
      <c r="BT40" s="52" t="s">
        <v>2885</v>
      </c>
      <c r="BU40" s="52" t="s">
        <v>2885</v>
      </c>
      <c r="BV40" s="52" t="s">
        <v>2886</v>
      </c>
      <c r="BW40" s="52" t="s">
        <v>2886</v>
      </c>
      <c r="BX40" s="52" t="s">
        <v>2886</v>
      </c>
      <c r="BY40" s="52"/>
      <c r="BZ40" s="52" t="s">
        <v>2885</v>
      </c>
      <c r="CA40" s="52" t="s">
        <v>2885</v>
      </c>
      <c r="CB40" s="52" t="s">
        <v>2885</v>
      </c>
      <c r="CC40" s="52" t="s">
        <v>2885</v>
      </c>
      <c r="CD40" s="52" t="s">
        <v>2886</v>
      </c>
      <c r="CE40" s="78" t="s">
        <v>2885</v>
      </c>
      <c r="CF40" s="52"/>
      <c r="CG40" s="52" t="s">
        <v>2885</v>
      </c>
      <c r="CH40" s="52" t="s">
        <v>2885</v>
      </c>
      <c r="CI40" s="52" t="s">
        <v>2885</v>
      </c>
      <c r="CJ40" s="52" t="s">
        <v>2885</v>
      </c>
    </row>
    <row r="41" spans="1:88" x14ac:dyDescent="0.2"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</row>
    <row r="42" spans="1:88" x14ac:dyDescent="0.2"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</row>
  </sheetData>
  <sortState ref="A2:CJ37">
    <sortCondition ref="CE2:CE37"/>
  </sortState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A38"/>
  <sheetViews>
    <sheetView workbookViewId="0">
      <pane xSplit="1" ySplit="1" topLeftCell="CD2" activePane="bottomRight" state="frozen"/>
      <selection pane="topRight" activeCell="B1" sqref="B1"/>
      <selection pane="bottomLeft" activeCell="A2" sqref="A2"/>
      <selection pane="bottomRight" activeCell="CD27" sqref="CD27"/>
    </sheetView>
  </sheetViews>
  <sheetFormatPr defaultRowHeight="12.75" x14ac:dyDescent="0.2"/>
  <cols>
    <col min="1" max="1" width="54.7109375" style="12" bestFit="1" customWidth="1"/>
    <col min="2" max="2" width="8.7109375" style="12" bestFit="1" customWidth="1"/>
    <col min="3" max="65" width="9.140625" style="12"/>
    <col min="66" max="67" width="16.42578125" style="15" customWidth="1"/>
    <col min="68" max="85" width="9.28515625" style="15" customWidth="1"/>
    <col min="86" max="86" width="9.140625" style="12"/>
    <col min="87" max="90" width="13.85546875" bestFit="1" customWidth="1"/>
    <col min="91" max="16384" width="9.140625" style="12"/>
  </cols>
  <sheetData>
    <row r="1" spans="1:90" ht="45.75" customHeight="1" x14ac:dyDescent="0.2">
      <c r="A1" s="12" t="s">
        <v>0</v>
      </c>
      <c r="B1" s="20" t="s">
        <v>344</v>
      </c>
      <c r="C1" s="20" t="s">
        <v>345</v>
      </c>
      <c r="D1" s="20" t="s">
        <v>346</v>
      </c>
      <c r="E1" s="20" t="s">
        <v>347</v>
      </c>
      <c r="F1" s="23" t="s">
        <v>191</v>
      </c>
      <c r="G1" s="23" t="s">
        <v>190</v>
      </c>
      <c r="H1" s="23" t="s">
        <v>189</v>
      </c>
      <c r="I1" s="23" t="s">
        <v>188</v>
      </c>
      <c r="J1" s="23" t="s">
        <v>187</v>
      </c>
      <c r="K1" s="23" t="s">
        <v>186</v>
      </c>
      <c r="L1" s="23" t="s">
        <v>185</v>
      </c>
      <c r="M1" s="23" t="s">
        <v>184</v>
      </c>
      <c r="N1" s="23" t="s">
        <v>183</v>
      </c>
      <c r="O1" s="23" t="s">
        <v>182</v>
      </c>
      <c r="P1" s="23" t="s">
        <v>181</v>
      </c>
      <c r="Q1" s="23" t="s">
        <v>180</v>
      </c>
      <c r="R1" s="23" t="s">
        <v>179</v>
      </c>
      <c r="S1" s="23" t="s">
        <v>178</v>
      </c>
      <c r="T1" s="23" t="s">
        <v>177</v>
      </c>
      <c r="U1" s="23" t="s">
        <v>176</v>
      </c>
      <c r="V1" s="23" t="s">
        <v>175</v>
      </c>
      <c r="W1" s="23" t="s">
        <v>174</v>
      </c>
      <c r="X1" s="23" t="s">
        <v>173</v>
      </c>
      <c r="Y1" s="23" t="s">
        <v>172</v>
      </c>
      <c r="Z1" s="23" t="s">
        <v>171</v>
      </c>
      <c r="AA1" s="23" t="s">
        <v>170</v>
      </c>
      <c r="AB1" s="23" t="s">
        <v>169</v>
      </c>
      <c r="AC1" s="23" t="s">
        <v>168</v>
      </c>
      <c r="AD1" s="23" t="s">
        <v>167</v>
      </c>
      <c r="AE1" s="23" t="s">
        <v>166</v>
      </c>
      <c r="AF1" s="23" t="s">
        <v>165</v>
      </c>
      <c r="AG1" s="23" t="s">
        <v>164</v>
      </c>
      <c r="AH1" s="23" t="s">
        <v>163</v>
      </c>
      <c r="AI1" s="23" t="s">
        <v>162</v>
      </c>
      <c r="AJ1" s="23" t="s">
        <v>161</v>
      </c>
      <c r="AK1" s="23" t="s">
        <v>160</v>
      </c>
      <c r="AL1" s="23" t="s">
        <v>159</v>
      </c>
      <c r="AM1" s="23" t="s">
        <v>158</v>
      </c>
      <c r="AN1" s="23" t="s">
        <v>157</v>
      </c>
      <c r="AO1" s="23" t="s">
        <v>156</v>
      </c>
      <c r="AP1" s="23" t="s">
        <v>155</v>
      </c>
      <c r="AQ1" s="23" t="s">
        <v>154</v>
      </c>
      <c r="AR1" s="23" t="s">
        <v>153</v>
      </c>
      <c r="AS1" s="23" t="s">
        <v>152</v>
      </c>
      <c r="AT1" s="23" t="s">
        <v>151</v>
      </c>
      <c r="AU1" s="23" t="s">
        <v>150</v>
      </c>
      <c r="AV1" s="23" t="s">
        <v>149</v>
      </c>
      <c r="AW1" s="23" t="s">
        <v>148</v>
      </c>
      <c r="AX1" s="23" t="s">
        <v>147</v>
      </c>
      <c r="AY1" s="23" t="s">
        <v>146</v>
      </c>
      <c r="AZ1" s="23" t="s">
        <v>145</v>
      </c>
      <c r="BA1" s="23" t="s">
        <v>144</v>
      </c>
      <c r="BB1" s="23" t="s">
        <v>143</v>
      </c>
      <c r="BC1" s="23" t="s">
        <v>142</v>
      </c>
      <c r="BD1" s="23" t="s">
        <v>141</v>
      </c>
      <c r="BE1" s="23" t="s">
        <v>140</v>
      </c>
      <c r="BF1" s="23" t="s">
        <v>139</v>
      </c>
      <c r="BG1" s="23" t="s">
        <v>138</v>
      </c>
      <c r="BH1" s="23" t="s">
        <v>137</v>
      </c>
      <c r="BI1" s="23" t="s">
        <v>136</v>
      </c>
      <c r="BJ1" s="23" t="s">
        <v>135</v>
      </c>
      <c r="BK1" s="23" t="s">
        <v>134</v>
      </c>
      <c r="BL1" s="23" t="s">
        <v>133</v>
      </c>
      <c r="BM1" s="23"/>
      <c r="BN1" s="6" t="s">
        <v>60</v>
      </c>
      <c r="BO1" s="6" t="s">
        <v>61</v>
      </c>
      <c r="BP1" s="6" t="s">
        <v>62</v>
      </c>
      <c r="BQ1" s="6" t="s">
        <v>63</v>
      </c>
      <c r="BR1" s="6" t="s">
        <v>64</v>
      </c>
      <c r="BS1" s="6" t="s">
        <v>65</v>
      </c>
      <c r="BT1" s="6" t="s">
        <v>66</v>
      </c>
      <c r="BU1" s="6" t="s">
        <v>67</v>
      </c>
      <c r="BV1" s="6" t="s">
        <v>68</v>
      </c>
      <c r="BW1" s="6" t="s">
        <v>69</v>
      </c>
      <c r="BX1" s="6" t="s">
        <v>70</v>
      </c>
      <c r="BY1" s="6" t="s">
        <v>71</v>
      </c>
      <c r="BZ1" s="6" t="s">
        <v>72</v>
      </c>
      <c r="CA1" s="6"/>
      <c r="CB1" s="6" t="s">
        <v>73</v>
      </c>
      <c r="CC1" s="6" t="s">
        <v>65</v>
      </c>
      <c r="CD1" s="6" t="s">
        <v>74</v>
      </c>
      <c r="CE1" s="6" t="s">
        <v>71</v>
      </c>
      <c r="CF1" s="6" t="s">
        <v>132</v>
      </c>
      <c r="CG1" s="80" t="s">
        <v>59</v>
      </c>
      <c r="CI1" s="25" t="s">
        <v>352</v>
      </c>
      <c r="CJ1" s="25" t="s">
        <v>353</v>
      </c>
      <c r="CK1" s="25" t="s">
        <v>354</v>
      </c>
      <c r="CL1" s="25" t="s">
        <v>355</v>
      </c>
    </row>
    <row r="2" spans="1:90" x14ac:dyDescent="0.2">
      <c r="A2" s="12" t="str">
        <f>Szerződésszám!A2</f>
        <v xml:space="preserve">Ober Pénzügyi Lízing Zrt. </v>
      </c>
      <c r="B2" s="14" t="str">
        <f>IF(Szerződésszám!B2&gt;0,_xlfn.RANK.EQ(Szerződésszám!B2,Szerződésszám!B$2:B$34),"")</f>
        <v/>
      </c>
      <c r="C2" s="14" t="str">
        <f>IF(Szerződésszám!C2&gt;0,_xlfn.RANK.EQ(Szerződésszám!C2,Szerződésszám!C$2:C$34),"")</f>
        <v/>
      </c>
      <c r="D2" s="14" t="str">
        <f>IF(Szerződésszám!D2&gt;0,_xlfn.RANK.EQ(Szerződésszám!D2,Szerződésszám!D$2:D$34),"")</f>
        <v/>
      </c>
      <c r="E2" s="14" t="str">
        <f>IF(Szerződésszám!E2&gt;0,_xlfn.RANK.EQ(Szerződésszám!E2,Szerződésszám!E$2:E$34),"")</f>
        <v/>
      </c>
      <c r="F2" s="14" t="str">
        <f>IF(Szerződésszám!F2&gt;0,_xlfn.RANK.EQ(Szerződésszám!F2,Szerződésszám!F$2:F$34),"")</f>
        <v/>
      </c>
      <c r="G2" s="14" t="str">
        <f>IF(Szerződésszám!G2&gt;0,_xlfn.RANK.EQ(Szerződésszám!G2,Szerződésszám!G$2:G$34),"")</f>
        <v/>
      </c>
      <c r="H2" s="14">
        <f>IF(Szerződésszám!H2&gt;0,_xlfn.RANK.EQ(Szerződésszám!H2,Szerződésszám!H$2:H$34),"")</f>
        <v>8</v>
      </c>
      <c r="I2" s="14">
        <f>IF(Szerződésszám!I2&gt;0,_xlfn.RANK.EQ(Szerződésszám!I2,Szerződésszám!I$2:I$34),"")</f>
        <v>2</v>
      </c>
      <c r="J2" s="14">
        <f>IF(Szerződésszám!J2&gt;0,_xlfn.RANK.EQ(Szerződésszám!J2,Szerződésszám!J$2:J$34),"")</f>
        <v>1</v>
      </c>
      <c r="K2" s="14">
        <f>IF(Szerződésszám!K2&gt;0,_xlfn.RANK.EQ(Szerződésszám!K2,Szerződésszám!K$2:K$34),"")</f>
        <v>3</v>
      </c>
      <c r="L2" s="14" t="str">
        <f>IF(Szerződésszám!L2&gt;0,_xlfn.RANK.EQ(Szerződésszám!L2,Szerződésszám!L$2:L$34),"")</f>
        <v/>
      </c>
      <c r="M2" s="14" t="str">
        <f>IF(Szerződésszám!M2&gt;0,_xlfn.RANK.EQ(Szerződésszám!M2,Szerződésszám!M$2:M$34),"")</f>
        <v/>
      </c>
      <c r="N2" s="14" t="str">
        <f>IF(Szerződésszám!N2&gt;0,_xlfn.RANK.EQ(Szerződésszám!N2,Szerződésszám!N$2:N$34),"")</f>
        <v/>
      </c>
      <c r="O2" s="14" t="str">
        <f>IF(Szerződésszám!O2&gt;0,_xlfn.RANK.EQ(Szerződésszám!O2,Szerződésszám!O$2:O$34),"")</f>
        <v/>
      </c>
      <c r="P2" s="14" t="str">
        <f>IF(Szerződésszám!P2&gt;0,_xlfn.RANK.EQ(Szerződésszám!P2,Szerződésszám!P$2:P$34),"")</f>
        <v/>
      </c>
      <c r="Q2" s="14" t="str">
        <f>IF(Szerződésszám!Q2&gt;0,_xlfn.RANK.EQ(Szerződésszám!Q2,Szerződésszám!Q$2:Q$34),"")</f>
        <v/>
      </c>
      <c r="R2" s="14" t="str">
        <f>IF(Szerződésszám!R2&gt;0,_xlfn.RANK.EQ(Szerződésszám!R2,Szerződésszám!R$2:R$34),"")</f>
        <v/>
      </c>
      <c r="S2" s="14" t="str">
        <f>IF(Szerződésszám!S2&gt;0,_xlfn.RANK.EQ(Szerződésszám!S2,Szerződésszám!S$2:S$34),"")</f>
        <v/>
      </c>
      <c r="T2" s="14" t="str">
        <f>IF(Szerződésszám!T2&gt;0,_xlfn.RANK.EQ(Szerződésszám!T2,Szerződésszám!T$2:T$34),"")</f>
        <v/>
      </c>
      <c r="U2" s="14" t="str">
        <f>IF(Szerződésszám!U2&gt;0,_xlfn.RANK.EQ(Szerződésszám!U2,Szerződésszám!U$2:U$34),"")</f>
        <v/>
      </c>
      <c r="V2" s="14" t="str">
        <f>IF(Szerződésszám!V2&gt;0,_xlfn.RANK.EQ(Szerződésszám!V2,Szerződésszám!V$2:V$34),"")</f>
        <v/>
      </c>
      <c r="W2" s="14" t="str">
        <f>IF(Szerződésszám!W2&gt;0,_xlfn.RANK.EQ(Szerződésszám!W2,Szerződésszám!W$2:W$34),"")</f>
        <v/>
      </c>
      <c r="X2" s="14" t="str">
        <f>IF(Szerződésszám!X2&gt;0,_xlfn.RANK.EQ(Szerződésszám!X2,Szerződésszám!X$2:X$34),"")</f>
        <v/>
      </c>
      <c r="Y2" s="14" t="str">
        <f>IF(Szerződésszám!Y2&gt;0,_xlfn.RANK.EQ(Szerződésszám!Y2,Szerződésszám!Y$2:Y$34),"")</f>
        <v/>
      </c>
      <c r="Z2" s="14" t="str">
        <f>IF(Szerződésszám!Z2&gt;0,_xlfn.RANK.EQ(Szerződésszám!Z2,Szerződésszám!Z$2:Z$34),"")</f>
        <v/>
      </c>
      <c r="AA2" s="14">
        <f>IF(Szerződésszám!AA2&gt;0,_xlfn.RANK.EQ(Szerződésszám!AA2,Szerződésszám!AA$2:AA$34),"")</f>
        <v>1</v>
      </c>
      <c r="AB2" s="14">
        <f>IF(Szerződésszám!AB2&gt;0,_xlfn.RANK.EQ(Szerződésszám!AB2,Szerződésszám!AB$2:AB$34),"")</f>
        <v>1</v>
      </c>
      <c r="AC2" s="14">
        <f>IF(Szerződésszám!AC2&gt;0,_xlfn.RANK.EQ(Szerződésszám!AC2,Szerződésszám!AC$2:AC$34),"")</f>
        <v>4</v>
      </c>
      <c r="AD2" s="14" t="str">
        <f>IF(Szerződésszám!AD2&gt;0,_xlfn.RANK.EQ(Szerződésszám!AD2,Szerződésszám!AD$2:AD$34),"")</f>
        <v/>
      </c>
      <c r="AE2" s="14">
        <f>IF(Szerződésszám!AE2&gt;0,_xlfn.RANK.EQ(Szerződésszám!AE2,Szerződésszám!AE$2:AE$34),"")</f>
        <v>4</v>
      </c>
      <c r="AF2" s="14">
        <f>IF(Szerződésszám!AF2&gt;0,_xlfn.RANK.EQ(Szerződésszám!AF2,Szerződésszám!AF$2:AF$34),"")</f>
        <v>2</v>
      </c>
      <c r="AG2" s="14">
        <f>IF(Szerződésszám!AG2&gt;0,_xlfn.RANK.EQ(Szerződésszám!AG2,Szerződésszám!AG$2:AG$34),"")</f>
        <v>7</v>
      </c>
      <c r="AH2" s="14">
        <f>IF(Szerződésszám!AH2&gt;0,_xlfn.RANK.EQ(Szerződésszám!AH2,Szerződésszám!AH$2:AH$34),"")</f>
        <v>9</v>
      </c>
      <c r="AI2" s="14">
        <f>IF(Szerződésszám!AI2&gt;0,_xlfn.RANK.EQ(Szerződésszám!AI2,Szerződésszám!AI$2:AI$34),"")</f>
        <v>4</v>
      </c>
      <c r="AJ2" s="14">
        <f>IF(Szerződésszám!AJ2&gt;0,_xlfn.RANK.EQ(Szerződésszám!AJ2,Szerződésszám!AJ$2:AJ$34),"")</f>
        <v>8</v>
      </c>
      <c r="AK2" s="14">
        <f>IF(Szerződésszám!AK2&gt;0,_xlfn.RANK.EQ(Szerződésszám!AK2,Szerződésszám!AK$2:AK$34),"")</f>
        <v>11</v>
      </c>
      <c r="AL2" s="14" t="str">
        <f>IF(Szerződésszám!AL2&gt;0,_xlfn.RANK.EQ(Szerződésszám!AL2,Szerződésszám!AL$2:AL$34),"")</f>
        <v/>
      </c>
      <c r="AM2" s="14">
        <f>IF(Szerződésszám!AM2&gt;0,_xlfn.RANK.EQ(Szerződésszám!AM2,Szerződésszám!AM$2:AM$34),"")</f>
        <v>11</v>
      </c>
      <c r="AN2" s="14">
        <f>IF(Szerződésszám!AN2&gt;0,_xlfn.RANK.EQ(Szerződésszám!AN2,Szerződésszám!AN$2:AN$34),"")</f>
        <v>12</v>
      </c>
      <c r="AO2" s="14">
        <f>IF(Szerződésszám!AO2&gt;0,_xlfn.RANK.EQ(Szerződésszám!AO2,Szerződésszám!AO$2:AO$34),"")</f>
        <v>6</v>
      </c>
      <c r="AP2" s="14">
        <f>IF(Szerződésszám!AP2&gt;0,_xlfn.RANK.EQ(Szerződésszám!AP2,Szerződésszám!AP$2:AP$34),"")</f>
        <v>9</v>
      </c>
      <c r="AQ2" s="14" t="str">
        <f>IF(Szerződésszám!AQ2&gt;0,_xlfn.RANK.EQ(Szerződésszám!AQ2,Szerződésszám!AQ$2:AQ$34),"")</f>
        <v/>
      </c>
      <c r="AR2" s="14">
        <f>IF(Szerződésszám!AR2&gt;0,_xlfn.RANK.EQ(Szerződésszám!AR2,Szerződésszám!AR$2:AR$34),"")</f>
        <v>3</v>
      </c>
      <c r="AS2" s="14">
        <f>IF(Szerződésszám!AS2&gt;0,_xlfn.RANK.EQ(Szerződésszám!AS2,Szerződésszám!AS$2:AS$34),"")</f>
        <v>5</v>
      </c>
      <c r="AT2" s="14">
        <f>IF(Szerződésszám!AT2&gt;0,_xlfn.RANK.EQ(Szerződésszám!AT2,Szerződésszám!AT$2:AT$34),"")</f>
        <v>3</v>
      </c>
      <c r="AU2" s="14" t="str">
        <f>IF(Szerződésszám!AU2&gt;0,_xlfn.RANK.EQ(Szerződésszám!AU2,Szerződésszám!AU$2:AU$34),"")</f>
        <v/>
      </c>
      <c r="AV2" s="14" t="str">
        <f>IF(Szerződésszám!AV2&gt;0,_xlfn.RANK.EQ(Szerződésszám!AV2,Szerződésszám!AV$2:AV$34),"")</f>
        <v/>
      </c>
      <c r="AW2" s="14" t="str">
        <f>IF(Szerződésszám!AW2&gt;0,_xlfn.RANK.EQ(Szerződésszám!AW2,Szerződésszám!AW$2:AW$34),"")</f>
        <v/>
      </c>
      <c r="AX2" s="14" t="str">
        <f>IF(Szerződésszám!AX2&gt;0,_xlfn.RANK.EQ(Szerződésszám!AX2,Szerződésszám!AX$2:AX$34),"")</f>
        <v/>
      </c>
      <c r="AY2" s="14" t="str">
        <f>IF(Szerződésszám!AY2&gt;0,_xlfn.RANK.EQ(Szerződésszám!AY2,Szerződésszám!AY$2:AY$34),"")</f>
        <v/>
      </c>
      <c r="AZ2" s="14" t="str">
        <f>IF(Szerződésszám!AZ2&gt;0,_xlfn.RANK.EQ(Szerződésszám!AZ2,Szerződésszám!AZ$2:AZ$34),"")</f>
        <v/>
      </c>
      <c r="BA2" s="14" t="str">
        <f>IF(Szerződésszám!BA2&gt;0,_xlfn.RANK.EQ(Szerződésszám!BA2,Szerződésszám!BA$2:BA$34),"")</f>
        <v/>
      </c>
      <c r="BB2" s="14" t="str">
        <f>IF(Szerződésszám!BB2&gt;0,_xlfn.RANK.EQ(Szerződésszám!BB2,Szerződésszám!BB$2:BB$34),"")</f>
        <v/>
      </c>
      <c r="BC2" s="14" t="str">
        <f>IF(Szerződésszám!BC2&gt;0,_xlfn.RANK.EQ(Szerződésszám!BC2,Szerződésszám!BC$2:BC$34),"")</f>
        <v/>
      </c>
      <c r="BD2" s="14" t="str">
        <f>IF(Szerződésszám!BD2&gt;0,_xlfn.RANK.EQ(Szerződésszám!BD2,Szerződésszám!BD$2:BD$34),"")</f>
        <v/>
      </c>
      <c r="BE2" s="14" t="str">
        <f>IF(Szerződésszám!BE2&gt;0,_xlfn.RANK.EQ(Szerződésszám!BE2,Szerződésszám!BE$2:BE$34),"")</f>
        <v/>
      </c>
      <c r="BF2" s="14" t="str">
        <f>IF(Szerződésszám!BF2&gt;0,_xlfn.RANK.EQ(Szerződésszám!BF2,Szerződésszám!BF$2:BF$34),"")</f>
        <v/>
      </c>
      <c r="BG2" s="14" t="str">
        <f>IF(Szerződésszám!BG2&gt;0,_xlfn.RANK.EQ(Szerződésszám!BG2,Szerződésszám!BG$2:BG$34),"")</f>
        <v/>
      </c>
      <c r="BH2" s="14" t="str">
        <f>IF(Szerződésszám!BH2&gt;0,_xlfn.RANK.EQ(Szerződésszám!BH2,Szerződésszám!BH$2:BH$34),"")</f>
        <v/>
      </c>
      <c r="BI2" s="14" t="str">
        <f>IF(Szerződésszám!BI2&gt;0,_xlfn.RANK.EQ(Szerződésszám!BI2,Szerződésszám!BI$2:BI$34),"")</f>
        <v/>
      </c>
      <c r="BJ2" s="14" t="str">
        <f>IF(Szerződésszám!BJ2&gt;0,_xlfn.RANK.EQ(Szerződésszám!BJ2,Szerződésszám!BJ$2:BJ$34),"")</f>
        <v/>
      </c>
      <c r="BK2" s="14">
        <f>IF(Szerződésszám!BK2&gt;0,_xlfn.RANK.EQ(Szerződésszám!BK2,Szerződésszám!BK$2:BK$34),"")</f>
        <v>1</v>
      </c>
      <c r="BL2" s="14">
        <f>IF(Szerződésszám!BL2&gt;0,_xlfn.RANK.EQ(Szerződésszám!BL2,Szerződésszám!BL$2:BL$34),"")</f>
        <v>2</v>
      </c>
      <c r="BM2" s="14" t="str">
        <f>IF(Szerződésszám!BM2&gt;0,_xlfn.RANK.EQ(Szerződésszám!BM2,Szerződésszám!BM$2:BM$34),"")</f>
        <v/>
      </c>
      <c r="BN2" s="14" t="str">
        <f>IF(Szerződésszám!BN2&gt;0,_xlfn.RANK.EQ(Szerződésszám!BN2,Szerződésszám!BN$2:BN$34),"")</f>
        <v/>
      </c>
      <c r="BO2" s="14" t="str">
        <f>IF(Szerződésszám!BO2&gt;0,_xlfn.RANK.EQ(Szerződésszám!BO2,Szerződésszám!BO$2:BO$34),"")</f>
        <v/>
      </c>
      <c r="BP2" s="14">
        <f>IF(Szerződésszám!BP2&gt;0,_xlfn.RANK.EQ(Szerződésszám!BP2,Szerződésszám!BP$2:BP$34),"")</f>
        <v>8</v>
      </c>
      <c r="BQ2" s="14">
        <f>IF(Szerződésszám!BQ2&gt;0,_xlfn.RANK.EQ(Szerződésszám!BQ2,Szerződésszám!BQ$2:BQ$34),"")</f>
        <v>2</v>
      </c>
      <c r="BR2" s="14" t="str">
        <f>IF(Szerződésszám!BR2&gt;0,_xlfn.RANK.EQ(Szerződésszám!BR2,Szerződésszám!BR$2:BR$34),"")</f>
        <v/>
      </c>
      <c r="BS2" s="14">
        <f>IF(Szerződésszám!BS2&gt;0,_xlfn.RANK.EQ(Szerződésszám!BS2,Szerződésszám!BS$2:BS$34),"")</f>
        <v>1</v>
      </c>
      <c r="BT2" s="14">
        <f>IF(Szerződésszám!BT2&gt;0,_xlfn.RANK.EQ(Szerződésszám!BT2,Szerződésszám!BT$2:BT$34),"")</f>
        <v>8</v>
      </c>
      <c r="BU2" s="14">
        <f>IF(Szerződésszám!BU2&gt;0,_xlfn.RANK.EQ(Szerződésszám!BU2,Szerződésszám!BU$2:BU$34),"")</f>
        <v>5</v>
      </c>
      <c r="BV2" s="14">
        <f>IF(Szerződésszám!BV2&gt;0,_xlfn.RANK.EQ(Szerződésszám!BV2,Szerződésszám!BV$2:BV$34),"")</f>
        <v>11</v>
      </c>
      <c r="BW2" s="14">
        <f>IF(Szerződésszám!BW2&gt;0,_xlfn.RANK.EQ(Szerződésszám!BW2,Szerződésszám!BW$2:BW$34),"")</f>
        <v>12</v>
      </c>
      <c r="BX2" s="14" t="str">
        <f>IF(Szerződésszám!BX2&gt;0,_xlfn.RANK.EQ(Szerződésszám!BX2,Szerződésszám!BX$2:BX$34),"")</f>
        <v/>
      </c>
      <c r="BY2" s="14" t="str">
        <f>IF(Szerződésszám!BY2&gt;0,_xlfn.RANK.EQ(Szerződésszám!BY2,Szerződésszám!BY$2:BY$34),"")</f>
        <v/>
      </c>
      <c r="BZ2" s="14">
        <f>IF(Szerződésszám!BZ2&gt;0,_xlfn.RANK.EQ(Szerződésszám!BZ2,Szerződésszám!BZ$2:BZ$34),"")</f>
        <v>2</v>
      </c>
      <c r="CA2" s="14" t="str">
        <f>IF(Szerződésszám!CA2&gt;0,_xlfn.RANK.EQ(Szerződésszám!CA2,Szerződésszám!CA$2:CA$34),"")</f>
        <v/>
      </c>
      <c r="CB2" s="14">
        <f>IF(Szerződésszám!CB2&gt;0,_xlfn.RANK.EQ(Szerződésszám!CB2,Szerződésszám!CB$2:CB$34),"")</f>
        <v>11</v>
      </c>
      <c r="CC2" s="14">
        <f>IF(Szerződésszám!CC2&gt;0,_xlfn.RANK.EQ(Szerződésszám!CC2,Szerződésszám!CC$2:CC$34),"")</f>
        <v>1</v>
      </c>
      <c r="CD2" s="14">
        <f>IF(Szerződésszám!CD2&gt;0,_xlfn.RANK.EQ(Szerződésszám!CD2,Szerződésszám!CD$2:CD$34),"")</f>
        <v>10</v>
      </c>
      <c r="CE2" s="14" t="str">
        <f>IF(Szerződésszám!CE2&gt;0,_xlfn.RANK.EQ(Szerződésszám!CE2,Szerződésszám!CE$2:CE$34),"")</f>
        <v/>
      </c>
      <c r="CF2" s="14">
        <f>IF(Szerződésszám!CF2&gt;0,_xlfn.RANK.EQ(Szerződésszám!CF2,Szerződésszám!CF$2:CF$34),"")</f>
        <v>2</v>
      </c>
      <c r="CG2" s="14">
        <f>IF(Szerződésszám!CG2&gt;0,_xlfn.RANK.EQ(Szerződésszám!CG2,Szerződésszám!CG$2:CG$34),"")</f>
        <v>11</v>
      </c>
      <c r="CH2" s="14" t="str">
        <f>IF(Szerződésszám!CH2&gt;0,_xlfn.RANK.EQ(Szerződésszám!CH2,Szerződésszám!CH$2:CH$34),"")</f>
        <v/>
      </c>
      <c r="CI2" s="14" t="str">
        <f>IF(Szerződésszám!CI2&gt;0,_xlfn.RANK.EQ(Szerződésszám!CI2,Szerződésszám!CI$2:CI$34),"")</f>
        <v/>
      </c>
      <c r="CJ2" s="14" t="str">
        <f>IF(Szerződésszám!CJ2&gt;0,_xlfn.RANK.EQ(Szerződésszám!CJ2,Szerződésszám!CJ$2:CJ$34),"")</f>
        <v/>
      </c>
      <c r="CK2" s="14" t="str">
        <f>IF(Szerződésszám!CK2&gt;0,_xlfn.RANK.EQ(Szerződésszám!CK2,Szerződésszám!CK$2:CK$34),"")</f>
        <v/>
      </c>
      <c r="CL2" s="14" t="str">
        <f>IF(Szerződésszám!CL2&gt;0,_xlfn.RANK.EQ(Szerződésszám!CL2,Szerződésszám!CL$2:CL$34),"")</f>
        <v/>
      </c>
    </row>
    <row r="3" spans="1:90" x14ac:dyDescent="0.2">
      <c r="A3" s="12" t="str">
        <f>Szerződésszám!A3</f>
        <v>CIB Lízing Csoport</v>
      </c>
      <c r="B3" s="14">
        <f>IF(Szerződésszám!B3&gt;0,_xlfn.RANK.EQ(Szerződésszám!B3,Szerződésszám!B$2:B$34),"")</f>
        <v>6</v>
      </c>
      <c r="C3" s="14">
        <f>IF(Szerződésszám!C3&gt;0,_xlfn.RANK.EQ(Szerződésszám!C3,Szerződésszám!C$2:C$34),"")</f>
        <v>6</v>
      </c>
      <c r="D3" s="14">
        <f>IF(Szerződésszám!D3&gt;0,_xlfn.RANK.EQ(Szerződésszám!D3,Szerződésszám!D$2:D$34),"")</f>
        <v>5</v>
      </c>
      <c r="E3" s="14">
        <f>IF(Szerződésszám!E3&gt;0,_xlfn.RANK.EQ(Szerződésszám!E3,Szerződésszám!E$2:E$34),"")</f>
        <v>4</v>
      </c>
      <c r="F3" s="14" t="str">
        <f>IF(Szerződésszám!F3&gt;0,_xlfn.RANK.EQ(Szerződésszám!F3,Szerződésszám!F$2:F$34),"")</f>
        <v/>
      </c>
      <c r="G3" s="14" t="str">
        <f>IF(Szerződésszám!G3&gt;0,_xlfn.RANK.EQ(Szerződésszám!G3,Szerződésszám!G$2:G$34),"")</f>
        <v/>
      </c>
      <c r="H3" s="14">
        <f>IF(Szerződésszám!H3&gt;0,_xlfn.RANK.EQ(Szerződésszám!H3,Szerződésszám!H$2:H$34),"")</f>
        <v>11</v>
      </c>
      <c r="I3" s="14">
        <f>IF(Szerződésszám!I3&gt;0,_xlfn.RANK.EQ(Szerződésszám!I3,Szerződésszám!I$2:I$34),"")</f>
        <v>5</v>
      </c>
      <c r="J3" s="14" t="str">
        <f>IF(Szerződésszám!J3&gt;0,_xlfn.RANK.EQ(Szerződésszám!J3,Szerződésszám!J$2:J$34),"")</f>
        <v/>
      </c>
      <c r="K3" s="14" t="str">
        <f>IF(Szerződésszám!K3&gt;0,_xlfn.RANK.EQ(Szerződésszám!K3,Szerződésszám!K$2:K$34),"")</f>
        <v/>
      </c>
      <c r="L3" s="14" t="str">
        <f>IF(Szerződésszám!L3&gt;0,_xlfn.RANK.EQ(Szerződésszám!L3,Szerződésszám!L$2:L$34),"")</f>
        <v/>
      </c>
      <c r="M3" s="14" t="str">
        <f>IF(Szerződésszám!M3&gt;0,_xlfn.RANK.EQ(Szerződésszám!M3,Szerződésszám!M$2:M$34),"")</f>
        <v/>
      </c>
      <c r="N3" s="14" t="str">
        <f>IF(Szerződésszám!N3&gt;0,_xlfn.RANK.EQ(Szerződésszám!N3,Szerződésszám!N$2:N$34),"")</f>
        <v/>
      </c>
      <c r="O3" s="14">
        <f>IF(Szerződésszám!O3&gt;0,_xlfn.RANK.EQ(Szerződésszám!O3,Szerződésszám!O$2:O$34),"")</f>
        <v>7</v>
      </c>
      <c r="P3" s="14">
        <f>IF(Szerződésszám!P3&gt;0,_xlfn.RANK.EQ(Szerződésszám!P3,Szerződésszám!P$2:P$34),"")</f>
        <v>5</v>
      </c>
      <c r="Q3" s="14" t="str">
        <f>IF(Szerződésszám!Q3&gt;0,_xlfn.RANK.EQ(Szerződésszám!Q3,Szerződésszám!Q$2:Q$34),"")</f>
        <v/>
      </c>
      <c r="R3" s="14">
        <f>IF(Szerződésszám!R3&gt;0,_xlfn.RANK.EQ(Szerződésszám!R3,Szerződésszám!R$2:R$34),"")</f>
        <v>4</v>
      </c>
      <c r="S3" s="14">
        <f>IF(Szerződésszám!S3&gt;0,_xlfn.RANK.EQ(Szerződésszám!S3,Szerződésszám!S$2:S$34),"")</f>
        <v>4</v>
      </c>
      <c r="T3" s="14" t="str">
        <f>IF(Szerződésszám!T3&gt;0,_xlfn.RANK.EQ(Szerződésszám!T3,Szerződésszám!T$2:T$34),"")</f>
        <v/>
      </c>
      <c r="U3" s="14" t="str">
        <f>IF(Szerződésszám!U3&gt;0,_xlfn.RANK.EQ(Szerződésszám!U3,Szerződésszám!U$2:U$34),"")</f>
        <v/>
      </c>
      <c r="V3" s="14">
        <f>IF(Szerződésszám!V3&gt;0,_xlfn.RANK.EQ(Szerződésszám!V3,Szerződésszám!V$2:V$34),"")</f>
        <v>7</v>
      </c>
      <c r="W3" s="14" t="str">
        <f>IF(Szerződésszám!W3&gt;0,_xlfn.RANK.EQ(Szerződésszám!W3,Szerződésszám!W$2:W$34),"")</f>
        <v/>
      </c>
      <c r="X3" s="14" t="str">
        <f>IF(Szerződésszám!X3&gt;0,_xlfn.RANK.EQ(Szerződésszám!X3,Szerződésszám!X$2:X$34),"")</f>
        <v/>
      </c>
      <c r="Y3" s="14">
        <f>IF(Szerződésszám!Y3&gt;0,_xlfn.RANK.EQ(Szerződésszám!Y3,Szerződésszám!Y$2:Y$34),"")</f>
        <v>8</v>
      </c>
      <c r="Z3" s="14" t="str">
        <f>IF(Szerződésszám!Z3&gt;0,_xlfn.RANK.EQ(Szerződésszám!Z3,Szerződésszám!Z$2:Z$34),"")</f>
        <v/>
      </c>
      <c r="AA3" s="14" t="str">
        <f>IF(Szerződésszám!AA3&gt;0,_xlfn.RANK.EQ(Szerződésszám!AA3,Szerződésszám!AA$2:AA$34),"")</f>
        <v/>
      </c>
      <c r="AB3" s="14">
        <f>IF(Szerződésszám!AB3&gt;0,_xlfn.RANK.EQ(Szerződésszám!AB3,Szerződésszám!AB$2:AB$34),"")</f>
        <v>9</v>
      </c>
      <c r="AC3" s="14" t="str">
        <f>IF(Szerződésszám!AC3&gt;0,_xlfn.RANK.EQ(Szerződésszám!AC3,Szerződésszám!AC$2:AC$34),"")</f>
        <v/>
      </c>
      <c r="AD3" s="14" t="str">
        <f>IF(Szerződésszám!AD3&gt;0,_xlfn.RANK.EQ(Szerződésszám!AD3,Szerződésszám!AD$2:AD$34),"")</f>
        <v/>
      </c>
      <c r="AE3" s="14">
        <f>IF(Szerződésszám!AE3&gt;0,_xlfn.RANK.EQ(Szerződésszám!AE3,Szerződésszám!AE$2:AE$34),"")</f>
        <v>10</v>
      </c>
      <c r="AF3" s="14" t="str">
        <f>IF(Szerződésszám!AF3&gt;0,_xlfn.RANK.EQ(Szerződésszám!AF3,Szerződésszám!AF$2:AF$34),"")</f>
        <v/>
      </c>
      <c r="AG3" s="14">
        <f>IF(Szerződésszám!AG3&gt;0,_xlfn.RANK.EQ(Szerződésszám!AG3,Szerződésszám!AG$2:AG$34),"")</f>
        <v>4</v>
      </c>
      <c r="AH3" s="14">
        <f>IF(Szerződésszám!AH3&gt;0,_xlfn.RANK.EQ(Szerződésszám!AH3,Szerződésszám!AH$2:AH$34),"")</f>
        <v>2</v>
      </c>
      <c r="AI3" s="14">
        <f>IF(Szerződésszám!AI3&gt;0,_xlfn.RANK.EQ(Szerződésszám!AI3,Szerződésszám!AI$2:AI$34),"")</f>
        <v>10</v>
      </c>
      <c r="AJ3" s="14">
        <f>IF(Szerződésszám!AJ3&gt;0,_xlfn.RANK.EQ(Szerződésszám!AJ3,Szerződésszám!AJ$2:AJ$34),"")</f>
        <v>10</v>
      </c>
      <c r="AK3" s="14">
        <f>IF(Szerződésszám!AK3&gt;0,_xlfn.RANK.EQ(Szerződésszám!AK3,Szerződésszám!AK$2:AK$34),"")</f>
        <v>7</v>
      </c>
      <c r="AL3" s="14" t="str">
        <f>IF(Szerződésszám!AL3&gt;0,_xlfn.RANK.EQ(Szerződésszám!AL3,Szerződésszám!AL$2:AL$34),"")</f>
        <v/>
      </c>
      <c r="AM3" s="14">
        <f>IF(Szerződésszám!AM3&gt;0,_xlfn.RANK.EQ(Szerződésszám!AM3,Szerződésszám!AM$2:AM$34),"")</f>
        <v>9</v>
      </c>
      <c r="AN3" s="14">
        <f>IF(Szerződésszám!AN3&gt;0,_xlfn.RANK.EQ(Szerződésszám!AN3,Szerződésszám!AN$2:AN$34),"")</f>
        <v>6</v>
      </c>
      <c r="AO3" s="14">
        <f>IF(Szerződésszám!AO3&gt;0,_xlfn.RANK.EQ(Szerződésszám!AO3,Szerződésszám!AO$2:AO$34),"")</f>
        <v>4</v>
      </c>
      <c r="AP3" s="14">
        <f>IF(Szerződésszám!AP3&gt;0,_xlfn.RANK.EQ(Szerződésszám!AP3,Szerződésszám!AP$2:AP$34),"")</f>
        <v>3</v>
      </c>
      <c r="AQ3" s="14" t="str">
        <f>IF(Szerződésszám!AQ3&gt;0,_xlfn.RANK.EQ(Szerződésszám!AQ3,Szerződésszám!AQ$2:AQ$34),"")</f>
        <v/>
      </c>
      <c r="AR3" s="14" t="str">
        <f>IF(Szerződésszám!AR3&gt;0,_xlfn.RANK.EQ(Szerződésszám!AR3,Szerződésszám!AR$2:AR$34),"")</f>
        <v/>
      </c>
      <c r="AS3" s="14">
        <f>IF(Szerződésszám!AS3&gt;0,_xlfn.RANK.EQ(Szerződésszám!AS3,Szerződésszám!AS$2:AS$34),"")</f>
        <v>9</v>
      </c>
      <c r="AT3" s="14" t="str">
        <f>IF(Szerződésszám!AT3&gt;0,_xlfn.RANK.EQ(Szerződésszám!AT3,Szerződésszám!AT$2:AT$34),"")</f>
        <v/>
      </c>
      <c r="AU3" s="14" t="str">
        <f>IF(Szerződésszám!AU3&gt;0,_xlfn.RANK.EQ(Szerződésszám!AU3,Szerződésszám!AU$2:AU$34),"")</f>
        <v/>
      </c>
      <c r="AV3" s="14">
        <f>IF(Szerződésszám!AV3&gt;0,_xlfn.RANK.EQ(Szerződésszám!AV3,Szerződésszám!AV$2:AV$34),"")</f>
        <v>6</v>
      </c>
      <c r="AW3" s="14" t="str">
        <f>IF(Szerződésszám!AW3&gt;0,_xlfn.RANK.EQ(Szerződésszám!AW3,Szerződésszám!AW$2:AW$34),"")</f>
        <v/>
      </c>
      <c r="AX3" s="14">
        <f>IF(Szerződésszám!AX3&gt;0,_xlfn.RANK.EQ(Szerződésszám!AX3,Szerződésszám!AX$2:AX$34),"")</f>
        <v>4</v>
      </c>
      <c r="AY3" s="14">
        <f>IF(Szerződésszám!AY3&gt;0,_xlfn.RANK.EQ(Szerződésszám!AY3,Szerződésszám!AY$2:AY$34),"")</f>
        <v>11</v>
      </c>
      <c r="AZ3" s="14" t="str">
        <f>IF(Szerződésszám!AZ3&gt;0,_xlfn.RANK.EQ(Szerződésszám!AZ3,Szerződésszám!AZ$2:AZ$34),"")</f>
        <v/>
      </c>
      <c r="BA3" s="14" t="str">
        <f>IF(Szerződésszám!BA3&gt;0,_xlfn.RANK.EQ(Szerződésszám!BA3,Szerződésszám!BA$2:BA$34),"")</f>
        <v/>
      </c>
      <c r="BB3" s="14" t="str">
        <f>IF(Szerződésszám!BB3&gt;0,_xlfn.RANK.EQ(Szerződésszám!BB3,Szerződésszám!BB$2:BB$34),"")</f>
        <v/>
      </c>
      <c r="BC3" s="14" t="str">
        <f>IF(Szerződésszám!BC3&gt;0,_xlfn.RANK.EQ(Szerződésszám!BC3,Szerződésszám!BC$2:BC$34),"")</f>
        <v/>
      </c>
      <c r="BD3" s="14" t="str">
        <f>IF(Szerződésszám!BD3&gt;0,_xlfn.RANK.EQ(Szerződésszám!BD3,Szerződésszám!BD$2:BD$34),"")</f>
        <v/>
      </c>
      <c r="BE3" s="14" t="str">
        <f>IF(Szerződésszám!BE3&gt;0,_xlfn.RANK.EQ(Szerződésszám!BE3,Szerződésszám!BE$2:BE$34),"")</f>
        <v/>
      </c>
      <c r="BF3" s="14" t="str">
        <f>IF(Szerződésszám!BF3&gt;0,_xlfn.RANK.EQ(Szerződésszám!BF3,Szerződésszám!BF$2:BF$34),"")</f>
        <v/>
      </c>
      <c r="BG3" s="14" t="str">
        <f>IF(Szerződésszám!BG3&gt;0,_xlfn.RANK.EQ(Szerződésszám!BG3,Szerződésszám!BG$2:BG$34),"")</f>
        <v/>
      </c>
      <c r="BH3" s="14" t="str">
        <f>IF(Szerződésszám!BH3&gt;0,_xlfn.RANK.EQ(Szerződésszám!BH3,Szerződésszám!BH$2:BH$34),"")</f>
        <v/>
      </c>
      <c r="BI3" s="14" t="str">
        <f>IF(Szerződésszám!BI3&gt;0,_xlfn.RANK.EQ(Szerződésszám!BI3,Szerződésszám!BI$2:BI$34),"")</f>
        <v/>
      </c>
      <c r="BJ3" s="14" t="str">
        <f>IF(Szerződésszám!BJ3&gt;0,_xlfn.RANK.EQ(Szerződésszám!BJ3,Szerződésszám!BJ$2:BJ$34),"")</f>
        <v/>
      </c>
      <c r="BK3" s="14" t="str">
        <f>IF(Szerződésszám!BK3&gt;0,_xlfn.RANK.EQ(Szerződésszám!BK3,Szerződésszám!BK$2:BK$34),"")</f>
        <v/>
      </c>
      <c r="BL3" s="14" t="str">
        <f>IF(Szerződésszám!BL3&gt;0,_xlfn.RANK.EQ(Szerződésszám!BL3,Szerződésszám!BL$2:BL$34),"")</f>
        <v/>
      </c>
      <c r="BM3" s="14" t="str">
        <f>IF(Szerződésszám!BM3&gt;0,_xlfn.RANK.EQ(Szerződésszám!BM3,Szerződésszám!BM$2:BM$34),"")</f>
        <v/>
      </c>
      <c r="BN3" s="14">
        <f>IF(Szerződésszám!BN3&gt;0,_xlfn.RANK.EQ(Szerződésszám!BN3,Szerződésszám!BN$2:BN$34),"")</f>
        <v>6</v>
      </c>
      <c r="BO3" s="14" t="str">
        <f>IF(Szerződésszám!BO3&gt;0,_xlfn.RANK.EQ(Szerződésszám!BO3,Szerződésszám!BO$2:BO$34),"")</f>
        <v/>
      </c>
      <c r="BP3" s="14">
        <f>IF(Szerződésszám!BP3&gt;0,_xlfn.RANK.EQ(Szerződésszám!BP3,Szerződésszám!BP$2:BP$34),"")</f>
        <v>11</v>
      </c>
      <c r="BQ3" s="14" t="str">
        <f>IF(Szerződésszám!BQ3&gt;0,_xlfn.RANK.EQ(Szerződésszám!BQ3,Szerződésszám!BQ$2:BQ$34),"")</f>
        <v/>
      </c>
      <c r="BR3" s="14">
        <f>IF(Szerződésszám!BR3&gt;0,_xlfn.RANK.EQ(Szerződésszám!BR3,Szerződésszám!BR$2:BR$34),"")</f>
        <v>7</v>
      </c>
      <c r="BS3" s="14">
        <f>IF(Szerződésszám!BS3&gt;0,_xlfn.RANK.EQ(Szerződésszám!BS3,Szerződésszám!BS$2:BS$34),"")</f>
        <v>11</v>
      </c>
      <c r="BT3" s="14">
        <f>IF(Szerződésszám!BT3&gt;0,_xlfn.RANK.EQ(Szerződésszám!BT3,Szerződésszám!BT$2:BT$34),"")</f>
        <v>3</v>
      </c>
      <c r="BU3" s="14">
        <f>IF(Szerződésszám!BU3&gt;0,_xlfn.RANK.EQ(Szerződésszám!BU3,Szerződésszám!BU$2:BU$34),"")</f>
        <v>10</v>
      </c>
      <c r="BV3" s="14">
        <f>IF(Szerződésszám!BV3&gt;0,_xlfn.RANK.EQ(Szerződésszám!BV3,Szerződésszám!BV$2:BV$34),"")</f>
        <v>7</v>
      </c>
      <c r="BW3" s="14">
        <f>IF(Szerződésszám!BW3&gt;0,_xlfn.RANK.EQ(Szerződésszám!BW3,Szerződésszám!BW$2:BW$34),"")</f>
        <v>9</v>
      </c>
      <c r="BX3" s="14" t="str">
        <f>IF(Szerződésszám!BX3&gt;0,_xlfn.RANK.EQ(Szerződésszám!BX3,Szerződésszám!BX$2:BX$34),"")</f>
        <v/>
      </c>
      <c r="BY3" s="14" t="str">
        <f>IF(Szerződésszám!BY3&gt;0,_xlfn.RANK.EQ(Szerződésszám!BY3,Szerződésszám!BY$2:BY$34),"")</f>
        <v/>
      </c>
      <c r="BZ3" s="14" t="str">
        <f>IF(Szerződésszám!BZ3&gt;0,_xlfn.RANK.EQ(Szerződésszám!BZ3,Szerződésszám!BZ$2:BZ$34),"")</f>
        <v/>
      </c>
      <c r="CA3" s="14" t="str">
        <f>IF(Szerződésszám!CA3&gt;0,_xlfn.RANK.EQ(Szerződésszám!CA3,Szerződésszám!CA$2:CA$34),"")</f>
        <v/>
      </c>
      <c r="CB3" s="14">
        <f>IF(Szerződésszám!CB3&gt;0,_xlfn.RANK.EQ(Szerződésszám!CB3,Szerződésszám!CB$2:CB$34),"")</f>
        <v>6</v>
      </c>
      <c r="CC3" s="14">
        <f>IF(Szerződésszám!CC3&gt;0,_xlfn.RANK.EQ(Szerződésszám!CC3,Szerződésszám!CC$2:CC$34),"")</f>
        <v>11</v>
      </c>
      <c r="CD3" s="14">
        <f>IF(Szerződésszám!CD3&gt;0,_xlfn.RANK.EQ(Szerződésszám!CD3,Szerződésszám!CD$2:CD$34),"")</f>
        <v>6</v>
      </c>
      <c r="CE3" s="14" t="str">
        <f>IF(Szerződésszám!CE3&gt;0,_xlfn.RANK.EQ(Szerződésszám!CE3,Szerződésszám!CE$2:CE$34),"")</f>
        <v/>
      </c>
      <c r="CF3" s="14" t="str">
        <f>IF(Szerződésszám!CF3&gt;0,_xlfn.RANK.EQ(Szerződésszám!CF3,Szerződésszám!CF$2:CF$34),"")</f>
        <v/>
      </c>
      <c r="CG3" s="14">
        <f>IF(Szerződésszám!CG3&gt;0,_xlfn.RANK.EQ(Szerződésszám!CG3,Szerződésszám!CG$2:CG$34),"")</f>
        <v>6</v>
      </c>
      <c r="CH3" s="14" t="str">
        <f>IF(Szerződésszám!CH3&gt;0,_xlfn.RANK.EQ(Szerződésszám!CH3,Szerződésszám!CH$2:CH$34),"")</f>
        <v/>
      </c>
      <c r="CI3" s="14">
        <f>IF(Szerződésszám!CI3&gt;0,_xlfn.RANK.EQ(Szerződésszám!CI3,Szerződésszám!CI$2:CI$34),"")</f>
        <v>6</v>
      </c>
      <c r="CJ3" s="14">
        <f>IF(Szerződésszám!CJ3&gt;0,_xlfn.RANK.EQ(Szerződésszám!CJ3,Szerződésszám!CJ$2:CJ$34),"")</f>
        <v>5</v>
      </c>
      <c r="CK3" s="14">
        <f>IF(Szerződésszám!CK3&gt;0,_xlfn.RANK.EQ(Szerződésszám!CK3,Szerződésszám!CK$2:CK$34),"")</f>
        <v>6</v>
      </c>
      <c r="CL3" s="14">
        <f>IF(Szerződésszám!CL3&gt;0,_xlfn.RANK.EQ(Szerződésszám!CL3,Szerződésszám!CL$2:CL$34),"")</f>
        <v>5</v>
      </c>
    </row>
    <row r="4" spans="1:90" s="28" customFormat="1" x14ac:dyDescent="0.2">
      <c r="A4" s="28" t="str">
        <f>Szerződésszám!A4</f>
        <v>ARVAL Magyarország Jármûparkkezelõ Kft.</v>
      </c>
      <c r="B4" s="14" t="str">
        <f>IF(Szerződésszám!B4&gt;0,_xlfn.RANK.EQ(Szerződésszám!B4,Szerződésszám!B$2:B$34),"")</f>
        <v/>
      </c>
      <c r="C4" s="14" t="str">
        <f>IF(Szerződésszám!C4&gt;0,_xlfn.RANK.EQ(Szerződésszám!C4,Szerződésszám!C$2:C$34),"")</f>
        <v/>
      </c>
      <c r="D4" s="14" t="str">
        <f>IF(Szerződésszám!D4&gt;0,_xlfn.RANK.EQ(Szerződésszám!D4,Szerződésszám!D$2:D$34),"")</f>
        <v/>
      </c>
      <c r="E4" s="14" t="str">
        <f>IF(Szerződésszám!E4&gt;0,_xlfn.RANK.EQ(Szerződésszám!E4,Szerződésszám!E$2:E$34),"")</f>
        <v/>
      </c>
      <c r="F4" s="14" t="str">
        <f>IF(Szerződésszám!F4&gt;0,_xlfn.RANK.EQ(Szerződésszám!F4,Szerződésszám!F$2:F$34),"")</f>
        <v/>
      </c>
      <c r="G4" s="14" t="str">
        <f>IF(Szerződésszám!G4&gt;0,_xlfn.RANK.EQ(Szerződésszám!G4,Szerződésszám!G$2:G$34),"")</f>
        <v/>
      </c>
      <c r="H4" s="14">
        <f>IF(Szerződésszám!H4&gt;0,_xlfn.RANK.EQ(Szerződésszám!H4,Szerződésszám!H$2:H$34),"")</f>
        <v>5</v>
      </c>
      <c r="I4" s="14" t="str">
        <f>IF(Szerződésszám!I4&gt;0,_xlfn.RANK.EQ(Szerződésszám!I4,Szerződésszám!I$2:I$34),"")</f>
        <v/>
      </c>
      <c r="J4" s="14" t="str">
        <f>IF(Szerződésszám!J4&gt;0,_xlfn.RANK.EQ(Szerződésszám!J4,Szerződésszám!J$2:J$34),"")</f>
        <v/>
      </c>
      <c r="K4" s="14" t="str">
        <f>IF(Szerződésszám!K4&gt;0,_xlfn.RANK.EQ(Szerződésszám!K4,Szerződésszám!K$2:K$34),"")</f>
        <v/>
      </c>
      <c r="L4" s="14">
        <f>IF(Szerződésszám!L4&gt;0,_xlfn.RANK.EQ(Szerződésszám!L4,Szerződésszám!L$2:L$34),"")</f>
        <v>2</v>
      </c>
      <c r="M4" s="14" t="str">
        <f>IF(Szerződésszám!M4&gt;0,_xlfn.RANK.EQ(Szerződésszám!M4,Szerződésszám!M$2:M$34),"")</f>
        <v/>
      </c>
      <c r="N4" s="14" t="str">
        <f>IF(Szerződésszám!N4&gt;0,_xlfn.RANK.EQ(Szerződésszám!N4,Szerződésszám!N$2:N$34),"")</f>
        <v/>
      </c>
      <c r="O4" s="14" t="str">
        <f>IF(Szerződésszám!O4&gt;0,_xlfn.RANK.EQ(Szerződésszám!O4,Szerződésszám!O$2:O$34),"")</f>
        <v/>
      </c>
      <c r="P4" s="14" t="str">
        <f>IF(Szerződésszám!P4&gt;0,_xlfn.RANK.EQ(Szerződésszám!P4,Szerződésszám!P$2:P$34),"")</f>
        <v/>
      </c>
      <c r="Q4" s="14" t="str">
        <f>IF(Szerződésszám!Q4&gt;0,_xlfn.RANK.EQ(Szerződésszám!Q4,Szerződésszám!Q$2:Q$34),"")</f>
        <v/>
      </c>
      <c r="R4" s="14" t="str">
        <f>IF(Szerződésszám!R4&gt;0,_xlfn.RANK.EQ(Szerződésszám!R4,Szerződésszám!R$2:R$34),"")</f>
        <v/>
      </c>
      <c r="S4" s="14" t="str">
        <f>IF(Szerződésszám!S4&gt;0,_xlfn.RANK.EQ(Szerződésszám!S4,Szerződésszám!S$2:S$34),"")</f>
        <v/>
      </c>
      <c r="T4" s="14">
        <f>IF(Szerződésszám!T4&gt;0,_xlfn.RANK.EQ(Szerződésszám!T4,Szerződésszám!T$2:T$34),"")</f>
        <v>4</v>
      </c>
      <c r="U4" s="14" t="str">
        <f>IF(Szerződésszám!U4&gt;0,_xlfn.RANK.EQ(Szerződésszám!U4,Szerződésszám!U$2:U$34),"")</f>
        <v/>
      </c>
      <c r="V4" s="14" t="str">
        <f>IF(Szerződésszám!V4&gt;0,_xlfn.RANK.EQ(Szerződésszám!V4,Szerződésszám!V$2:V$34),"")</f>
        <v/>
      </c>
      <c r="W4" s="14" t="str">
        <f>IF(Szerződésszám!W4&gt;0,_xlfn.RANK.EQ(Szerződésszám!W4,Szerződésszám!W$2:W$34),"")</f>
        <v/>
      </c>
      <c r="X4" s="14" t="str">
        <f>IF(Szerződésszám!X4&gt;0,_xlfn.RANK.EQ(Szerződésszám!X4,Szerződésszám!X$2:X$34),"")</f>
        <v/>
      </c>
      <c r="Y4" s="14" t="str">
        <f>IF(Szerződésszám!Y4&gt;0,_xlfn.RANK.EQ(Szerződésszám!Y4,Szerződésszám!Y$2:Y$34),"")</f>
        <v/>
      </c>
      <c r="Z4" s="14" t="str">
        <f>IF(Szerződésszám!Z4&gt;0,_xlfn.RANK.EQ(Szerződésszám!Z4,Szerződésszám!Z$2:Z$34),"")</f>
        <v/>
      </c>
      <c r="AA4" s="14" t="str">
        <f>IF(Szerződésszám!AA4&gt;0,_xlfn.RANK.EQ(Szerződésszám!AA4,Szerződésszám!AA$2:AA$34),"")</f>
        <v/>
      </c>
      <c r="AB4" s="14" t="str">
        <f>IF(Szerződésszám!AB4&gt;0,_xlfn.RANK.EQ(Szerződésszám!AB4,Szerződésszám!AB$2:AB$34),"")</f>
        <v/>
      </c>
      <c r="AC4" s="14" t="str">
        <f>IF(Szerződésszám!AC4&gt;0,_xlfn.RANK.EQ(Szerződésszám!AC4,Szerződésszám!AC$2:AC$34),"")</f>
        <v/>
      </c>
      <c r="AD4" s="14" t="str">
        <f>IF(Szerződésszám!AD4&gt;0,_xlfn.RANK.EQ(Szerződésszám!AD4,Szerződésszám!AD$2:AD$34),"")</f>
        <v/>
      </c>
      <c r="AE4" s="14" t="str">
        <f>IF(Szerződésszám!AE4&gt;0,_xlfn.RANK.EQ(Szerződésszám!AE4,Szerződésszám!AE$2:AE$34),"")</f>
        <v/>
      </c>
      <c r="AF4" s="14" t="str">
        <f>IF(Szerződésszám!AF4&gt;0,_xlfn.RANK.EQ(Szerződésszám!AF4,Szerződésszám!AF$2:AF$34),"")</f>
        <v/>
      </c>
      <c r="AG4" s="14" t="str">
        <f>IF(Szerződésszám!AG4&gt;0,_xlfn.RANK.EQ(Szerződésszám!AG4,Szerződésszám!AG$2:AG$34),"")</f>
        <v/>
      </c>
      <c r="AH4" s="14" t="str">
        <f>IF(Szerződésszám!AH4&gt;0,_xlfn.RANK.EQ(Szerződésszám!AH4,Szerződésszám!AH$2:AH$34),"")</f>
        <v/>
      </c>
      <c r="AI4" s="14" t="str">
        <f>IF(Szerződésszám!AI4&gt;0,_xlfn.RANK.EQ(Szerződésszám!AI4,Szerződésszám!AI$2:AI$34),"")</f>
        <v/>
      </c>
      <c r="AJ4" s="14" t="str">
        <f>IF(Szerződésszám!AJ4&gt;0,_xlfn.RANK.EQ(Szerződésszám!AJ4,Szerződésszám!AJ$2:AJ$34),"")</f>
        <v/>
      </c>
      <c r="AK4" s="14" t="str">
        <f>IF(Szerződésszám!AK4&gt;0,_xlfn.RANK.EQ(Szerződésszám!AK4,Szerződésszám!AK$2:AK$34),"")</f>
        <v/>
      </c>
      <c r="AL4" s="14" t="str">
        <f>IF(Szerződésszám!AL4&gt;0,_xlfn.RANK.EQ(Szerződésszám!AL4,Szerződésszám!AL$2:AL$34),"")</f>
        <v/>
      </c>
      <c r="AM4" s="14" t="str">
        <f>IF(Szerződésszám!AM4&gt;0,_xlfn.RANK.EQ(Szerződésszám!AM4,Szerződésszám!AM$2:AM$34),"")</f>
        <v/>
      </c>
      <c r="AN4" s="14" t="str">
        <f>IF(Szerződésszám!AN4&gt;0,_xlfn.RANK.EQ(Szerződésszám!AN4,Szerződésszám!AN$2:AN$34),"")</f>
        <v/>
      </c>
      <c r="AO4" s="14" t="str">
        <f>IF(Szerződésszám!AO4&gt;0,_xlfn.RANK.EQ(Szerződésszám!AO4,Szerződésszám!AO$2:AO$34),"")</f>
        <v/>
      </c>
      <c r="AP4" s="14" t="str">
        <f>IF(Szerződésszám!AP4&gt;0,_xlfn.RANK.EQ(Szerződésszám!AP4,Szerződésszám!AP$2:AP$34),"")</f>
        <v/>
      </c>
      <c r="AQ4" s="14" t="str">
        <f>IF(Szerződésszám!AQ4&gt;0,_xlfn.RANK.EQ(Szerződésszám!AQ4,Szerződésszám!AQ$2:AQ$34),"")</f>
        <v/>
      </c>
      <c r="AR4" s="14" t="str">
        <f>IF(Szerződésszám!AR4&gt;0,_xlfn.RANK.EQ(Szerződésszám!AR4,Szerződésszám!AR$2:AR$34),"")</f>
        <v/>
      </c>
      <c r="AS4" s="14" t="str">
        <f>IF(Szerződésszám!AS4&gt;0,_xlfn.RANK.EQ(Szerződésszám!AS4,Szerződésszám!AS$2:AS$34),"")</f>
        <v/>
      </c>
      <c r="AT4" s="14" t="str">
        <f>IF(Szerződésszám!AT4&gt;0,_xlfn.RANK.EQ(Szerződésszám!AT4,Szerződésszám!AT$2:AT$34),"")</f>
        <v/>
      </c>
      <c r="AU4" s="14" t="str">
        <f>IF(Szerződésszám!AU4&gt;0,_xlfn.RANK.EQ(Szerződésszám!AU4,Szerződésszám!AU$2:AU$34),"")</f>
        <v/>
      </c>
      <c r="AV4" s="14" t="str">
        <f>IF(Szerződésszám!AV4&gt;0,_xlfn.RANK.EQ(Szerződésszám!AV4,Szerződésszám!AV$2:AV$34),"")</f>
        <v/>
      </c>
      <c r="AW4" s="14" t="str">
        <f>IF(Szerződésszám!AW4&gt;0,_xlfn.RANK.EQ(Szerződésszám!AW4,Szerződésszám!AW$2:AW$34),"")</f>
        <v/>
      </c>
      <c r="AX4" s="14" t="str">
        <f>IF(Szerződésszám!AX4&gt;0,_xlfn.RANK.EQ(Szerződésszám!AX4,Szerződésszám!AX$2:AX$34),"")</f>
        <v/>
      </c>
      <c r="AY4" s="14" t="str">
        <f>IF(Szerződésszám!AY4&gt;0,_xlfn.RANK.EQ(Szerződésszám!AY4,Szerződésszám!AY$2:AY$34),"")</f>
        <v/>
      </c>
      <c r="AZ4" s="14" t="str">
        <f>IF(Szerződésszám!AZ4&gt;0,_xlfn.RANK.EQ(Szerződésszám!AZ4,Szerződésszám!AZ$2:AZ$34),"")</f>
        <v/>
      </c>
      <c r="BA4" s="14" t="str">
        <f>IF(Szerződésszám!BA4&gt;0,_xlfn.RANK.EQ(Szerződésszám!BA4,Szerződésszám!BA$2:BA$34),"")</f>
        <v/>
      </c>
      <c r="BB4" s="14" t="str">
        <f>IF(Szerződésszám!BB4&gt;0,_xlfn.RANK.EQ(Szerződésszám!BB4,Szerződésszám!BB$2:BB$34),"")</f>
        <v/>
      </c>
      <c r="BC4" s="14" t="str">
        <f>IF(Szerződésszám!BC4&gt;0,_xlfn.RANK.EQ(Szerződésszám!BC4,Szerződésszám!BC$2:BC$34),"")</f>
        <v/>
      </c>
      <c r="BD4" s="14" t="str">
        <f>IF(Szerződésszám!BD4&gt;0,_xlfn.RANK.EQ(Szerződésszám!BD4,Szerződésszám!BD$2:BD$34),"")</f>
        <v/>
      </c>
      <c r="BE4" s="14" t="str">
        <f>IF(Szerződésszám!BE4&gt;0,_xlfn.RANK.EQ(Szerződésszám!BE4,Szerződésszám!BE$2:BE$34),"")</f>
        <v/>
      </c>
      <c r="BF4" s="14" t="str">
        <f>IF(Szerződésszám!BF4&gt;0,_xlfn.RANK.EQ(Szerződésszám!BF4,Szerződésszám!BF$2:BF$34),"")</f>
        <v/>
      </c>
      <c r="BG4" s="14" t="str">
        <f>IF(Szerződésszám!BG4&gt;0,_xlfn.RANK.EQ(Szerződésszám!BG4,Szerződésszám!BG$2:BG$34),"")</f>
        <v/>
      </c>
      <c r="BH4" s="14" t="str">
        <f>IF(Szerződésszám!BH4&gt;0,_xlfn.RANK.EQ(Szerződésszám!BH4,Szerződésszám!BH$2:BH$34),"")</f>
        <v/>
      </c>
      <c r="BI4" s="14" t="str">
        <f>IF(Szerződésszám!BI4&gt;0,_xlfn.RANK.EQ(Szerződésszám!BI4,Szerződésszám!BI$2:BI$34),"")</f>
        <v/>
      </c>
      <c r="BJ4" s="14" t="str">
        <f>IF(Szerződésszám!BJ4&gt;0,_xlfn.RANK.EQ(Szerződésszám!BJ4,Szerződésszám!BJ$2:BJ$34),"")</f>
        <v/>
      </c>
      <c r="BK4" s="14" t="str">
        <f>IF(Szerződésszám!BK4&gt;0,_xlfn.RANK.EQ(Szerződésszám!BK4,Szerződésszám!BK$2:BK$34),"")</f>
        <v/>
      </c>
      <c r="BL4" s="14" t="str">
        <f>IF(Szerződésszám!BL4&gt;0,_xlfn.RANK.EQ(Szerződésszám!BL4,Szerződésszám!BL$2:BL$34),"")</f>
        <v/>
      </c>
      <c r="BM4" s="14" t="str">
        <f>IF(Szerződésszám!BM4&gt;0,_xlfn.RANK.EQ(Szerződésszám!BM4,Szerződésszám!BM$2:BM$34),"")</f>
        <v/>
      </c>
      <c r="BN4" s="14" t="str">
        <f>IF(Szerződésszám!BN4&gt;0,_xlfn.RANK.EQ(Szerződésszám!BN4,Szerződésszám!BN$2:BN$34),"")</f>
        <v/>
      </c>
      <c r="BO4" s="14" t="str">
        <f>IF(Szerződésszám!BO4&gt;0,_xlfn.RANK.EQ(Szerződésszám!BO4,Szerződésszám!BO$2:BO$34),"")</f>
        <v/>
      </c>
      <c r="BP4" s="14">
        <f>IF(Szerződésszám!BP4&gt;0,_xlfn.RANK.EQ(Szerződésszám!BP4,Szerződésszám!BP$2:BP$34),"")</f>
        <v>5</v>
      </c>
      <c r="BQ4" s="14" t="str">
        <f>IF(Szerződésszám!BQ4&gt;0,_xlfn.RANK.EQ(Szerződésszám!BQ4,Szerződésszám!BQ$2:BQ$34),"")</f>
        <v/>
      </c>
      <c r="BR4" s="14" t="str">
        <f>IF(Szerződésszám!BR4&gt;0,_xlfn.RANK.EQ(Szerződésszám!BR4,Szerződésszám!BR$2:BR$34),"")</f>
        <v/>
      </c>
      <c r="BS4" s="14" t="str">
        <f>IF(Szerződésszám!BS4&gt;0,_xlfn.RANK.EQ(Szerződésszám!BS4,Szerződésszám!BS$2:BS$34),"")</f>
        <v/>
      </c>
      <c r="BT4" s="14" t="str">
        <f>IF(Szerződésszám!BT4&gt;0,_xlfn.RANK.EQ(Szerződésszám!BT4,Szerződésszám!BT$2:BT$34),"")</f>
        <v/>
      </c>
      <c r="BU4" s="14" t="str">
        <f>IF(Szerződésszám!BU4&gt;0,_xlfn.RANK.EQ(Szerződésszám!BU4,Szerződésszám!BU$2:BU$34),"")</f>
        <v/>
      </c>
      <c r="BV4" s="14" t="str">
        <f>IF(Szerződésszám!BV4&gt;0,_xlfn.RANK.EQ(Szerződésszám!BV4,Szerződésszám!BV$2:BV$34),"")</f>
        <v/>
      </c>
      <c r="BW4" s="14" t="str">
        <f>IF(Szerződésszám!BW4&gt;0,_xlfn.RANK.EQ(Szerződésszám!BW4,Szerződésszám!BW$2:BW$34),"")</f>
        <v/>
      </c>
      <c r="BX4" s="14" t="str">
        <f>IF(Szerződésszám!BX4&gt;0,_xlfn.RANK.EQ(Szerződésszám!BX4,Szerződésszám!BX$2:BX$34),"")</f>
        <v/>
      </c>
      <c r="BY4" s="14" t="str">
        <f>IF(Szerződésszám!BY4&gt;0,_xlfn.RANK.EQ(Szerződésszám!BY4,Szerződésszám!BY$2:BY$34),"")</f>
        <v/>
      </c>
      <c r="BZ4" s="14" t="str">
        <f>IF(Szerződésszám!BZ4&gt;0,_xlfn.RANK.EQ(Szerződésszám!BZ4,Szerződésszám!BZ$2:BZ$34),"")</f>
        <v/>
      </c>
      <c r="CA4" s="14" t="str">
        <f>IF(Szerződésszám!CA4&gt;0,_xlfn.RANK.EQ(Szerződésszám!CA4,Szerződésszám!CA$2:CA$34),"")</f>
        <v/>
      </c>
      <c r="CB4" s="14">
        <f>IF(Szerződésszám!CB4&gt;0,_xlfn.RANK.EQ(Szerződésszám!CB4,Szerződésszám!CB$2:CB$34),"")</f>
        <v>12</v>
      </c>
      <c r="CC4" s="14" t="str">
        <f>IF(Szerződésszám!CC4&gt;0,_xlfn.RANK.EQ(Szerződésszám!CC4,Szerződésszám!CC$2:CC$34),"")</f>
        <v/>
      </c>
      <c r="CD4" s="14" t="str">
        <f>IF(Szerződésszám!CD4&gt;0,_xlfn.RANK.EQ(Szerződésszám!CD4,Szerződésszám!CD$2:CD$34),"")</f>
        <v/>
      </c>
      <c r="CE4" s="14" t="str">
        <f>IF(Szerződésszám!CE4&gt;0,_xlfn.RANK.EQ(Szerződésszám!CE4,Szerződésszám!CE$2:CE$34),"")</f>
        <v/>
      </c>
      <c r="CF4" s="14" t="str">
        <f>IF(Szerződésszám!CF4&gt;0,_xlfn.RANK.EQ(Szerződésszám!CF4,Szerződésszám!CF$2:CF$34),"")</f>
        <v/>
      </c>
      <c r="CG4" s="14">
        <f>IF(Szerződésszám!CG4&gt;0,_xlfn.RANK.EQ(Szerződésszám!CG4,Szerződésszám!CG$2:CG$34),"")</f>
        <v>15</v>
      </c>
      <c r="CH4" s="14" t="str">
        <f>IF(Szerződésszám!CH4&gt;0,_xlfn.RANK.EQ(Szerződésszám!CH4,Szerződésszám!CH$2:CH$34),"")</f>
        <v/>
      </c>
      <c r="CI4" s="14" t="str">
        <f>IF(Szerződésszám!CI4&gt;0,_xlfn.RANK.EQ(Szerződésszám!CI4,Szerződésszám!CI$2:CI$34),"")</f>
        <v/>
      </c>
      <c r="CJ4" s="14" t="str">
        <f>IF(Szerződésszám!CJ4&gt;0,_xlfn.RANK.EQ(Szerződésszám!CJ4,Szerződésszám!CJ$2:CJ$34),"")</f>
        <v/>
      </c>
      <c r="CK4" s="14" t="str">
        <f>IF(Szerződésszám!CK4&gt;0,_xlfn.RANK.EQ(Szerződésszám!CK4,Szerződésszám!CK$2:CK$34),"")</f>
        <v/>
      </c>
      <c r="CL4" s="14" t="str">
        <f>IF(Szerződésszám!CL4&gt;0,_xlfn.RANK.EQ(Szerződésszám!CL4,Szerződésszám!CL$2:CL$34),"")</f>
        <v/>
      </c>
    </row>
    <row r="5" spans="1:90" x14ac:dyDescent="0.2">
      <c r="A5" s="12" t="str">
        <f>Szerződésszám!A5</f>
        <v>Raiffeisen Corporate Lízing Zrt.</v>
      </c>
      <c r="B5" s="14" t="str">
        <f>IF(Szerződésszám!B5&gt;0,_xlfn.RANK.EQ(Szerződésszám!B5,Szerződésszám!B$2:B$34),"")</f>
        <v/>
      </c>
      <c r="C5" s="14">
        <f>IF(Szerződésszám!C5&gt;0,_xlfn.RANK.EQ(Szerződésszám!C5,Szerződésszám!C$2:C$34),"")</f>
        <v>7</v>
      </c>
      <c r="D5" s="14" t="str">
        <f>IF(Szerződésszám!D5&gt;0,_xlfn.RANK.EQ(Szerződésszám!D5,Szerződésszám!D$2:D$34),"")</f>
        <v/>
      </c>
      <c r="E5" s="14">
        <f>IF(Szerződésszám!E5&gt;0,_xlfn.RANK.EQ(Szerződésszám!E5,Szerződésszám!E$2:E$34),"")</f>
        <v>8</v>
      </c>
      <c r="F5" s="14">
        <f>IF(Szerződésszám!F5&gt;0,_xlfn.RANK.EQ(Szerződésszám!F5,Szerződésszám!F$2:F$34),"")</f>
        <v>4</v>
      </c>
      <c r="G5" s="14" t="str">
        <f>IF(Szerződésszám!G5&gt;0,_xlfn.RANK.EQ(Szerződésszám!G5,Szerződésszám!G$2:G$34),"")</f>
        <v/>
      </c>
      <c r="H5" s="14" t="str">
        <f>IF(Szerződésszám!H5&gt;0,_xlfn.RANK.EQ(Szerződésszám!H5,Szerződésszám!H$2:H$34),"")</f>
        <v/>
      </c>
      <c r="I5" s="14" t="str">
        <f>IF(Szerződésszám!I5&gt;0,_xlfn.RANK.EQ(Szerződésszám!I5,Szerződésszám!I$2:I$34),"")</f>
        <v/>
      </c>
      <c r="J5" s="14" t="str">
        <f>IF(Szerződésszám!J5&gt;0,_xlfn.RANK.EQ(Szerződésszám!J5,Szerződésszám!J$2:J$34),"")</f>
        <v/>
      </c>
      <c r="K5" s="14" t="str">
        <f>IF(Szerződésszám!K5&gt;0,_xlfn.RANK.EQ(Szerződésszám!K5,Szerződésszám!K$2:K$34),"")</f>
        <v/>
      </c>
      <c r="L5" s="14" t="str">
        <f>IF(Szerződésszám!L5&gt;0,_xlfn.RANK.EQ(Szerződésszám!L5,Szerződésszám!L$2:L$34),"")</f>
        <v/>
      </c>
      <c r="M5" s="14" t="str">
        <f>IF(Szerződésszám!M5&gt;0,_xlfn.RANK.EQ(Szerződésszám!M5,Szerződésszám!M$2:M$34),"")</f>
        <v/>
      </c>
      <c r="N5" s="14" t="str">
        <f>IF(Szerződésszám!N5&gt;0,_xlfn.RANK.EQ(Szerződésszám!N5,Szerződésszám!N$2:N$34),"")</f>
        <v/>
      </c>
      <c r="O5" s="14">
        <f>IF(Szerződésszám!O5&gt;0,_xlfn.RANK.EQ(Szerződésszám!O5,Szerződésszám!O$2:O$34),"")</f>
        <v>8</v>
      </c>
      <c r="P5" s="14">
        <f>IF(Szerződésszám!P5&gt;0,_xlfn.RANK.EQ(Szerződésszám!P5,Szerződésszám!P$2:P$34),"")</f>
        <v>7</v>
      </c>
      <c r="Q5" s="14" t="str">
        <f>IF(Szerződésszám!Q5&gt;0,_xlfn.RANK.EQ(Szerződésszám!Q5,Szerződésszám!Q$2:Q$34),"")</f>
        <v/>
      </c>
      <c r="R5" s="14" t="str">
        <f>IF(Szerződésszám!R5&gt;0,_xlfn.RANK.EQ(Szerződésszám!R5,Szerződésszám!R$2:R$34),"")</f>
        <v/>
      </c>
      <c r="S5" s="14" t="str">
        <f>IF(Szerződésszám!S5&gt;0,_xlfn.RANK.EQ(Szerződésszám!S5,Szerződésszám!S$2:S$34),"")</f>
        <v/>
      </c>
      <c r="T5" s="14" t="str">
        <f>IF(Szerződésszám!T5&gt;0,_xlfn.RANK.EQ(Szerződésszám!T5,Szerződésszám!T$2:T$34),"")</f>
        <v/>
      </c>
      <c r="U5" s="14" t="str">
        <f>IF(Szerződésszám!U5&gt;0,_xlfn.RANK.EQ(Szerződésszám!U5,Szerződésszám!U$2:U$34),"")</f>
        <v/>
      </c>
      <c r="V5" s="14">
        <f>IF(Szerződésszám!V5&gt;0,_xlfn.RANK.EQ(Szerződésszám!V5,Szerződésszám!V$2:V$34),"")</f>
        <v>1</v>
      </c>
      <c r="W5" s="14" t="str">
        <f>IF(Szerződésszám!W5&gt;0,_xlfn.RANK.EQ(Szerződésszám!W5,Szerződésszám!W$2:W$34),"")</f>
        <v/>
      </c>
      <c r="X5" s="14" t="str">
        <f>IF(Szerződésszám!X5&gt;0,_xlfn.RANK.EQ(Szerződésszám!X5,Szerződésszám!X$2:X$34),"")</f>
        <v/>
      </c>
      <c r="Y5" s="14" t="str">
        <f>IF(Szerződésszám!Y5&gt;0,_xlfn.RANK.EQ(Szerződésszám!Y5,Szerződésszám!Y$2:Y$34),"")</f>
        <v/>
      </c>
      <c r="Z5" s="14" t="str">
        <f>IF(Szerződésszám!Z5&gt;0,_xlfn.RANK.EQ(Szerződésszám!Z5,Szerződésszám!Z$2:Z$34),"")</f>
        <v/>
      </c>
      <c r="AA5" s="14" t="str">
        <f>IF(Szerződésszám!AA5&gt;0,_xlfn.RANK.EQ(Szerződésszám!AA5,Szerződésszám!AA$2:AA$34),"")</f>
        <v/>
      </c>
      <c r="AB5" s="14">
        <f>IF(Szerződésszám!AB5&gt;0,_xlfn.RANK.EQ(Szerződésszám!AB5,Szerződésszám!AB$2:AB$34),"")</f>
        <v>12</v>
      </c>
      <c r="AC5" s="14" t="str">
        <f>IF(Szerződésszám!AC5&gt;0,_xlfn.RANK.EQ(Szerződésszám!AC5,Szerződésszám!AC$2:AC$34),"")</f>
        <v/>
      </c>
      <c r="AD5" s="14" t="str">
        <f>IF(Szerződésszám!AD5&gt;0,_xlfn.RANK.EQ(Szerződésszám!AD5,Szerződésszám!AD$2:AD$34),"")</f>
        <v/>
      </c>
      <c r="AE5" s="14">
        <f>IF(Szerződésszám!AE5&gt;0,_xlfn.RANK.EQ(Szerződésszám!AE5,Szerződésszám!AE$2:AE$34),"")</f>
        <v>14</v>
      </c>
      <c r="AF5" s="14" t="str">
        <f>IF(Szerződésszám!AF5&gt;0,_xlfn.RANK.EQ(Szerződésszám!AF5,Szerződésszám!AF$2:AF$34),"")</f>
        <v/>
      </c>
      <c r="AG5" s="14">
        <f>IF(Szerződésszám!AG5&gt;0,_xlfn.RANK.EQ(Szerződésszám!AG5,Szerződésszám!AG$2:AG$34),"")</f>
        <v>11</v>
      </c>
      <c r="AH5" s="14" t="str">
        <f>IF(Szerződésszám!AH5&gt;0,_xlfn.RANK.EQ(Szerződésszám!AH5,Szerződésszám!AH$2:AH$34),"")</f>
        <v/>
      </c>
      <c r="AI5" s="14">
        <f>IF(Szerződésszám!AI5&gt;0,_xlfn.RANK.EQ(Szerződésszám!AI5,Szerződésszám!AI$2:AI$34),"")</f>
        <v>7</v>
      </c>
      <c r="AJ5" s="14">
        <f>IF(Szerződésszám!AJ5&gt;0,_xlfn.RANK.EQ(Szerződésszám!AJ5,Szerződésszám!AJ$2:AJ$34),"")</f>
        <v>4</v>
      </c>
      <c r="AK5" s="14" t="str">
        <f>IF(Szerződésszám!AK5&gt;0,_xlfn.RANK.EQ(Szerződésszám!AK5,Szerződésszám!AK$2:AK$34),"")</f>
        <v/>
      </c>
      <c r="AL5" s="14" t="str">
        <f>IF(Szerződésszám!AL5&gt;0,_xlfn.RANK.EQ(Szerződésszám!AL5,Szerződésszám!AL$2:AL$34),"")</f>
        <v/>
      </c>
      <c r="AM5" s="14">
        <f>IF(Szerződésszám!AM5&gt;0,_xlfn.RANK.EQ(Szerződésszám!AM5,Szerződésszám!AM$2:AM$34),"")</f>
        <v>12</v>
      </c>
      <c r="AN5" s="14" t="str">
        <f>IF(Szerződésszám!AN5&gt;0,_xlfn.RANK.EQ(Szerződésszám!AN5,Szerződésszám!AN$2:AN$34),"")</f>
        <v/>
      </c>
      <c r="AO5" s="14" t="str">
        <f>IF(Szerződésszám!AO5&gt;0,_xlfn.RANK.EQ(Szerződésszám!AO5,Szerződésszám!AO$2:AO$34),"")</f>
        <v/>
      </c>
      <c r="AP5" s="14">
        <f>IF(Szerződésszám!AP5&gt;0,_xlfn.RANK.EQ(Szerződésszám!AP5,Szerződésszám!AP$2:AP$34),"")</f>
        <v>12</v>
      </c>
      <c r="AQ5" s="14" t="str">
        <f>IF(Szerződésszám!AQ5&gt;0,_xlfn.RANK.EQ(Szerződésszám!AQ5,Szerződésszám!AQ$2:AQ$34),"")</f>
        <v/>
      </c>
      <c r="AR5" s="14" t="str">
        <f>IF(Szerződésszám!AR5&gt;0,_xlfn.RANK.EQ(Szerződésszám!AR5,Szerződésszám!AR$2:AR$34),"")</f>
        <v/>
      </c>
      <c r="AS5" s="14">
        <f>IF(Szerződésszám!AS5&gt;0,_xlfn.RANK.EQ(Szerződésszám!AS5,Szerződésszám!AS$2:AS$34),"")</f>
        <v>7</v>
      </c>
      <c r="AT5" s="14" t="str">
        <f>IF(Szerződésszám!AT5&gt;0,_xlfn.RANK.EQ(Szerződésszám!AT5,Szerződésszám!AT$2:AT$34),"")</f>
        <v/>
      </c>
      <c r="AU5" s="14" t="str">
        <f>IF(Szerződésszám!AU5&gt;0,_xlfn.RANK.EQ(Szerződésszám!AU5,Szerződésszám!AU$2:AU$34),"")</f>
        <v/>
      </c>
      <c r="AV5" s="14" t="str">
        <f>IF(Szerződésszám!AV5&gt;0,_xlfn.RANK.EQ(Szerződésszám!AV5,Szerződésszám!AV$2:AV$34),"")</f>
        <v/>
      </c>
      <c r="AW5" s="14" t="str">
        <f>IF(Szerződésszám!AW5&gt;0,_xlfn.RANK.EQ(Szerződésszám!AW5,Szerződésszám!AW$2:AW$34),"")</f>
        <v/>
      </c>
      <c r="AX5" s="14" t="str">
        <f>IF(Szerződésszám!AX5&gt;0,_xlfn.RANK.EQ(Szerződésszám!AX5,Szerződésszám!AX$2:AX$34),"")</f>
        <v/>
      </c>
      <c r="AY5" s="14">
        <f>IF(Szerződésszám!AY5&gt;0,_xlfn.RANK.EQ(Szerződésszám!AY5,Szerződésszám!AY$2:AY$34),"")</f>
        <v>12</v>
      </c>
      <c r="AZ5" s="14" t="str">
        <f>IF(Szerződésszám!AZ5&gt;0,_xlfn.RANK.EQ(Szerződésszám!AZ5,Szerződésszám!AZ$2:AZ$34),"")</f>
        <v/>
      </c>
      <c r="BA5" s="14" t="str">
        <f>IF(Szerződésszám!BA5&gt;0,_xlfn.RANK.EQ(Szerződésszám!BA5,Szerződésszám!BA$2:BA$34),"")</f>
        <v/>
      </c>
      <c r="BB5" s="14" t="str">
        <f>IF(Szerződésszám!BB5&gt;0,_xlfn.RANK.EQ(Szerződésszám!BB5,Szerződésszám!BB$2:BB$34),"")</f>
        <v/>
      </c>
      <c r="BC5" s="14" t="str">
        <f>IF(Szerződésszám!BC5&gt;0,_xlfn.RANK.EQ(Szerződésszám!BC5,Szerződésszám!BC$2:BC$34),"")</f>
        <v/>
      </c>
      <c r="BD5" s="14" t="str">
        <f>IF(Szerződésszám!BD5&gt;0,_xlfn.RANK.EQ(Szerződésszám!BD5,Szerződésszám!BD$2:BD$34),"")</f>
        <v/>
      </c>
      <c r="BE5" s="14" t="str">
        <f>IF(Szerződésszám!BE5&gt;0,_xlfn.RANK.EQ(Szerződésszám!BE5,Szerződésszám!BE$2:BE$34),"")</f>
        <v/>
      </c>
      <c r="BF5" s="14" t="str">
        <f>IF(Szerződésszám!BF5&gt;0,_xlfn.RANK.EQ(Szerződésszám!BF5,Szerződésszám!BF$2:BF$34),"")</f>
        <v/>
      </c>
      <c r="BG5" s="14" t="str">
        <f>IF(Szerződésszám!BG5&gt;0,_xlfn.RANK.EQ(Szerződésszám!BG5,Szerződésszám!BG$2:BG$34),"")</f>
        <v/>
      </c>
      <c r="BH5" s="14" t="str">
        <f>IF(Szerződésszám!BH5&gt;0,_xlfn.RANK.EQ(Szerződésszám!BH5,Szerződésszám!BH$2:BH$34),"")</f>
        <v/>
      </c>
      <c r="BI5" s="14" t="str">
        <f>IF(Szerződésszám!BI5&gt;0,_xlfn.RANK.EQ(Szerződésszám!BI5,Szerződésszám!BI$2:BI$34),"")</f>
        <v/>
      </c>
      <c r="BJ5" s="14" t="str">
        <f>IF(Szerződésszám!BJ5&gt;0,_xlfn.RANK.EQ(Szerződésszám!BJ5,Szerződésszám!BJ$2:BJ$34),"")</f>
        <v/>
      </c>
      <c r="BK5" s="14" t="str">
        <f>IF(Szerződésszám!BK5&gt;0,_xlfn.RANK.EQ(Szerződésszám!BK5,Szerződésszám!BK$2:BK$34),"")</f>
        <v/>
      </c>
      <c r="BL5" s="14" t="str">
        <f>IF(Szerződésszám!BL5&gt;0,_xlfn.RANK.EQ(Szerződésszám!BL5,Szerződésszám!BL$2:BL$34),"")</f>
        <v/>
      </c>
      <c r="BM5" s="14" t="str">
        <f>IF(Szerződésszám!BM5&gt;0,_xlfn.RANK.EQ(Szerződésszám!BM5,Szerződésszám!BM$2:BM$34),"")</f>
        <v/>
      </c>
      <c r="BN5" s="14">
        <f>IF(Szerződésszám!BN5&gt;0,_xlfn.RANK.EQ(Szerződésszám!BN5,Szerződésszám!BN$2:BN$34),"")</f>
        <v>8</v>
      </c>
      <c r="BO5" s="14">
        <f>IF(Szerződésszám!BO5&gt;0,_xlfn.RANK.EQ(Szerződésszám!BO5,Szerződésszám!BO$2:BO$34),"")</f>
        <v>4</v>
      </c>
      <c r="BP5" s="14" t="str">
        <f>IF(Szerződésszám!BP5&gt;0,_xlfn.RANK.EQ(Szerződésszám!BP5,Szerződésszám!BP$2:BP$34),"")</f>
        <v/>
      </c>
      <c r="BQ5" s="14" t="str">
        <f>IF(Szerződésszám!BQ5&gt;0,_xlfn.RANK.EQ(Szerződésszám!BQ5,Szerződésszám!BQ$2:BQ$34),"")</f>
        <v/>
      </c>
      <c r="BR5" s="14">
        <f>IF(Szerződésszám!BR5&gt;0,_xlfn.RANK.EQ(Szerződésszám!BR5,Szerződésszám!BR$2:BR$34),"")</f>
        <v>4</v>
      </c>
      <c r="BS5" s="14">
        <f>IF(Szerződésszám!BS5&gt;0,_xlfn.RANK.EQ(Szerződésszám!BS5,Szerződésszám!BS$2:BS$34),"")</f>
        <v>14</v>
      </c>
      <c r="BT5" s="14">
        <f>IF(Szerződésszám!BT5&gt;0,_xlfn.RANK.EQ(Szerződésszám!BT5,Szerződésszám!BT$2:BT$34),"")</f>
        <v>12</v>
      </c>
      <c r="BU5" s="14">
        <f>IF(Szerződésszám!BU5&gt;0,_xlfn.RANK.EQ(Szerződésszám!BU5,Szerződésszám!BU$2:BU$34),"")</f>
        <v>7</v>
      </c>
      <c r="BV5" s="14" t="str">
        <f>IF(Szerződésszám!BV5&gt;0,_xlfn.RANK.EQ(Szerződésszám!BV5,Szerződésszám!BV$2:BV$34),"")</f>
        <v/>
      </c>
      <c r="BW5" s="14">
        <f>IF(Szerződésszám!BW5&gt;0,_xlfn.RANK.EQ(Szerződésszám!BW5,Szerződésszám!BW$2:BW$34),"")</f>
        <v>13</v>
      </c>
      <c r="BX5" s="14" t="str">
        <f>IF(Szerződésszám!BX5&gt;0,_xlfn.RANK.EQ(Szerződésszám!BX5,Szerződésszám!BX$2:BX$34),"")</f>
        <v/>
      </c>
      <c r="BY5" s="14" t="str">
        <f>IF(Szerződésszám!BY5&gt;0,_xlfn.RANK.EQ(Szerződésszám!BY5,Szerződésszám!BY$2:BY$34),"")</f>
        <v/>
      </c>
      <c r="BZ5" s="14" t="str">
        <f>IF(Szerződésszám!BZ5&gt;0,_xlfn.RANK.EQ(Szerződésszám!BZ5,Szerződésszám!BZ$2:BZ$34),"")</f>
        <v/>
      </c>
      <c r="CA5" s="14" t="str">
        <f>IF(Szerződésszám!CA5&gt;0,_xlfn.RANK.EQ(Szerződésszám!CA5,Szerződésszám!CA$2:CA$34),"")</f>
        <v/>
      </c>
      <c r="CB5" s="14">
        <f>IF(Szerződésszám!CB5&gt;0,_xlfn.RANK.EQ(Szerződésszám!CB5,Szerződésszám!CB$2:CB$34),"")</f>
        <v>15</v>
      </c>
      <c r="CC5" s="14">
        <f>IF(Szerződésszám!CC5&gt;0,_xlfn.RANK.EQ(Szerződésszám!CC5,Szerződésszám!CC$2:CC$34),"")</f>
        <v>12</v>
      </c>
      <c r="CD5" s="14">
        <f>IF(Szerződésszám!CD5&gt;0,_xlfn.RANK.EQ(Szerződésszám!CD5,Szerződésszám!CD$2:CD$34),"")</f>
        <v>12</v>
      </c>
      <c r="CE5" s="14" t="str">
        <f>IF(Szerződésszám!CE5&gt;0,_xlfn.RANK.EQ(Szerződésszám!CE5,Szerződésszám!CE$2:CE$34),"")</f>
        <v/>
      </c>
      <c r="CF5" s="14" t="str">
        <f>IF(Szerződésszám!CF5&gt;0,_xlfn.RANK.EQ(Szerződésszám!CF5,Szerződésszám!CF$2:CF$34),"")</f>
        <v/>
      </c>
      <c r="CG5" s="14">
        <f>IF(Szerződésszám!CG5&gt;0,_xlfn.RANK.EQ(Szerződésszám!CG5,Szerződésszám!CG$2:CG$34),"")</f>
        <v>17</v>
      </c>
      <c r="CH5" s="14" t="str">
        <f>IF(Szerződésszám!CH5&gt;0,_xlfn.RANK.EQ(Szerződésszám!CH5,Szerződésszám!CH$2:CH$34),"")</f>
        <v/>
      </c>
      <c r="CI5" s="14">
        <f>IF(Szerződésszám!CI5&gt;0,_xlfn.RANK.EQ(Szerződésszám!CI5,Szerződésszám!CI$2:CI$34),"")</f>
        <v>7</v>
      </c>
      <c r="CJ5" s="14">
        <f>IF(Szerződésszám!CJ5&gt;0,_xlfn.RANK.EQ(Szerződésszám!CJ5,Szerződésszám!CJ$2:CJ$34),"")</f>
        <v>8</v>
      </c>
      <c r="CK5" s="14" t="str">
        <f>IF(Szerződésszám!CK5&gt;0,_xlfn.RANK.EQ(Szerződésszám!CK5,Szerződésszám!CK$2:CK$34),"")</f>
        <v/>
      </c>
      <c r="CL5" s="14">
        <f>IF(Szerződésszám!CL5&gt;0,_xlfn.RANK.EQ(Szerződésszám!CL5,Szerződésszám!CL$2:CL$34),"")</f>
        <v>7</v>
      </c>
    </row>
    <row r="6" spans="1:90" s="28" customFormat="1" x14ac:dyDescent="0.2">
      <c r="A6" s="28" t="str">
        <f>Szerződésszám!A6</f>
        <v>Lombard Lízing Csoport</v>
      </c>
      <c r="B6" s="14" t="str">
        <f>IF(Szerződésszám!B6&gt;0,_xlfn.RANK.EQ(Szerződésszám!B6,Szerződésszám!B$2:B$34),"")</f>
        <v/>
      </c>
      <c r="C6" s="14" t="str">
        <f>IF(Szerződésszám!C6&gt;0,_xlfn.RANK.EQ(Szerződésszám!C6,Szerződésszám!C$2:C$34),"")</f>
        <v/>
      </c>
      <c r="D6" s="14" t="str">
        <f>IF(Szerződésszám!D6&gt;0,_xlfn.RANK.EQ(Szerződésszám!D6,Szerződésszám!D$2:D$34),"")</f>
        <v/>
      </c>
      <c r="E6" s="14" t="str">
        <f>IF(Szerződésszám!E6&gt;0,_xlfn.RANK.EQ(Szerződésszám!E6,Szerződésszám!E$2:E$34),"")</f>
        <v/>
      </c>
      <c r="F6" s="14" t="str">
        <f>IF(Szerződésszám!F6&gt;0,_xlfn.RANK.EQ(Szerződésszám!F6,Szerződésszám!F$2:F$34),"")</f>
        <v/>
      </c>
      <c r="G6" s="14" t="str">
        <f>IF(Szerződésszám!G6&gt;0,_xlfn.RANK.EQ(Szerződésszám!G6,Szerződésszám!G$2:G$34),"")</f>
        <v/>
      </c>
      <c r="H6" s="14" t="str">
        <f>IF(Szerződésszám!H6&gt;0,_xlfn.RANK.EQ(Szerződésszám!H6,Szerződésszám!H$2:H$34),"")</f>
        <v/>
      </c>
      <c r="I6" s="14" t="str">
        <f>IF(Szerződésszám!I6&gt;0,_xlfn.RANK.EQ(Szerződésszám!I6,Szerződésszám!I$2:I$34),"")</f>
        <v/>
      </c>
      <c r="J6" s="14" t="str">
        <f>IF(Szerződésszám!J6&gt;0,_xlfn.RANK.EQ(Szerződésszám!J6,Szerződésszám!J$2:J$34),"")</f>
        <v/>
      </c>
      <c r="K6" s="14" t="str">
        <f>IF(Szerződésszám!K6&gt;0,_xlfn.RANK.EQ(Szerződésszám!K6,Szerződésszám!K$2:K$34),"")</f>
        <v/>
      </c>
      <c r="L6" s="14" t="str">
        <f>IF(Szerződésszám!L6&gt;0,_xlfn.RANK.EQ(Szerződésszám!L6,Szerződésszám!L$2:L$34),"")</f>
        <v/>
      </c>
      <c r="M6" s="14" t="str">
        <f>IF(Szerződésszám!M6&gt;0,_xlfn.RANK.EQ(Szerződésszám!M6,Szerződésszám!M$2:M$34),"")</f>
        <v/>
      </c>
      <c r="N6" s="14" t="str">
        <f>IF(Szerződésszám!N6&gt;0,_xlfn.RANK.EQ(Szerződésszám!N6,Szerződésszám!N$2:N$34),"")</f>
        <v/>
      </c>
      <c r="O6" s="14" t="str">
        <f>IF(Szerződésszám!O6&gt;0,_xlfn.RANK.EQ(Szerződésszám!O6,Szerződésszám!O$2:O$34),"")</f>
        <v/>
      </c>
      <c r="P6" s="14" t="str">
        <f>IF(Szerződésszám!P6&gt;0,_xlfn.RANK.EQ(Szerződésszám!P6,Szerződésszám!P$2:P$34),"")</f>
        <v/>
      </c>
      <c r="Q6" s="14" t="str">
        <f>IF(Szerződésszám!Q6&gt;0,_xlfn.RANK.EQ(Szerződésszám!Q6,Szerződésszám!Q$2:Q$34),"")</f>
        <v/>
      </c>
      <c r="R6" s="14" t="str">
        <f>IF(Szerződésszám!R6&gt;0,_xlfn.RANK.EQ(Szerződésszám!R6,Szerződésszám!R$2:R$34),"")</f>
        <v/>
      </c>
      <c r="S6" s="14" t="str">
        <f>IF(Szerződésszám!S6&gt;0,_xlfn.RANK.EQ(Szerződésszám!S6,Szerződésszám!S$2:S$34),"")</f>
        <v/>
      </c>
      <c r="T6" s="14" t="str">
        <f>IF(Szerződésszám!T6&gt;0,_xlfn.RANK.EQ(Szerződésszám!T6,Szerződésszám!T$2:T$34),"")</f>
        <v/>
      </c>
      <c r="U6" s="14" t="str">
        <f>IF(Szerződésszám!U6&gt;0,_xlfn.RANK.EQ(Szerződésszám!U6,Szerződésszám!U$2:U$34),"")</f>
        <v/>
      </c>
      <c r="V6" s="14" t="str">
        <f>IF(Szerződésszám!V6&gt;0,_xlfn.RANK.EQ(Szerződésszám!V6,Szerződésszám!V$2:V$34),"")</f>
        <v/>
      </c>
      <c r="W6" s="14" t="str">
        <f>IF(Szerződésszám!W6&gt;0,_xlfn.RANK.EQ(Szerződésszám!W6,Szerződésszám!W$2:W$34),"")</f>
        <v/>
      </c>
      <c r="X6" s="14" t="str">
        <f>IF(Szerződésszám!X6&gt;0,_xlfn.RANK.EQ(Szerződésszám!X6,Szerződésszám!X$2:X$34),"")</f>
        <v/>
      </c>
      <c r="Y6" s="14" t="str">
        <f>IF(Szerződésszám!Y6&gt;0,_xlfn.RANK.EQ(Szerződésszám!Y6,Szerződésszám!Y$2:Y$34),"")</f>
        <v/>
      </c>
      <c r="Z6" s="14" t="str">
        <f>IF(Szerződésszám!Z6&gt;0,_xlfn.RANK.EQ(Szerződésszám!Z6,Szerződésszám!Z$2:Z$34),"")</f>
        <v/>
      </c>
      <c r="AA6" s="14" t="str">
        <f>IF(Szerződésszám!AA6&gt;0,_xlfn.RANK.EQ(Szerződésszám!AA6,Szerződésszám!AA$2:AA$34),"")</f>
        <v/>
      </c>
      <c r="AB6" s="14" t="str">
        <f>IF(Szerződésszám!AB6&gt;0,_xlfn.RANK.EQ(Szerződésszám!AB6,Szerződésszám!AB$2:AB$34),"")</f>
        <v/>
      </c>
      <c r="AC6" s="14" t="str">
        <f>IF(Szerződésszám!AC6&gt;0,_xlfn.RANK.EQ(Szerződésszám!AC6,Szerződésszám!AC$2:AC$34),"")</f>
        <v/>
      </c>
      <c r="AD6" s="14" t="str">
        <f>IF(Szerződésszám!AD6&gt;0,_xlfn.RANK.EQ(Szerződésszám!AD6,Szerződésszám!AD$2:AD$34),"")</f>
        <v/>
      </c>
      <c r="AE6" s="14" t="str">
        <f>IF(Szerződésszám!AE6&gt;0,_xlfn.RANK.EQ(Szerződésszám!AE6,Szerződésszám!AE$2:AE$34),"")</f>
        <v/>
      </c>
      <c r="AF6" s="14" t="str">
        <f>IF(Szerződésszám!AF6&gt;0,_xlfn.RANK.EQ(Szerződésszám!AF6,Szerződésszám!AF$2:AF$34),"")</f>
        <v/>
      </c>
      <c r="AG6" s="14" t="str">
        <f>IF(Szerződésszám!AG6&gt;0,_xlfn.RANK.EQ(Szerződésszám!AG6,Szerződésszám!AG$2:AG$34),"")</f>
        <v/>
      </c>
      <c r="AH6" s="14" t="str">
        <f>IF(Szerződésszám!AH6&gt;0,_xlfn.RANK.EQ(Szerződésszám!AH6,Szerződésszám!AH$2:AH$34),"")</f>
        <v/>
      </c>
      <c r="AI6" s="14" t="str">
        <f>IF(Szerződésszám!AI6&gt;0,_xlfn.RANK.EQ(Szerződésszám!AI6,Szerződésszám!AI$2:AI$34),"")</f>
        <v/>
      </c>
      <c r="AJ6" s="14" t="str">
        <f>IF(Szerződésszám!AJ6&gt;0,_xlfn.RANK.EQ(Szerződésszám!AJ6,Szerződésszám!AJ$2:AJ$34),"")</f>
        <v/>
      </c>
      <c r="AK6" s="14" t="str">
        <f>IF(Szerződésszám!AK6&gt;0,_xlfn.RANK.EQ(Szerződésszám!AK6,Szerződésszám!AK$2:AK$34),"")</f>
        <v/>
      </c>
      <c r="AL6" s="14" t="str">
        <f>IF(Szerződésszám!AL6&gt;0,_xlfn.RANK.EQ(Szerződésszám!AL6,Szerződésszám!AL$2:AL$34),"")</f>
        <v/>
      </c>
      <c r="AM6" s="14" t="str">
        <f>IF(Szerződésszám!AM6&gt;0,_xlfn.RANK.EQ(Szerződésszám!AM6,Szerződésszám!AM$2:AM$34),"")</f>
        <v/>
      </c>
      <c r="AN6" s="14" t="str">
        <f>IF(Szerződésszám!AN6&gt;0,_xlfn.RANK.EQ(Szerződésszám!AN6,Szerződésszám!AN$2:AN$34),"")</f>
        <v/>
      </c>
      <c r="AO6" s="14" t="str">
        <f>IF(Szerződésszám!AO6&gt;0,_xlfn.RANK.EQ(Szerződésszám!AO6,Szerződésszám!AO$2:AO$34),"")</f>
        <v/>
      </c>
      <c r="AP6" s="14" t="str">
        <f>IF(Szerződésszám!AP6&gt;0,_xlfn.RANK.EQ(Szerződésszám!AP6,Szerződésszám!AP$2:AP$34),"")</f>
        <v/>
      </c>
      <c r="AQ6" s="14" t="str">
        <f>IF(Szerződésszám!AQ6&gt;0,_xlfn.RANK.EQ(Szerződésszám!AQ6,Szerződésszám!AQ$2:AQ$34),"")</f>
        <v/>
      </c>
      <c r="AR6" s="14" t="str">
        <f>IF(Szerződésszám!AR6&gt;0,_xlfn.RANK.EQ(Szerződésszám!AR6,Szerződésszám!AR$2:AR$34),"")</f>
        <v/>
      </c>
      <c r="AS6" s="14" t="str">
        <f>IF(Szerződésszám!AS6&gt;0,_xlfn.RANK.EQ(Szerződésszám!AS6,Szerződésszám!AS$2:AS$34),"")</f>
        <v/>
      </c>
      <c r="AT6" s="14" t="str">
        <f>IF(Szerződésszám!AT6&gt;0,_xlfn.RANK.EQ(Szerződésszám!AT6,Szerződésszám!AT$2:AT$34),"")</f>
        <v/>
      </c>
      <c r="AU6" s="14" t="str">
        <f>IF(Szerződésszám!AU6&gt;0,_xlfn.RANK.EQ(Szerződésszám!AU6,Szerződésszám!AU$2:AU$34),"")</f>
        <v/>
      </c>
      <c r="AV6" s="14" t="str">
        <f>IF(Szerződésszám!AV6&gt;0,_xlfn.RANK.EQ(Szerződésszám!AV6,Szerződésszám!AV$2:AV$34),"")</f>
        <v/>
      </c>
      <c r="AW6" s="14" t="str">
        <f>IF(Szerződésszám!AW6&gt;0,_xlfn.RANK.EQ(Szerződésszám!AW6,Szerződésszám!AW$2:AW$34),"")</f>
        <v/>
      </c>
      <c r="AX6" s="14" t="str">
        <f>IF(Szerződésszám!AX6&gt;0,_xlfn.RANK.EQ(Szerződésszám!AX6,Szerződésszám!AX$2:AX$34),"")</f>
        <v/>
      </c>
      <c r="AY6" s="14" t="str">
        <f>IF(Szerződésszám!AY6&gt;0,_xlfn.RANK.EQ(Szerződésszám!AY6,Szerződésszám!AY$2:AY$34),"")</f>
        <v/>
      </c>
      <c r="AZ6" s="14" t="str">
        <f>IF(Szerződésszám!AZ6&gt;0,_xlfn.RANK.EQ(Szerződésszám!AZ6,Szerződésszám!AZ$2:AZ$34),"")</f>
        <v/>
      </c>
      <c r="BA6" s="14" t="str">
        <f>IF(Szerződésszám!BA6&gt;0,_xlfn.RANK.EQ(Szerződésszám!BA6,Szerződésszám!BA$2:BA$34),"")</f>
        <v/>
      </c>
      <c r="BB6" s="14" t="str">
        <f>IF(Szerződésszám!BB6&gt;0,_xlfn.RANK.EQ(Szerződésszám!BB6,Szerződésszám!BB$2:BB$34),"")</f>
        <v/>
      </c>
      <c r="BC6" s="14" t="str">
        <f>IF(Szerződésszám!BC6&gt;0,_xlfn.RANK.EQ(Szerződésszám!BC6,Szerződésszám!BC$2:BC$34),"")</f>
        <v/>
      </c>
      <c r="BD6" s="14" t="str">
        <f>IF(Szerződésszám!BD6&gt;0,_xlfn.RANK.EQ(Szerződésszám!BD6,Szerződésszám!BD$2:BD$34),"")</f>
        <v/>
      </c>
      <c r="BE6" s="14" t="str">
        <f>IF(Szerződésszám!BE6&gt;0,_xlfn.RANK.EQ(Szerződésszám!BE6,Szerződésszám!BE$2:BE$34),"")</f>
        <v/>
      </c>
      <c r="BF6" s="14" t="str">
        <f>IF(Szerződésszám!BF6&gt;0,_xlfn.RANK.EQ(Szerződésszám!BF6,Szerződésszám!BF$2:BF$34),"")</f>
        <v/>
      </c>
      <c r="BG6" s="14" t="str">
        <f>IF(Szerződésszám!BG6&gt;0,_xlfn.RANK.EQ(Szerződésszám!BG6,Szerződésszám!BG$2:BG$34),"")</f>
        <v/>
      </c>
      <c r="BH6" s="14" t="str">
        <f>IF(Szerződésszám!BH6&gt;0,_xlfn.RANK.EQ(Szerződésszám!BH6,Szerződésszám!BH$2:BH$34),"")</f>
        <v/>
      </c>
      <c r="BI6" s="14" t="str">
        <f>IF(Szerződésszám!BI6&gt;0,_xlfn.RANK.EQ(Szerződésszám!BI6,Szerződésszám!BI$2:BI$34),"")</f>
        <v/>
      </c>
      <c r="BJ6" s="14" t="str">
        <f>IF(Szerződésszám!BJ6&gt;0,_xlfn.RANK.EQ(Szerződésszám!BJ6,Szerződésszám!BJ$2:BJ$34),"")</f>
        <v/>
      </c>
      <c r="BK6" s="14" t="str">
        <f>IF(Szerződésszám!BK6&gt;0,_xlfn.RANK.EQ(Szerződésszám!BK6,Szerződésszám!BK$2:BK$34),"")</f>
        <v/>
      </c>
      <c r="BL6" s="14" t="str">
        <f>IF(Szerződésszám!BL6&gt;0,_xlfn.RANK.EQ(Szerződésszám!BL6,Szerződésszám!BL$2:BL$34),"")</f>
        <v/>
      </c>
      <c r="BM6" s="14" t="str">
        <f>IF(Szerződésszám!BM6&gt;0,_xlfn.RANK.EQ(Szerződésszám!BM6,Szerződésszám!BM$2:BM$34),"")</f>
        <v/>
      </c>
      <c r="BN6" s="14" t="str">
        <f>IF(Szerződésszám!BN6&gt;0,_xlfn.RANK.EQ(Szerződésszám!BN6,Szerződésszám!BN$2:BN$34),"")</f>
        <v/>
      </c>
      <c r="BO6" s="14" t="str">
        <f>IF(Szerződésszám!BO6&gt;0,_xlfn.RANK.EQ(Szerződésszám!BO6,Szerződésszám!BO$2:BO$34),"")</f>
        <v/>
      </c>
      <c r="BP6" s="14" t="str">
        <f>IF(Szerződésszám!BP6&gt;0,_xlfn.RANK.EQ(Szerződésszám!BP6,Szerződésszám!BP$2:BP$34),"")</f>
        <v/>
      </c>
      <c r="BQ6" s="14" t="str">
        <f>IF(Szerződésszám!BQ6&gt;0,_xlfn.RANK.EQ(Szerződésszám!BQ6,Szerződésszám!BQ$2:BQ$34),"")</f>
        <v/>
      </c>
      <c r="BR6" s="14" t="str">
        <f>IF(Szerződésszám!BR6&gt;0,_xlfn.RANK.EQ(Szerződésszám!BR6,Szerződésszám!BR$2:BR$34),"")</f>
        <v/>
      </c>
      <c r="BS6" s="14" t="str">
        <f>IF(Szerződésszám!BS6&gt;0,_xlfn.RANK.EQ(Szerződésszám!BS6,Szerződésszám!BS$2:BS$34),"")</f>
        <v/>
      </c>
      <c r="BT6" s="14" t="str">
        <f>IF(Szerződésszám!BT6&gt;0,_xlfn.RANK.EQ(Szerződésszám!BT6,Szerződésszám!BT$2:BT$34),"")</f>
        <v/>
      </c>
      <c r="BU6" s="14" t="str">
        <f>IF(Szerződésszám!BU6&gt;0,_xlfn.RANK.EQ(Szerződésszám!BU6,Szerződésszám!BU$2:BU$34),"")</f>
        <v/>
      </c>
      <c r="BV6" s="14" t="str">
        <f>IF(Szerződésszám!BV6&gt;0,_xlfn.RANK.EQ(Szerződésszám!BV6,Szerződésszám!BV$2:BV$34),"")</f>
        <v/>
      </c>
      <c r="BW6" s="14" t="str">
        <f>IF(Szerződésszám!BW6&gt;0,_xlfn.RANK.EQ(Szerződésszám!BW6,Szerződésszám!BW$2:BW$34),"")</f>
        <v/>
      </c>
      <c r="BX6" s="14" t="str">
        <f>IF(Szerződésszám!BX6&gt;0,_xlfn.RANK.EQ(Szerződésszám!BX6,Szerződésszám!BX$2:BX$34),"")</f>
        <v/>
      </c>
      <c r="BY6" s="14" t="str">
        <f>IF(Szerződésszám!BY6&gt;0,_xlfn.RANK.EQ(Szerződésszám!BY6,Szerződésszám!BY$2:BY$34),"")</f>
        <v/>
      </c>
      <c r="BZ6" s="14" t="str">
        <f>IF(Szerződésszám!BZ6&gt;0,_xlfn.RANK.EQ(Szerződésszám!BZ6,Szerződésszám!BZ$2:BZ$34),"")</f>
        <v/>
      </c>
      <c r="CA6" s="14" t="str">
        <f>IF(Szerződésszám!CA6&gt;0,_xlfn.RANK.EQ(Szerződésszám!CA6,Szerződésszám!CA$2:CA$34),"")</f>
        <v/>
      </c>
      <c r="CB6" s="14" t="str">
        <f>IF(Szerződésszám!CB6&gt;0,_xlfn.RANK.EQ(Szerződésszám!CB6,Szerződésszám!CB$2:CB$34),"")</f>
        <v/>
      </c>
      <c r="CC6" s="14" t="str">
        <f>IF(Szerződésszám!CC6&gt;0,_xlfn.RANK.EQ(Szerződésszám!CC6,Szerződésszám!CC$2:CC$34),"")</f>
        <v/>
      </c>
      <c r="CD6" s="14" t="str">
        <f>IF(Szerződésszám!CD6&gt;0,_xlfn.RANK.EQ(Szerződésszám!CD6,Szerződésszám!CD$2:CD$34),"")</f>
        <v/>
      </c>
      <c r="CE6" s="14" t="str">
        <f>IF(Szerződésszám!CE6&gt;0,_xlfn.RANK.EQ(Szerződésszám!CE6,Szerződésszám!CE$2:CE$34),"")</f>
        <v/>
      </c>
      <c r="CF6" s="14" t="str">
        <f>IF(Szerződésszám!CF6&gt;0,_xlfn.RANK.EQ(Szerződésszám!CF6,Szerződésszám!CF$2:CF$34),"")</f>
        <v/>
      </c>
      <c r="CG6" s="14" t="str">
        <f>IF(Szerződésszám!CG6&gt;0,_xlfn.RANK.EQ(Szerződésszám!CG6,Szerződésszám!CG$2:CG$34),"")</f>
        <v/>
      </c>
      <c r="CH6" s="14" t="str">
        <f>IF(Szerződésszám!CH6&gt;0,_xlfn.RANK.EQ(Szerződésszám!CH6,Szerződésszám!CH$2:CH$34),"")</f>
        <v/>
      </c>
      <c r="CI6" s="14" t="str">
        <f>IF(Szerződésszám!CI6&gt;0,_xlfn.RANK.EQ(Szerződésszám!CI6,Szerződésszám!CI$2:CI$34),"")</f>
        <v/>
      </c>
      <c r="CJ6" s="14" t="str">
        <f>IF(Szerződésszám!CJ6&gt;0,_xlfn.RANK.EQ(Szerződésszám!CJ6,Szerződésszám!CJ$2:CJ$34),"")</f>
        <v/>
      </c>
      <c r="CK6" s="14" t="str">
        <f>IF(Szerződésszám!CK6&gt;0,_xlfn.RANK.EQ(Szerződésszám!CK6,Szerződésszám!CK$2:CK$34),"")</f>
        <v/>
      </c>
      <c r="CL6" s="14" t="str">
        <f>IF(Szerződésszám!CL6&gt;0,_xlfn.RANK.EQ(Szerződésszám!CL6,Szerződésszám!CL$2:CL$34),"")</f>
        <v/>
      </c>
    </row>
    <row r="7" spans="1:90" s="28" customFormat="1" x14ac:dyDescent="0.2">
      <c r="A7" s="28" t="str">
        <f>Szerződésszám!A7</f>
        <v>ALD Automotive Magyarország Kft.</v>
      </c>
      <c r="B7" s="14" t="str">
        <f>IF(Szerződésszám!B7&gt;0,_xlfn.RANK.EQ(Szerződésszám!B7,Szerződésszám!B$2:B$34),"")</f>
        <v/>
      </c>
      <c r="C7" s="14" t="str">
        <f>IF(Szerződésszám!C7&gt;0,_xlfn.RANK.EQ(Szerződésszám!C7,Szerződésszám!C$2:C$34),"")</f>
        <v/>
      </c>
      <c r="D7" s="14" t="str">
        <f>IF(Szerződésszám!D7&gt;0,_xlfn.RANK.EQ(Szerződésszám!D7,Szerződésszám!D$2:D$34),"")</f>
        <v/>
      </c>
      <c r="E7" s="14" t="str">
        <f>IF(Szerződésszám!E7&gt;0,_xlfn.RANK.EQ(Szerződésszám!E7,Szerződésszám!E$2:E$34),"")</f>
        <v/>
      </c>
      <c r="F7" s="14" t="str">
        <f>IF(Szerződésszám!F7&gt;0,_xlfn.RANK.EQ(Szerződésszám!F7,Szerződésszám!F$2:F$34),"")</f>
        <v/>
      </c>
      <c r="G7" s="14" t="str">
        <f>IF(Szerződésszám!G7&gt;0,_xlfn.RANK.EQ(Szerződésszám!G7,Szerződésszám!G$2:G$34),"")</f>
        <v/>
      </c>
      <c r="H7" s="14">
        <f>IF(Szerződésszám!H7&gt;0,_xlfn.RANK.EQ(Szerződésszám!H7,Szerződésszám!H$2:H$34),"")</f>
        <v>3</v>
      </c>
      <c r="I7" s="14" t="str">
        <f>IF(Szerződésszám!I7&gt;0,_xlfn.RANK.EQ(Szerződésszám!I7,Szerződésszám!I$2:I$34),"")</f>
        <v/>
      </c>
      <c r="J7" s="14" t="str">
        <f>IF(Szerződésszám!J7&gt;0,_xlfn.RANK.EQ(Szerződésszám!J7,Szerződésszám!J$2:J$34),"")</f>
        <v/>
      </c>
      <c r="K7" s="14" t="str">
        <f>IF(Szerződésszám!K7&gt;0,_xlfn.RANK.EQ(Szerződésszám!K7,Szerződésszám!K$2:K$34),"")</f>
        <v/>
      </c>
      <c r="L7" s="14">
        <f>IF(Szerződésszám!L7&gt;0,_xlfn.RANK.EQ(Szerződésszám!L7,Szerződésszám!L$2:L$34),"")</f>
        <v>1</v>
      </c>
      <c r="M7" s="14" t="str">
        <f>IF(Szerződésszám!M7&gt;0,_xlfn.RANK.EQ(Szerződésszám!M7,Szerződésszám!M$2:M$34),"")</f>
        <v/>
      </c>
      <c r="N7" s="14" t="str">
        <f>IF(Szerződésszám!N7&gt;0,_xlfn.RANK.EQ(Szerződésszám!N7,Szerződésszám!N$2:N$34),"")</f>
        <v/>
      </c>
      <c r="O7" s="14" t="str">
        <f>IF(Szerződésszám!O7&gt;0,_xlfn.RANK.EQ(Szerződésszám!O7,Szerződésszám!O$2:O$34),"")</f>
        <v/>
      </c>
      <c r="P7" s="14" t="str">
        <f>IF(Szerződésszám!P7&gt;0,_xlfn.RANK.EQ(Szerződésszám!P7,Szerződésszám!P$2:P$34),"")</f>
        <v/>
      </c>
      <c r="Q7" s="14" t="str">
        <f>IF(Szerződésszám!Q7&gt;0,_xlfn.RANK.EQ(Szerződésszám!Q7,Szerződésszám!Q$2:Q$34),"")</f>
        <v/>
      </c>
      <c r="R7" s="14" t="str">
        <f>IF(Szerződésszám!R7&gt;0,_xlfn.RANK.EQ(Szerződésszám!R7,Szerződésszám!R$2:R$34),"")</f>
        <v/>
      </c>
      <c r="S7" s="14" t="str">
        <f>IF(Szerződésszám!S7&gt;0,_xlfn.RANK.EQ(Szerződésszám!S7,Szerződésszám!S$2:S$34),"")</f>
        <v/>
      </c>
      <c r="T7" s="14">
        <f>IF(Szerződésszám!T7&gt;0,_xlfn.RANK.EQ(Szerződésszám!T7,Szerződésszám!T$2:T$34),"")</f>
        <v>3</v>
      </c>
      <c r="U7" s="14" t="str">
        <f>IF(Szerződésszám!U7&gt;0,_xlfn.RANK.EQ(Szerződésszám!U7,Szerződésszám!U$2:U$34),"")</f>
        <v/>
      </c>
      <c r="V7" s="14" t="str">
        <f>IF(Szerződésszám!V7&gt;0,_xlfn.RANK.EQ(Szerződésszám!V7,Szerződésszám!V$2:V$34),"")</f>
        <v/>
      </c>
      <c r="W7" s="14" t="str">
        <f>IF(Szerződésszám!W7&gt;0,_xlfn.RANK.EQ(Szerződésszám!W7,Szerződésszám!W$2:W$34),"")</f>
        <v/>
      </c>
      <c r="X7" s="14" t="str">
        <f>IF(Szerződésszám!X7&gt;0,_xlfn.RANK.EQ(Szerződésszám!X7,Szerződésszám!X$2:X$34),"")</f>
        <v/>
      </c>
      <c r="Y7" s="14" t="str">
        <f>IF(Szerződésszám!Y7&gt;0,_xlfn.RANK.EQ(Szerződésszám!Y7,Szerződésszám!Y$2:Y$34),"")</f>
        <v/>
      </c>
      <c r="Z7" s="14" t="str">
        <f>IF(Szerződésszám!Z7&gt;0,_xlfn.RANK.EQ(Szerződésszám!Z7,Szerződésszám!Z$2:Z$34),"")</f>
        <v/>
      </c>
      <c r="AA7" s="14" t="str">
        <f>IF(Szerződésszám!AA7&gt;0,_xlfn.RANK.EQ(Szerződésszám!AA7,Szerződésszám!AA$2:AA$34),"")</f>
        <v/>
      </c>
      <c r="AB7" s="14" t="str">
        <f>IF(Szerződésszám!AB7&gt;0,_xlfn.RANK.EQ(Szerződésszám!AB7,Szerződésszám!AB$2:AB$34),"")</f>
        <v/>
      </c>
      <c r="AC7" s="14" t="str">
        <f>IF(Szerződésszám!AC7&gt;0,_xlfn.RANK.EQ(Szerződésszám!AC7,Szerződésszám!AC$2:AC$34),"")</f>
        <v/>
      </c>
      <c r="AD7" s="14" t="str">
        <f>IF(Szerződésszám!AD7&gt;0,_xlfn.RANK.EQ(Szerződésszám!AD7,Szerződésszám!AD$2:AD$34),"")</f>
        <v/>
      </c>
      <c r="AE7" s="14" t="str">
        <f>IF(Szerződésszám!AE7&gt;0,_xlfn.RANK.EQ(Szerződésszám!AE7,Szerződésszám!AE$2:AE$34),"")</f>
        <v/>
      </c>
      <c r="AF7" s="14" t="str">
        <f>IF(Szerződésszám!AF7&gt;0,_xlfn.RANK.EQ(Szerződésszám!AF7,Szerződésszám!AF$2:AF$34),"")</f>
        <v/>
      </c>
      <c r="AG7" s="14" t="str">
        <f>IF(Szerződésszám!AG7&gt;0,_xlfn.RANK.EQ(Szerződésszám!AG7,Szerződésszám!AG$2:AG$34),"")</f>
        <v/>
      </c>
      <c r="AH7" s="14" t="str">
        <f>IF(Szerződésszám!AH7&gt;0,_xlfn.RANK.EQ(Szerződésszám!AH7,Szerződésszám!AH$2:AH$34),"")</f>
        <v/>
      </c>
      <c r="AI7" s="14" t="str">
        <f>IF(Szerződésszám!AI7&gt;0,_xlfn.RANK.EQ(Szerződésszám!AI7,Szerződésszám!AI$2:AI$34),"")</f>
        <v/>
      </c>
      <c r="AJ7" s="14" t="str">
        <f>IF(Szerződésszám!AJ7&gt;0,_xlfn.RANK.EQ(Szerződésszám!AJ7,Szerződésszám!AJ$2:AJ$34),"")</f>
        <v/>
      </c>
      <c r="AK7" s="14" t="str">
        <f>IF(Szerződésszám!AK7&gt;0,_xlfn.RANK.EQ(Szerződésszám!AK7,Szerződésszám!AK$2:AK$34),"")</f>
        <v/>
      </c>
      <c r="AL7" s="14" t="str">
        <f>IF(Szerződésszám!AL7&gt;0,_xlfn.RANK.EQ(Szerződésszám!AL7,Szerződésszám!AL$2:AL$34),"")</f>
        <v/>
      </c>
      <c r="AM7" s="14" t="str">
        <f>IF(Szerződésszám!AM7&gt;0,_xlfn.RANK.EQ(Szerződésszám!AM7,Szerződésszám!AM$2:AM$34),"")</f>
        <v/>
      </c>
      <c r="AN7" s="14" t="str">
        <f>IF(Szerződésszám!AN7&gt;0,_xlfn.RANK.EQ(Szerződésszám!AN7,Szerződésszám!AN$2:AN$34),"")</f>
        <v/>
      </c>
      <c r="AO7" s="14" t="str">
        <f>IF(Szerződésszám!AO7&gt;0,_xlfn.RANK.EQ(Szerződésszám!AO7,Szerződésszám!AO$2:AO$34),"")</f>
        <v/>
      </c>
      <c r="AP7" s="14" t="str">
        <f>IF(Szerződésszám!AP7&gt;0,_xlfn.RANK.EQ(Szerződésszám!AP7,Szerződésszám!AP$2:AP$34),"")</f>
        <v/>
      </c>
      <c r="AQ7" s="14" t="str">
        <f>IF(Szerződésszám!AQ7&gt;0,_xlfn.RANK.EQ(Szerződésszám!AQ7,Szerződésszám!AQ$2:AQ$34),"")</f>
        <v/>
      </c>
      <c r="AR7" s="14" t="str">
        <f>IF(Szerződésszám!AR7&gt;0,_xlfn.RANK.EQ(Szerződésszám!AR7,Szerződésszám!AR$2:AR$34),"")</f>
        <v/>
      </c>
      <c r="AS7" s="14" t="str">
        <f>IF(Szerződésszám!AS7&gt;0,_xlfn.RANK.EQ(Szerződésszám!AS7,Szerződésszám!AS$2:AS$34),"")</f>
        <v/>
      </c>
      <c r="AT7" s="14" t="str">
        <f>IF(Szerződésszám!AT7&gt;0,_xlfn.RANK.EQ(Szerződésszám!AT7,Szerződésszám!AT$2:AT$34),"")</f>
        <v/>
      </c>
      <c r="AU7" s="14" t="str">
        <f>IF(Szerződésszám!AU7&gt;0,_xlfn.RANK.EQ(Szerződésszám!AU7,Szerződésszám!AU$2:AU$34),"")</f>
        <v/>
      </c>
      <c r="AV7" s="14" t="str">
        <f>IF(Szerződésszám!AV7&gt;0,_xlfn.RANK.EQ(Szerződésszám!AV7,Szerződésszám!AV$2:AV$34),"")</f>
        <v/>
      </c>
      <c r="AW7" s="14" t="str">
        <f>IF(Szerződésszám!AW7&gt;0,_xlfn.RANK.EQ(Szerződésszám!AW7,Szerződésszám!AW$2:AW$34),"")</f>
        <v/>
      </c>
      <c r="AX7" s="14" t="str">
        <f>IF(Szerződésszám!AX7&gt;0,_xlfn.RANK.EQ(Szerződésszám!AX7,Szerződésszám!AX$2:AX$34),"")</f>
        <v/>
      </c>
      <c r="AY7" s="14" t="str">
        <f>IF(Szerződésszám!AY7&gt;0,_xlfn.RANK.EQ(Szerződésszám!AY7,Szerződésszám!AY$2:AY$34),"")</f>
        <v/>
      </c>
      <c r="AZ7" s="14" t="str">
        <f>IF(Szerződésszám!AZ7&gt;0,_xlfn.RANK.EQ(Szerződésszám!AZ7,Szerződésszám!AZ$2:AZ$34),"")</f>
        <v/>
      </c>
      <c r="BA7" s="14" t="str">
        <f>IF(Szerződésszám!BA7&gt;0,_xlfn.RANK.EQ(Szerződésszám!BA7,Szerződésszám!BA$2:BA$34),"")</f>
        <v/>
      </c>
      <c r="BB7" s="14" t="str">
        <f>IF(Szerződésszám!BB7&gt;0,_xlfn.RANK.EQ(Szerződésszám!BB7,Szerződésszám!BB$2:BB$34),"")</f>
        <v/>
      </c>
      <c r="BC7" s="14" t="str">
        <f>IF(Szerződésszám!BC7&gt;0,_xlfn.RANK.EQ(Szerződésszám!BC7,Szerződésszám!BC$2:BC$34),"")</f>
        <v/>
      </c>
      <c r="BD7" s="14" t="str">
        <f>IF(Szerződésszám!BD7&gt;0,_xlfn.RANK.EQ(Szerződésszám!BD7,Szerződésszám!BD$2:BD$34),"")</f>
        <v/>
      </c>
      <c r="BE7" s="14" t="str">
        <f>IF(Szerződésszám!BE7&gt;0,_xlfn.RANK.EQ(Szerződésszám!BE7,Szerződésszám!BE$2:BE$34),"")</f>
        <v/>
      </c>
      <c r="BF7" s="14" t="str">
        <f>IF(Szerződésszám!BF7&gt;0,_xlfn.RANK.EQ(Szerződésszám!BF7,Szerződésszám!BF$2:BF$34),"")</f>
        <v/>
      </c>
      <c r="BG7" s="14" t="str">
        <f>IF(Szerződésszám!BG7&gt;0,_xlfn.RANK.EQ(Szerződésszám!BG7,Szerződésszám!BG$2:BG$34),"")</f>
        <v/>
      </c>
      <c r="BH7" s="14" t="str">
        <f>IF(Szerződésszám!BH7&gt;0,_xlfn.RANK.EQ(Szerződésszám!BH7,Szerződésszám!BH$2:BH$34),"")</f>
        <v/>
      </c>
      <c r="BI7" s="14" t="str">
        <f>IF(Szerződésszám!BI7&gt;0,_xlfn.RANK.EQ(Szerződésszám!BI7,Szerződésszám!BI$2:BI$34),"")</f>
        <v/>
      </c>
      <c r="BJ7" s="14" t="str">
        <f>IF(Szerződésszám!BJ7&gt;0,_xlfn.RANK.EQ(Szerződésszám!BJ7,Szerződésszám!BJ$2:BJ$34),"")</f>
        <v/>
      </c>
      <c r="BK7" s="14" t="str">
        <f>IF(Szerződésszám!BK7&gt;0,_xlfn.RANK.EQ(Szerződésszám!BK7,Szerződésszám!BK$2:BK$34),"")</f>
        <v/>
      </c>
      <c r="BL7" s="14" t="str">
        <f>IF(Szerződésszám!BL7&gt;0,_xlfn.RANK.EQ(Szerződésszám!BL7,Szerződésszám!BL$2:BL$34),"")</f>
        <v/>
      </c>
      <c r="BM7" s="14" t="str">
        <f>IF(Szerződésszám!BM7&gt;0,_xlfn.RANK.EQ(Szerződésszám!BM7,Szerződésszám!BM$2:BM$34),"")</f>
        <v/>
      </c>
      <c r="BN7" s="14" t="str">
        <f>IF(Szerződésszám!BN7&gt;0,_xlfn.RANK.EQ(Szerződésszám!BN7,Szerződésszám!BN$2:BN$34),"")</f>
        <v/>
      </c>
      <c r="BO7" s="14" t="str">
        <f>IF(Szerződésszám!BO7&gt;0,_xlfn.RANK.EQ(Szerződésszám!BO7,Szerződésszám!BO$2:BO$34),"")</f>
        <v/>
      </c>
      <c r="BP7" s="14">
        <f>IF(Szerződésszám!BP7&gt;0,_xlfn.RANK.EQ(Szerződésszám!BP7,Szerződésszám!BP$2:BP$34),"")</f>
        <v>3</v>
      </c>
      <c r="BQ7" s="14" t="str">
        <f>IF(Szerződésszám!BQ7&gt;0,_xlfn.RANK.EQ(Szerződésszám!BQ7,Szerződésszám!BQ$2:BQ$34),"")</f>
        <v/>
      </c>
      <c r="BR7" s="14" t="str">
        <f>IF(Szerződésszám!BR7&gt;0,_xlfn.RANK.EQ(Szerződésszám!BR7,Szerződésszám!BR$2:BR$34),"")</f>
        <v/>
      </c>
      <c r="BS7" s="14" t="str">
        <f>IF(Szerződésszám!BS7&gt;0,_xlfn.RANK.EQ(Szerződésszám!BS7,Szerződésszám!BS$2:BS$34),"")</f>
        <v/>
      </c>
      <c r="BT7" s="14" t="str">
        <f>IF(Szerződésszám!BT7&gt;0,_xlfn.RANK.EQ(Szerződésszám!BT7,Szerződésszám!BT$2:BT$34),"")</f>
        <v/>
      </c>
      <c r="BU7" s="14" t="str">
        <f>IF(Szerződésszám!BU7&gt;0,_xlfn.RANK.EQ(Szerződésszám!BU7,Szerződésszám!BU$2:BU$34),"")</f>
        <v/>
      </c>
      <c r="BV7" s="14" t="str">
        <f>IF(Szerződésszám!BV7&gt;0,_xlfn.RANK.EQ(Szerződésszám!BV7,Szerződésszám!BV$2:BV$34),"")</f>
        <v/>
      </c>
      <c r="BW7" s="14" t="str">
        <f>IF(Szerződésszám!BW7&gt;0,_xlfn.RANK.EQ(Szerződésszám!BW7,Szerződésszám!BW$2:BW$34),"")</f>
        <v/>
      </c>
      <c r="BX7" s="14" t="str">
        <f>IF(Szerződésszám!BX7&gt;0,_xlfn.RANK.EQ(Szerződésszám!BX7,Szerződésszám!BX$2:BX$34),"")</f>
        <v/>
      </c>
      <c r="BY7" s="14" t="str">
        <f>IF(Szerződésszám!BY7&gt;0,_xlfn.RANK.EQ(Szerződésszám!BY7,Szerződésszám!BY$2:BY$34),"")</f>
        <v/>
      </c>
      <c r="BZ7" s="14" t="str">
        <f>IF(Szerződésszám!BZ7&gt;0,_xlfn.RANK.EQ(Szerződésszám!BZ7,Szerződésszám!BZ$2:BZ$34),"")</f>
        <v/>
      </c>
      <c r="CA7" s="14" t="str">
        <f>IF(Szerződésszám!CA7&gt;0,_xlfn.RANK.EQ(Szerződésszám!CA7,Szerződésszám!CA$2:CA$34),"")</f>
        <v/>
      </c>
      <c r="CB7" s="14">
        <f>IF(Szerződésszám!CB7&gt;0,_xlfn.RANK.EQ(Szerződésszám!CB7,Szerződésszám!CB$2:CB$34),"")</f>
        <v>10</v>
      </c>
      <c r="CC7" s="14" t="str">
        <f>IF(Szerződésszám!CC7&gt;0,_xlfn.RANK.EQ(Szerződésszám!CC7,Szerződésszám!CC$2:CC$34),"")</f>
        <v/>
      </c>
      <c r="CD7" s="14" t="str">
        <f>IF(Szerződésszám!CD7&gt;0,_xlfn.RANK.EQ(Szerződésszám!CD7,Szerződésszám!CD$2:CD$34),"")</f>
        <v/>
      </c>
      <c r="CE7" s="14" t="str">
        <f>IF(Szerződésszám!CE7&gt;0,_xlfn.RANK.EQ(Szerződésszám!CE7,Szerződésszám!CE$2:CE$34),"")</f>
        <v/>
      </c>
      <c r="CF7" s="14" t="str">
        <f>IF(Szerződésszám!CF7&gt;0,_xlfn.RANK.EQ(Szerződésszám!CF7,Szerződésszám!CF$2:CF$34),"")</f>
        <v/>
      </c>
      <c r="CG7" s="14">
        <f>IF(Szerződésszám!CG7&gt;0,_xlfn.RANK.EQ(Szerződésszám!CG7,Szerződésszám!CG$2:CG$34),"")</f>
        <v>10</v>
      </c>
      <c r="CH7" s="14" t="str">
        <f>IF(Szerződésszám!CH7&gt;0,_xlfn.RANK.EQ(Szerződésszám!CH7,Szerződésszám!CH$2:CH$34),"")</f>
        <v/>
      </c>
      <c r="CI7" s="14" t="str">
        <f>IF(Szerződésszám!CI7&gt;0,_xlfn.RANK.EQ(Szerződésszám!CI7,Szerződésszám!CI$2:CI$34),"")</f>
        <v/>
      </c>
      <c r="CJ7" s="14" t="str">
        <f>IF(Szerződésszám!CJ7&gt;0,_xlfn.RANK.EQ(Szerződésszám!CJ7,Szerződésszám!CJ$2:CJ$34),"")</f>
        <v/>
      </c>
      <c r="CK7" s="14" t="str">
        <f>IF(Szerződésszám!CK7&gt;0,_xlfn.RANK.EQ(Szerződésszám!CK7,Szerződésszám!CK$2:CK$34),"")</f>
        <v/>
      </c>
      <c r="CL7" s="14" t="str">
        <f>IF(Szerződésszám!CL7&gt;0,_xlfn.RANK.EQ(Szerződésszám!CL7,Szerződésszám!CL$2:CL$34),"")</f>
        <v/>
      </c>
    </row>
    <row r="8" spans="1:90" x14ac:dyDescent="0.2">
      <c r="A8" s="12" t="str">
        <f>Szerződésszám!A8</f>
        <v>OTP Ingatlanlízing Zrt.</v>
      </c>
      <c r="B8" s="14" t="str">
        <f>IF(Szerződésszám!B8&gt;0,_xlfn.RANK.EQ(Szerződésszám!B8,Szerződésszám!B$2:B$34),"")</f>
        <v/>
      </c>
      <c r="C8" s="14" t="str">
        <f>IF(Szerződésszám!C8&gt;0,_xlfn.RANK.EQ(Szerződésszám!C8,Szerződésszám!C$2:C$34),"")</f>
        <v/>
      </c>
      <c r="D8" s="14" t="str">
        <f>IF(Szerződésszám!D8&gt;0,_xlfn.RANK.EQ(Szerződésszám!D8,Szerződésszám!D$2:D$34),"")</f>
        <v/>
      </c>
      <c r="E8" s="14" t="str">
        <f>IF(Szerződésszám!E8&gt;0,_xlfn.RANK.EQ(Szerződésszám!E8,Szerződésszám!E$2:E$34),"")</f>
        <v/>
      </c>
      <c r="F8" s="14" t="str">
        <f>IF(Szerződésszám!F8&gt;0,_xlfn.RANK.EQ(Szerződésszám!F8,Szerződésszám!F$2:F$34),"")</f>
        <v/>
      </c>
      <c r="G8" s="14" t="str">
        <f>IF(Szerződésszám!G8&gt;0,_xlfn.RANK.EQ(Szerződésszám!G8,Szerződésszám!G$2:G$34),"")</f>
        <v/>
      </c>
      <c r="H8" s="14" t="str">
        <f>IF(Szerződésszám!H8&gt;0,_xlfn.RANK.EQ(Szerződésszám!H8,Szerződésszám!H$2:H$34),"")</f>
        <v/>
      </c>
      <c r="I8" s="14" t="str">
        <f>IF(Szerződésszám!I8&gt;0,_xlfn.RANK.EQ(Szerződésszám!I8,Szerződésszám!I$2:I$34),"")</f>
        <v/>
      </c>
      <c r="J8" s="14" t="str">
        <f>IF(Szerződésszám!J8&gt;0,_xlfn.RANK.EQ(Szerződésszám!J8,Szerződésszám!J$2:J$34),"")</f>
        <v/>
      </c>
      <c r="K8" s="14" t="str">
        <f>IF(Szerződésszám!K8&gt;0,_xlfn.RANK.EQ(Szerződésszám!K8,Szerződésszám!K$2:K$34),"")</f>
        <v/>
      </c>
      <c r="L8" s="14" t="str">
        <f>IF(Szerződésszám!L8&gt;0,_xlfn.RANK.EQ(Szerződésszám!L8,Szerződésszám!L$2:L$34),"")</f>
        <v/>
      </c>
      <c r="M8" s="14" t="str">
        <f>IF(Szerződésszám!M8&gt;0,_xlfn.RANK.EQ(Szerződésszám!M8,Szerződésszám!M$2:M$34),"")</f>
        <v/>
      </c>
      <c r="N8" s="14" t="str">
        <f>IF(Szerződésszám!N8&gt;0,_xlfn.RANK.EQ(Szerződésszám!N8,Szerződésszám!N$2:N$34),"")</f>
        <v/>
      </c>
      <c r="O8" s="14" t="str">
        <f>IF(Szerződésszám!O8&gt;0,_xlfn.RANK.EQ(Szerződésszám!O8,Szerződésszám!O$2:O$34),"")</f>
        <v/>
      </c>
      <c r="P8" s="14" t="str">
        <f>IF(Szerződésszám!P8&gt;0,_xlfn.RANK.EQ(Szerződésszám!P8,Szerződésszám!P$2:P$34),"")</f>
        <v/>
      </c>
      <c r="Q8" s="14" t="str">
        <f>IF(Szerződésszám!Q8&gt;0,_xlfn.RANK.EQ(Szerződésszám!Q8,Szerződésszám!Q$2:Q$34),"")</f>
        <v/>
      </c>
      <c r="R8" s="14" t="str">
        <f>IF(Szerződésszám!R8&gt;0,_xlfn.RANK.EQ(Szerződésszám!R8,Szerződésszám!R$2:R$34),"")</f>
        <v/>
      </c>
      <c r="S8" s="14" t="str">
        <f>IF(Szerződésszám!S8&gt;0,_xlfn.RANK.EQ(Szerződésszám!S8,Szerződésszám!S$2:S$34),"")</f>
        <v/>
      </c>
      <c r="T8" s="14" t="str">
        <f>IF(Szerződésszám!T8&gt;0,_xlfn.RANK.EQ(Szerződésszám!T8,Szerződésszám!T$2:T$34),"")</f>
        <v/>
      </c>
      <c r="U8" s="14" t="str">
        <f>IF(Szerződésszám!U8&gt;0,_xlfn.RANK.EQ(Szerződésszám!U8,Szerződésszám!U$2:U$34),"")</f>
        <v/>
      </c>
      <c r="V8" s="14" t="str">
        <f>IF(Szerződésszám!V8&gt;0,_xlfn.RANK.EQ(Szerződésszám!V8,Szerződésszám!V$2:V$34),"")</f>
        <v/>
      </c>
      <c r="W8" s="14" t="str">
        <f>IF(Szerződésszám!W8&gt;0,_xlfn.RANK.EQ(Szerződésszám!W8,Szerződésszám!W$2:W$34),"")</f>
        <v/>
      </c>
      <c r="X8" s="14" t="str">
        <f>IF(Szerződésszám!X8&gt;0,_xlfn.RANK.EQ(Szerződésszám!X8,Szerződésszám!X$2:X$34),"")</f>
        <v/>
      </c>
      <c r="Y8" s="14" t="str">
        <f>IF(Szerződésszám!Y8&gt;0,_xlfn.RANK.EQ(Szerződésszám!Y8,Szerződésszám!Y$2:Y$34),"")</f>
        <v/>
      </c>
      <c r="Z8" s="14" t="str">
        <f>IF(Szerződésszám!Z8&gt;0,_xlfn.RANK.EQ(Szerződésszám!Z8,Szerződésszám!Z$2:Z$34),"")</f>
        <v/>
      </c>
      <c r="AA8" s="14" t="str">
        <f>IF(Szerződésszám!AA8&gt;0,_xlfn.RANK.EQ(Szerződésszám!AA8,Szerződésszám!AA$2:AA$34),"")</f>
        <v/>
      </c>
      <c r="AB8" s="14" t="str">
        <f>IF(Szerződésszám!AB8&gt;0,_xlfn.RANK.EQ(Szerződésszám!AB8,Szerződésszám!AB$2:AB$34),"")</f>
        <v/>
      </c>
      <c r="AC8" s="14" t="str">
        <f>IF(Szerződésszám!AC8&gt;0,_xlfn.RANK.EQ(Szerződésszám!AC8,Szerződésszám!AC$2:AC$34),"")</f>
        <v/>
      </c>
      <c r="AD8" s="14" t="str">
        <f>IF(Szerződésszám!AD8&gt;0,_xlfn.RANK.EQ(Szerződésszám!AD8,Szerződésszám!AD$2:AD$34),"")</f>
        <v/>
      </c>
      <c r="AE8" s="14" t="str">
        <f>IF(Szerződésszám!AE8&gt;0,_xlfn.RANK.EQ(Szerződésszám!AE8,Szerződésszám!AE$2:AE$34),"")</f>
        <v/>
      </c>
      <c r="AF8" s="14" t="str">
        <f>IF(Szerződésszám!AF8&gt;0,_xlfn.RANK.EQ(Szerződésszám!AF8,Szerződésszám!AF$2:AF$34),"")</f>
        <v/>
      </c>
      <c r="AG8" s="14" t="str">
        <f>IF(Szerződésszám!AG8&gt;0,_xlfn.RANK.EQ(Szerződésszám!AG8,Szerződésszám!AG$2:AG$34),"")</f>
        <v/>
      </c>
      <c r="AH8" s="14" t="str">
        <f>IF(Szerződésszám!AH8&gt;0,_xlfn.RANK.EQ(Szerződésszám!AH8,Szerződésszám!AH$2:AH$34),"")</f>
        <v/>
      </c>
      <c r="AI8" s="14" t="str">
        <f>IF(Szerződésszám!AI8&gt;0,_xlfn.RANK.EQ(Szerződésszám!AI8,Szerződésszám!AI$2:AI$34),"")</f>
        <v/>
      </c>
      <c r="AJ8" s="14" t="str">
        <f>IF(Szerződésszám!AJ8&gt;0,_xlfn.RANK.EQ(Szerződésszám!AJ8,Szerződésszám!AJ$2:AJ$34),"")</f>
        <v/>
      </c>
      <c r="AK8" s="14" t="str">
        <f>IF(Szerződésszám!AK8&gt;0,_xlfn.RANK.EQ(Szerződésszám!AK8,Szerződésszám!AK$2:AK$34),"")</f>
        <v/>
      </c>
      <c r="AL8" s="14" t="str">
        <f>IF(Szerződésszám!AL8&gt;0,_xlfn.RANK.EQ(Szerződésszám!AL8,Szerződésszám!AL$2:AL$34),"")</f>
        <v/>
      </c>
      <c r="AM8" s="14" t="str">
        <f>IF(Szerződésszám!AM8&gt;0,_xlfn.RANK.EQ(Szerződésszám!AM8,Szerződésszám!AM$2:AM$34),"")</f>
        <v/>
      </c>
      <c r="AN8" s="14" t="str">
        <f>IF(Szerződésszám!AN8&gt;0,_xlfn.RANK.EQ(Szerződésszám!AN8,Szerződésszám!AN$2:AN$34),"")</f>
        <v/>
      </c>
      <c r="AO8" s="14" t="str">
        <f>IF(Szerződésszám!AO8&gt;0,_xlfn.RANK.EQ(Szerződésszám!AO8,Szerződésszám!AO$2:AO$34),"")</f>
        <v/>
      </c>
      <c r="AP8" s="14" t="str">
        <f>IF(Szerződésszám!AP8&gt;0,_xlfn.RANK.EQ(Szerződésszám!AP8,Szerződésszám!AP$2:AP$34),"")</f>
        <v/>
      </c>
      <c r="AQ8" s="14" t="str">
        <f>IF(Szerződésszám!AQ8&gt;0,_xlfn.RANK.EQ(Szerződésszám!AQ8,Szerződésszám!AQ$2:AQ$34),"")</f>
        <v/>
      </c>
      <c r="AR8" s="14" t="str">
        <f>IF(Szerződésszám!AR8&gt;0,_xlfn.RANK.EQ(Szerződésszám!AR8,Szerződésszám!AR$2:AR$34),"")</f>
        <v/>
      </c>
      <c r="AS8" s="14" t="str">
        <f>IF(Szerződésszám!AS8&gt;0,_xlfn.RANK.EQ(Szerződésszám!AS8,Szerződésszám!AS$2:AS$34),"")</f>
        <v/>
      </c>
      <c r="AT8" s="14" t="str">
        <f>IF(Szerződésszám!AT8&gt;0,_xlfn.RANK.EQ(Szerződésszám!AT8,Szerződésszám!AT$2:AT$34),"")</f>
        <v/>
      </c>
      <c r="AU8" s="14" t="str">
        <f>IF(Szerződésszám!AU8&gt;0,_xlfn.RANK.EQ(Szerződésszám!AU8,Szerződésszám!AU$2:AU$34),"")</f>
        <v/>
      </c>
      <c r="AV8" s="14" t="str">
        <f>IF(Szerződésszám!AV8&gt;0,_xlfn.RANK.EQ(Szerződésszám!AV8,Szerződésszám!AV$2:AV$34),"")</f>
        <v/>
      </c>
      <c r="AW8" s="14" t="str">
        <f>IF(Szerződésszám!AW8&gt;0,_xlfn.RANK.EQ(Szerződésszám!AW8,Szerződésszám!AW$2:AW$34),"")</f>
        <v/>
      </c>
      <c r="AX8" s="14" t="str">
        <f>IF(Szerződésszám!AX8&gt;0,_xlfn.RANK.EQ(Szerződésszám!AX8,Szerződésszám!AX$2:AX$34),"")</f>
        <v/>
      </c>
      <c r="AY8" s="14" t="str">
        <f>IF(Szerződésszám!AY8&gt;0,_xlfn.RANK.EQ(Szerződésszám!AY8,Szerződésszám!AY$2:AY$34),"")</f>
        <v/>
      </c>
      <c r="AZ8" s="14" t="str">
        <f>IF(Szerződésszám!AZ8&gt;0,_xlfn.RANK.EQ(Szerződésszám!AZ8,Szerződésszám!AZ$2:AZ$34),"")</f>
        <v/>
      </c>
      <c r="BA8" s="14" t="str">
        <f>IF(Szerződésszám!BA8&gt;0,_xlfn.RANK.EQ(Szerződésszám!BA8,Szerződésszám!BA$2:BA$34),"")</f>
        <v/>
      </c>
      <c r="BB8" s="14">
        <f>IF(Szerződésszám!BB8&gt;0,_xlfn.RANK.EQ(Szerződésszám!BB8,Szerződésszám!BB$2:BB$34),"")</f>
        <v>1</v>
      </c>
      <c r="BC8" s="14" t="str">
        <f>IF(Szerződésszám!BC8&gt;0,_xlfn.RANK.EQ(Szerződésszám!BC8,Szerződésszám!BC$2:BC$34),"")</f>
        <v/>
      </c>
      <c r="BD8" s="14">
        <f>IF(Szerződésszám!BD8&gt;0,_xlfn.RANK.EQ(Szerződésszám!BD8,Szerződésszám!BD$2:BD$34),"")</f>
        <v>1</v>
      </c>
      <c r="BE8" s="14" t="str">
        <f>IF(Szerződésszám!BE8&gt;0,_xlfn.RANK.EQ(Szerződésszám!BE8,Szerződésszám!BE$2:BE$34),"")</f>
        <v/>
      </c>
      <c r="BF8" s="14">
        <f>IF(Szerződésszám!BF8&gt;0,_xlfn.RANK.EQ(Szerződésszám!BF8,Szerződésszám!BF$2:BF$34),"")</f>
        <v>1</v>
      </c>
      <c r="BG8" s="14" t="str">
        <f>IF(Szerződésszám!BG8&gt;0,_xlfn.RANK.EQ(Szerződésszám!BG8,Szerződésszám!BG$2:BG$34),"")</f>
        <v/>
      </c>
      <c r="BH8" s="14" t="str">
        <f>IF(Szerződésszám!BH8&gt;0,_xlfn.RANK.EQ(Szerződésszám!BH8,Szerződésszám!BH$2:BH$34),"")</f>
        <v/>
      </c>
      <c r="BI8" s="14">
        <f>IF(Szerződésszám!BI8&gt;0,_xlfn.RANK.EQ(Szerződésszám!BI8,Szerződésszám!BI$2:BI$34),"")</f>
        <v>3</v>
      </c>
      <c r="BJ8" s="14" t="str">
        <f>IF(Szerződésszám!BJ8&gt;0,_xlfn.RANK.EQ(Szerződésszám!BJ8,Szerződésszám!BJ$2:BJ$34),"")</f>
        <v/>
      </c>
      <c r="BK8" s="14" t="str">
        <f>IF(Szerződésszám!BK8&gt;0,_xlfn.RANK.EQ(Szerződésszám!BK8,Szerződésszám!BK$2:BK$34),"")</f>
        <v/>
      </c>
      <c r="BL8" s="14" t="str">
        <f>IF(Szerződésszám!BL8&gt;0,_xlfn.RANK.EQ(Szerződésszám!BL8,Szerződésszám!BL$2:BL$34),"")</f>
        <v/>
      </c>
      <c r="BM8" s="14" t="str">
        <f>IF(Szerződésszám!BM8&gt;0,_xlfn.RANK.EQ(Szerződésszám!BM8,Szerződésszám!BM$2:BM$34),"")</f>
        <v/>
      </c>
      <c r="BN8" s="14" t="str">
        <f>IF(Szerződésszám!BN8&gt;0,_xlfn.RANK.EQ(Szerződésszám!BN8,Szerződésszám!BN$2:BN$34),"")</f>
        <v/>
      </c>
      <c r="BO8" s="14" t="str">
        <f>IF(Szerződésszám!BO8&gt;0,_xlfn.RANK.EQ(Szerződésszám!BO8,Szerződésszám!BO$2:BO$34),"")</f>
        <v/>
      </c>
      <c r="BP8" s="14" t="str">
        <f>IF(Szerződésszám!BP8&gt;0,_xlfn.RANK.EQ(Szerződésszám!BP8,Szerződésszám!BP$2:BP$34),"")</f>
        <v/>
      </c>
      <c r="BQ8" s="14" t="str">
        <f>IF(Szerződésszám!BQ8&gt;0,_xlfn.RANK.EQ(Szerződésszám!BQ8,Szerződésszám!BQ$2:BQ$34),"")</f>
        <v/>
      </c>
      <c r="BR8" s="14" t="str">
        <f>IF(Szerződésszám!BR8&gt;0,_xlfn.RANK.EQ(Szerződésszám!BR8,Szerződésszám!BR$2:BR$34),"")</f>
        <v/>
      </c>
      <c r="BS8" s="14" t="str">
        <f>IF(Szerződésszám!BS8&gt;0,_xlfn.RANK.EQ(Szerződésszám!BS8,Szerződésszám!BS$2:BS$34),"")</f>
        <v/>
      </c>
      <c r="BT8" s="14" t="str">
        <f>IF(Szerződésszám!BT8&gt;0,_xlfn.RANK.EQ(Szerződésszám!BT8,Szerződésszám!BT$2:BT$34),"")</f>
        <v/>
      </c>
      <c r="BU8" s="14" t="str">
        <f>IF(Szerződésszám!BU8&gt;0,_xlfn.RANK.EQ(Szerződésszám!BU8,Szerződésszám!BU$2:BU$34),"")</f>
        <v/>
      </c>
      <c r="BV8" s="14" t="str">
        <f>IF(Szerződésszám!BV8&gt;0,_xlfn.RANK.EQ(Szerződésszám!BV8,Szerződésszám!BV$2:BV$34),"")</f>
        <v/>
      </c>
      <c r="BW8" s="14" t="str">
        <f>IF(Szerződésszám!BW8&gt;0,_xlfn.RANK.EQ(Szerződésszám!BW8,Szerződésszám!BW$2:BW$34),"")</f>
        <v/>
      </c>
      <c r="BX8" s="14">
        <f>IF(Szerződésszám!BX8&gt;0,_xlfn.RANK.EQ(Szerződésszám!BX8,Szerződésszám!BX$2:BX$34),"")</f>
        <v>1</v>
      </c>
      <c r="BY8" s="14">
        <f>IF(Szerződésszám!BY8&gt;0,_xlfn.RANK.EQ(Szerződésszám!BY8,Szerződésszám!BY$2:BY$34),"")</f>
        <v>1</v>
      </c>
      <c r="BZ8" s="14" t="str">
        <f>IF(Szerződésszám!BZ8&gt;0,_xlfn.RANK.EQ(Szerződésszám!BZ8,Szerződésszám!BZ$2:BZ$34),"")</f>
        <v/>
      </c>
      <c r="CA8" s="14" t="str">
        <f>IF(Szerződésszám!CA8&gt;0,_xlfn.RANK.EQ(Szerződésszám!CA8,Szerződésszám!CA$2:CA$34),"")</f>
        <v/>
      </c>
      <c r="CB8" s="14" t="str">
        <f>IF(Szerződésszám!CB8&gt;0,_xlfn.RANK.EQ(Szerződésszám!CB8,Szerződésszám!CB$2:CB$34),"")</f>
        <v/>
      </c>
      <c r="CC8" s="14" t="str">
        <f>IF(Szerződésszám!CC8&gt;0,_xlfn.RANK.EQ(Szerződésszám!CC8,Szerződésszám!CC$2:CC$34),"")</f>
        <v/>
      </c>
      <c r="CD8" s="14" t="str">
        <f>IF(Szerződésszám!CD8&gt;0,_xlfn.RANK.EQ(Szerződésszám!CD8,Szerződésszám!CD$2:CD$34),"")</f>
        <v/>
      </c>
      <c r="CE8" s="14">
        <f>IF(Szerződésszám!CE8&gt;0,_xlfn.RANK.EQ(Szerződésszám!CE8,Szerződésszám!CE$2:CE$34),"")</f>
        <v>1</v>
      </c>
      <c r="CF8" s="14" t="str">
        <f>IF(Szerződésszám!CF8&gt;0,_xlfn.RANK.EQ(Szerződésszám!CF8,Szerződésszám!CF$2:CF$34),"")</f>
        <v/>
      </c>
      <c r="CG8" s="14">
        <f>IF(Szerződésszám!CG8&gt;0,_xlfn.RANK.EQ(Szerződésszám!CG8,Szerződésszám!CG$2:CG$34),"")</f>
        <v>24</v>
      </c>
      <c r="CH8" s="14" t="str">
        <f>IF(Szerződésszám!CH8&gt;0,_xlfn.RANK.EQ(Szerződésszám!CH8,Szerződésszám!CH$2:CH$34),"")</f>
        <v/>
      </c>
      <c r="CI8" s="14" t="str">
        <f>IF(Szerződésszám!CI8&gt;0,_xlfn.RANK.EQ(Szerződésszám!CI8,Szerződésszám!CI$2:CI$34),"")</f>
        <v/>
      </c>
      <c r="CJ8" s="14" t="str">
        <f>IF(Szerződésszám!CJ8&gt;0,_xlfn.RANK.EQ(Szerződésszám!CJ8,Szerződésszám!CJ$2:CJ$34),"")</f>
        <v/>
      </c>
      <c r="CK8" s="14" t="str">
        <f>IF(Szerződésszám!CK8&gt;0,_xlfn.RANK.EQ(Szerződésszám!CK8,Szerződésszám!CK$2:CK$34),"")</f>
        <v/>
      </c>
      <c r="CL8" s="14" t="str">
        <f>IF(Szerződésszám!CL8&gt;0,_xlfn.RANK.EQ(Szerződésszám!CL8,Szerződésszám!CL$2:CL$34),"")</f>
        <v/>
      </c>
    </row>
    <row r="9" spans="1:90" x14ac:dyDescent="0.2">
      <c r="A9" s="12" t="str">
        <f>Szerződésszám!A9</f>
        <v>Cofidis</v>
      </c>
      <c r="B9" s="14">
        <f>IF(Szerződésszám!B9&gt;0,_xlfn.RANK.EQ(Szerződésszám!B9,Szerződésszám!B$2:B$34),"")</f>
        <v>7</v>
      </c>
      <c r="C9" s="14">
        <f>IF(Szerződésszám!C9&gt;0,_xlfn.RANK.EQ(Szerződésszám!C9,Szerződésszám!C$2:C$34),"")</f>
        <v>15</v>
      </c>
      <c r="D9" s="14">
        <f>IF(Szerződésszám!D9&gt;0,_xlfn.RANK.EQ(Szerződésszám!D9,Szerződésszám!D$2:D$34),"")</f>
        <v>2</v>
      </c>
      <c r="E9" s="14">
        <f>IF(Szerződésszám!E9&gt;0,_xlfn.RANK.EQ(Szerződésszám!E9,Szerződésszám!E$2:E$34),"")</f>
        <v>6</v>
      </c>
      <c r="F9" s="14">
        <f>IF(Szerződésszám!F9&gt;0,_xlfn.RANK.EQ(Szerződésszám!F9,Szerződésszám!F$2:F$34),"")</f>
        <v>3</v>
      </c>
      <c r="G9" s="14">
        <f>IF(Szerződésszám!G9&gt;0,_xlfn.RANK.EQ(Szerződésszám!G9,Szerződésszám!G$2:G$34),"")</f>
        <v>3</v>
      </c>
      <c r="H9" s="14" t="str">
        <f>IF(Szerződésszám!H9&gt;0,_xlfn.RANK.EQ(Szerződésszám!H9,Szerződésszám!H$2:H$34),"")</f>
        <v/>
      </c>
      <c r="I9" s="14" t="str">
        <f>IF(Szerződésszám!I9&gt;0,_xlfn.RANK.EQ(Szerződésszám!I9,Szerződésszám!I$2:I$34),"")</f>
        <v/>
      </c>
      <c r="J9" s="14" t="str">
        <f>IF(Szerződésszám!J9&gt;0,_xlfn.RANK.EQ(Szerződésszám!J9,Szerződésszám!J$2:J$34),"")</f>
        <v/>
      </c>
      <c r="K9" s="14" t="str">
        <f>IF(Szerződésszám!K9&gt;0,_xlfn.RANK.EQ(Szerződésszám!K9,Szerződésszám!K$2:K$34),"")</f>
        <v/>
      </c>
      <c r="L9" s="14" t="str">
        <f>IF(Szerződésszám!L9&gt;0,_xlfn.RANK.EQ(Szerződésszám!L9,Szerződésszám!L$2:L$34),"")</f>
        <v/>
      </c>
      <c r="M9" s="14" t="str">
        <f>IF(Szerződésszám!M9&gt;0,_xlfn.RANK.EQ(Szerződésszám!M9,Szerződésszám!M$2:M$34),"")</f>
        <v/>
      </c>
      <c r="N9" s="14" t="str">
        <f>IF(Szerződésszám!N9&gt;0,_xlfn.RANK.EQ(Szerződésszám!N9,Szerződésszám!N$2:N$34),"")</f>
        <v/>
      </c>
      <c r="O9" s="14">
        <f>IF(Szerződésszám!O9&gt;0,_xlfn.RANK.EQ(Szerződésszám!O9,Szerződésszám!O$2:O$34),"")</f>
        <v>5</v>
      </c>
      <c r="P9" s="14" t="str">
        <f>IF(Szerződésszám!P9&gt;0,_xlfn.RANK.EQ(Szerződésszám!P9,Szerződésszám!P$2:P$34),"")</f>
        <v/>
      </c>
      <c r="Q9" s="14" t="str">
        <f>IF(Szerződésszám!Q9&gt;0,_xlfn.RANK.EQ(Szerződésszám!Q9,Szerződésszám!Q$2:Q$34),"")</f>
        <v/>
      </c>
      <c r="R9" s="14" t="str">
        <f>IF(Szerződésszám!R9&gt;0,_xlfn.RANK.EQ(Szerződésszám!R9,Szerződésszám!R$2:R$34),"")</f>
        <v/>
      </c>
      <c r="S9" s="14" t="str">
        <f>IF(Szerződésszám!S9&gt;0,_xlfn.RANK.EQ(Szerződésszám!S9,Szerződésszám!S$2:S$34),"")</f>
        <v/>
      </c>
      <c r="T9" s="14" t="str">
        <f>IF(Szerződésszám!T9&gt;0,_xlfn.RANK.EQ(Szerződésszám!T9,Szerződésszám!T$2:T$34),"")</f>
        <v/>
      </c>
      <c r="U9" s="14" t="str">
        <f>IF(Szerződésszám!U9&gt;0,_xlfn.RANK.EQ(Szerződésszám!U9,Szerződésszám!U$2:U$34),"")</f>
        <v/>
      </c>
      <c r="V9" s="14" t="str">
        <f>IF(Szerződésszám!V9&gt;0,_xlfn.RANK.EQ(Szerződésszám!V9,Szerződésszám!V$2:V$34),"")</f>
        <v/>
      </c>
      <c r="W9" s="14" t="str">
        <f>IF(Szerződésszám!W9&gt;0,_xlfn.RANK.EQ(Szerződésszám!W9,Szerződésszám!W$2:W$34),"")</f>
        <v/>
      </c>
      <c r="X9" s="14" t="str">
        <f>IF(Szerződésszám!X9&gt;0,_xlfn.RANK.EQ(Szerződésszám!X9,Szerződésszám!X$2:X$34),"")</f>
        <v/>
      </c>
      <c r="Y9" s="14" t="str">
        <f>IF(Szerződésszám!Y9&gt;0,_xlfn.RANK.EQ(Szerződésszám!Y9,Szerződésszám!Y$2:Y$34),"")</f>
        <v/>
      </c>
      <c r="Z9" s="14" t="str">
        <f>IF(Szerződésszám!Z9&gt;0,_xlfn.RANK.EQ(Szerződésszám!Z9,Szerződésszám!Z$2:Z$34),"")</f>
        <v/>
      </c>
      <c r="AA9" s="14" t="str">
        <f>IF(Szerződésszám!AA9&gt;0,_xlfn.RANK.EQ(Szerződésszám!AA9,Szerződésszám!AA$2:AA$34),"")</f>
        <v/>
      </c>
      <c r="AB9" s="14" t="str">
        <f>IF(Szerződésszám!AB9&gt;0,_xlfn.RANK.EQ(Szerződésszám!AB9,Szerződésszám!AB$2:AB$34),"")</f>
        <v/>
      </c>
      <c r="AC9" s="14" t="str">
        <f>IF(Szerződésszám!AC9&gt;0,_xlfn.RANK.EQ(Szerződésszám!AC9,Szerződésszám!AC$2:AC$34),"")</f>
        <v/>
      </c>
      <c r="AD9" s="14" t="str">
        <f>IF(Szerződésszám!AD9&gt;0,_xlfn.RANK.EQ(Szerződésszám!AD9,Szerződésszám!AD$2:AD$34),"")</f>
        <v/>
      </c>
      <c r="AE9" s="14" t="str">
        <f>IF(Szerződésszám!AE9&gt;0,_xlfn.RANK.EQ(Szerződésszám!AE9,Szerződésszám!AE$2:AE$34),"")</f>
        <v/>
      </c>
      <c r="AF9" s="14" t="str">
        <f>IF(Szerződésszám!AF9&gt;0,_xlfn.RANK.EQ(Szerződésszám!AF9,Szerződésszám!AF$2:AF$34),"")</f>
        <v/>
      </c>
      <c r="AG9" s="14" t="str">
        <f>IF(Szerződésszám!AG9&gt;0,_xlfn.RANK.EQ(Szerződésszám!AG9,Szerződésszám!AG$2:AG$34),"")</f>
        <v/>
      </c>
      <c r="AH9" s="14" t="str">
        <f>IF(Szerződésszám!AH9&gt;0,_xlfn.RANK.EQ(Szerződésszám!AH9,Szerződésszám!AH$2:AH$34),"")</f>
        <v/>
      </c>
      <c r="AI9" s="14" t="str">
        <f>IF(Szerződésszám!AI9&gt;0,_xlfn.RANK.EQ(Szerződésszám!AI9,Szerződésszám!AI$2:AI$34),"")</f>
        <v/>
      </c>
      <c r="AJ9" s="14" t="str">
        <f>IF(Szerződésszám!AJ9&gt;0,_xlfn.RANK.EQ(Szerződésszám!AJ9,Szerződésszám!AJ$2:AJ$34),"")</f>
        <v/>
      </c>
      <c r="AK9" s="14" t="str">
        <f>IF(Szerződésszám!AK9&gt;0,_xlfn.RANK.EQ(Szerződésszám!AK9,Szerződésszám!AK$2:AK$34),"")</f>
        <v/>
      </c>
      <c r="AL9" s="14" t="str">
        <f>IF(Szerződésszám!AL9&gt;0,_xlfn.RANK.EQ(Szerződésszám!AL9,Szerződésszám!AL$2:AL$34),"")</f>
        <v/>
      </c>
      <c r="AM9" s="14" t="str">
        <f>IF(Szerződésszám!AM9&gt;0,_xlfn.RANK.EQ(Szerződésszám!AM9,Szerződésszám!AM$2:AM$34),"")</f>
        <v/>
      </c>
      <c r="AN9" s="14" t="str">
        <f>IF(Szerződésszám!AN9&gt;0,_xlfn.RANK.EQ(Szerződésszám!AN9,Szerződésszám!AN$2:AN$34),"")</f>
        <v/>
      </c>
      <c r="AO9" s="14" t="str">
        <f>IF(Szerződésszám!AO9&gt;0,_xlfn.RANK.EQ(Szerződésszám!AO9,Szerződésszám!AO$2:AO$34),"")</f>
        <v/>
      </c>
      <c r="AP9" s="14" t="str">
        <f>IF(Szerződésszám!AP9&gt;0,_xlfn.RANK.EQ(Szerződésszám!AP9,Szerződésszám!AP$2:AP$34),"")</f>
        <v/>
      </c>
      <c r="AQ9" s="14" t="str">
        <f>IF(Szerződésszám!AQ9&gt;0,_xlfn.RANK.EQ(Szerződésszám!AQ9,Szerződésszám!AQ$2:AQ$34),"")</f>
        <v/>
      </c>
      <c r="AR9" s="14" t="str">
        <f>IF(Szerződésszám!AR9&gt;0,_xlfn.RANK.EQ(Szerződésszám!AR9,Szerződésszám!AR$2:AR$34),"")</f>
        <v/>
      </c>
      <c r="AS9" s="14" t="str">
        <f>IF(Szerződésszám!AS9&gt;0,_xlfn.RANK.EQ(Szerződésszám!AS9,Szerződésszám!AS$2:AS$34),"")</f>
        <v/>
      </c>
      <c r="AT9" s="14" t="str">
        <f>IF(Szerződésszám!AT9&gt;0,_xlfn.RANK.EQ(Szerződésszám!AT9,Szerződésszám!AT$2:AT$34),"")</f>
        <v/>
      </c>
      <c r="AU9" s="14" t="str">
        <f>IF(Szerződésszám!AU9&gt;0,_xlfn.RANK.EQ(Szerződésszám!AU9,Szerződésszám!AU$2:AU$34),"")</f>
        <v/>
      </c>
      <c r="AV9" s="14" t="str">
        <f>IF(Szerződésszám!AV9&gt;0,_xlfn.RANK.EQ(Szerződésszám!AV9,Szerződésszám!AV$2:AV$34),"")</f>
        <v/>
      </c>
      <c r="AW9" s="14" t="str">
        <f>IF(Szerződésszám!AW9&gt;0,_xlfn.RANK.EQ(Szerződésszám!AW9,Szerződésszám!AW$2:AW$34),"")</f>
        <v/>
      </c>
      <c r="AX9" s="14" t="str">
        <f>IF(Szerződésszám!AX9&gt;0,_xlfn.RANK.EQ(Szerződésszám!AX9,Szerződésszám!AX$2:AX$34),"")</f>
        <v/>
      </c>
      <c r="AY9" s="14" t="str">
        <f>IF(Szerződésszám!AY9&gt;0,_xlfn.RANK.EQ(Szerződésszám!AY9,Szerződésszám!AY$2:AY$34),"")</f>
        <v/>
      </c>
      <c r="AZ9" s="14" t="str">
        <f>IF(Szerződésszám!AZ9&gt;0,_xlfn.RANK.EQ(Szerződésszám!AZ9,Szerződésszám!AZ$2:AZ$34),"")</f>
        <v/>
      </c>
      <c r="BA9" s="14" t="str">
        <f>IF(Szerződésszám!BA9&gt;0,_xlfn.RANK.EQ(Szerződésszám!BA9,Szerződésszám!BA$2:BA$34),"")</f>
        <v/>
      </c>
      <c r="BB9" s="14" t="str">
        <f>IF(Szerződésszám!BB9&gt;0,_xlfn.RANK.EQ(Szerződésszám!BB9,Szerződésszám!BB$2:BB$34),"")</f>
        <v/>
      </c>
      <c r="BC9" s="14" t="str">
        <f>IF(Szerződésszám!BC9&gt;0,_xlfn.RANK.EQ(Szerződésszám!BC9,Szerződésszám!BC$2:BC$34),"")</f>
        <v/>
      </c>
      <c r="BD9" s="14" t="str">
        <f>IF(Szerződésszám!BD9&gt;0,_xlfn.RANK.EQ(Szerződésszám!BD9,Szerződésszám!BD$2:BD$34),"")</f>
        <v/>
      </c>
      <c r="BE9" s="14" t="str">
        <f>IF(Szerződésszám!BE9&gt;0,_xlfn.RANK.EQ(Szerződésszám!BE9,Szerződésszám!BE$2:BE$34),"")</f>
        <v/>
      </c>
      <c r="BF9" s="14" t="str">
        <f>IF(Szerződésszám!BF9&gt;0,_xlfn.RANK.EQ(Szerződésszám!BF9,Szerződésszám!BF$2:BF$34),"")</f>
        <v/>
      </c>
      <c r="BG9" s="14" t="str">
        <f>IF(Szerződésszám!BG9&gt;0,_xlfn.RANK.EQ(Szerződésszám!BG9,Szerződésszám!BG$2:BG$34),"")</f>
        <v/>
      </c>
      <c r="BH9" s="14" t="str">
        <f>IF(Szerződésszám!BH9&gt;0,_xlfn.RANK.EQ(Szerződésszám!BH9,Szerződésszám!BH$2:BH$34),"")</f>
        <v/>
      </c>
      <c r="BI9" s="14" t="str">
        <f>IF(Szerződésszám!BI9&gt;0,_xlfn.RANK.EQ(Szerződésszám!BI9,Szerződésszám!BI$2:BI$34),"")</f>
        <v/>
      </c>
      <c r="BJ9" s="14" t="str">
        <f>IF(Szerződésszám!BJ9&gt;0,_xlfn.RANK.EQ(Szerződésszám!BJ9,Szerződésszám!BJ$2:BJ$34),"")</f>
        <v/>
      </c>
      <c r="BK9" s="14" t="str">
        <f>IF(Szerződésszám!BK9&gt;0,_xlfn.RANK.EQ(Szerződésszám!BK9,Szerződésszám!BK$2:BK$34),"")</f>
        <v/>
      </c>
      <c r="BL9" s="14">
        <f>IF(Szerződésszám!BL9&gt;0,_xlfn.RANK.EQ(Szerződésszám!BL9,Szerződésszám!BL$2:BL$34),"")</f>
        <v>3</v>
      </c>
      <c r="BM9" s="14" t="str">
        <f>IF(Szerződésszám!BM9&gt;0,_xlfn.RANK.EQ(Szerződésszám!BM9,Szerződésszám!BM$2:BM$34),"")</f>
        <v/>
      </c>
      <c r="BN9" s="14">
        <f>IF(Szerződésszám!BN9&gt;0,_xlfn.RANK.EQ(Szerződésszám!BN9,Szerződésszám!BN$2:BN$34),"")</f>
        <v>5</v>
      </c>
      <c r="BO9" s="14">
        <f>IF(Szerződésszám!BO9&gt;0,_xlfn.RANK.EQ(Szerződésszám!BO9,Szerződésszám!BO$2:BO$34),"")</f>
        <v>3</v>
      </c>
      <c r="BP9" s="14" t="str">
        <f>IF(Szerződésszám!BP9&gt;0,_xlfn.RANK.EQ(Szerződésszám!BP9,Szerződésszám!BP$2:BP$34),"")</f>
        <v/>
      </c>
      <c r="BQ9" s="14" t="str">
        <f>IF(Szerződésszám!BQ9&gt;0,_xlfn.RANK.EQ(Szerződésszám!BQ9,Szerződésszám!BQ$2:BQ$34),"")</f>
        <v/>
      </c>
      <c r="BR9" s="14" t="str">
        <f>IF(Szerződésszám!BR9&gt;0,_xlfn.RANK.EQ(Szerződésszám!BR9,Szerződésszám!BR$2:BR$34),"")</f>
        <v/>
      </c>
      <c r="BS9" s="14" t="str">
        <f>IF(Szerződésszám!BS9&gt;0,_xlfn.RANK.EQ(Szerződésszám!BS9,Szerződésszám!BS$2:BS$34),"")</f>
        <v/>
      </c>
      <c r="BT9" s="14" t="str">
        <f>IF(Szerződésszám!BT9&gt;0,_xlfn.RANK.EQ(Szerződésszám!BT9,Szerződésszám!BT$2:BT$34),"")</f>
        <v/>
      </c>
      <c r="BU9" s="14" t="str">
        <f>IF(Szerződésszám!BU9&gt;0,_xlfn.RANK.EQ(Szerződésszám!BU9,Szerződésszám!BU$2:BU$34),"")</f>
        <v/>
      </c>
      <c r="BV9" s="14" t="str">
        <f>IF(Szerződésszám!BV9&gt;0,_xlfn.RANK.EQ(Szerződésszám!BV9,Szerződésszám!BV$2:BV$34),"")</f>
        <v/>
      </c>
      <c r="BW9" s="14" t="str">
        <f>IF(Szerződésszám!BW9&gt;0,_xlfn.RANK.EQ(Szerződésszám!BW9,Szerződésszám!BW$2:BW$34),"")</f>
        <v/>
      </c>
      <c r="BX9" s="14" t="str">
        <f>IF(Szerződésszám!BX9&gt;0,_xlfn.RANK.EQ(Szerződésszám!BX9,Szerződésszám!BX$2:BX$34),"")</f>
        <v/>
      </c>
      <c r="BY9" s="14" t="str">
        <f>IF(Szerződésszám!BY9&gt;0,_xlfn.RANK.EQ(Szerződésszám!BY9,Szerződésszám!BY$2:BY$34),"")</f>
        <v/>
      </c>
      <c r="BZ9" s="14">
        <f>IF(Szerződésszám!BZ9&gt;0,_xlfn.RANK.EQ(Szerződésszám!BZ9,Szerződésszám!BZ$2:BZ$34),"")</f>
        <v>3</v>
      </c>
      <c r="CA9" s="14" t="str">
        <f>IF(Szerződésszám!CA9&gt;0,_xlfn.RANK.EQ(Szerződésszám!CA9,Szerződésszám!CA$2:CA$34),"")</f>
        <v/>
      </c>
      <c r="CB9" s="14">
        <f>IF(Szerződésszám!CB9&gt;0,_xlfn.RANK.EQ(Szerződésszám!CB9,Szerződésszám!CB$2:CB$34),"")</f>
        <v>5</v>
      </c>
      <c r="CC9" s="14" t="str">
        <f>IF(Szerződésszám!CC9&gt;0,_xlfn.RANK.EQ(Szerződésszám!CC9,Szerződésszám!CC$2:CC$34),"")</f>
        <v/>
      </c>
      <c r="CD9" s="14" t="str">
        <f>IF(Szerződésszám!CD9&gt;0,_xlfn.RANK.EQ(Szerződésszám!CD9,Szerződésszám!CD$2:CD$34),"")</f>
        <v/>
      </c>
      <c r="CE9" s="14" t="str">
        <f>IF(Szerződésszám!CE9&gt;0,_xlfn.RANK.EQ(Szerződésszám!CE9,Szerződésszám!CE$2:CE$34),"")</f>
        <v/>
      </c>
      <c r="CF9" s="14">
        <f>IF(Szerződésszám!CF9&gt;0,_xlfn.RANK.EQ(Szerződésszám!CF9,Szerződésszám!CF$2:CF$34),"")</f>
        <v>3</v>
      </c>
      <c r="CG9" s="14">
        <f>IF(Szerződésszám!CG9&gt;0,_xlfn.RANK.EQ(Szerződésszám!CG9,Szerződésszám!CG$2:CG$34),"")</f>
        <v>5</v>
      </c>
      <c r="CH9" s="14" t="str">
        <f>IF(Szerződésszám!CH9&gt;0,_xlfn.RANK.EQ(Szerződésszám!CH9,Szerződésszám!CH$2:CH$34),"")</f>
        <v/>
      </c>
      <c r="CI9" s="14">
        <f>IF(Szerződésszám!CI9&gt;0,_xlfn.RANK.EQ(Szerződésszám!CI9,Szerződésszám!CI$2:CI$34),"")</f>
        <v>13</v>
      </c>
      <c r="CJ9" s="14">
        <f>IF(Szerződésszám!CJ9&gt;0,_xlfn.RANK.EQ(Szerződésszám!CJ9,Szerződésszám!CJ$2:CJ$34),"")</f>
        <v>2</v>
      </c>
      <c r="CK9" s="14">
        <f>IF(Szerződésszám!CK9&gt;0,_xlfn.RANK.EQ(Szerződésszám!CK9,Szerződésszám!CK$2:CK$34),"")</f>
        <v>2</v>
      </c>
      <c r="CL9" s="14">
        <f>IF(Szerződésszám!CL9&gt;0,_xlfn.RANK.EQ(Szerződésszám!CL9,Szerződésszám!CL$2:CL$34),"")</f>
        <v>10</v>
      </c>
    </row>
    <row r="10" spans="1:90" x14ac:dyDescent="0.2">
      <c r="A10" s="12" t="str">
        <f>Szerződésszám!A10</f>
        <v>UniCredit Leasing csoport</v>
      </c>
      <c r="B10" s="14">
        <f>IF(Szerződésszám!B10&gt;0,_xlfn.RANK.EQ(Szerződésszám!B10,Szerződésszám!B$2:B$34),"")</f>
        <v>2</v>
      </c>
      <c r="C10" s="14">
        <f>IF(Szerződésszám!C10&gt;0,_xlfn.RANK.EQ(Szerződésszám!C10,Szerződésszám!C$2:C$34),"")</f>
        <v>4</v>
      </c>
      <c r="D10" s="14">
        <f>IF(Szerződésszám!D10&gt;0,_xlfn.RANK.EQ(Szerződésszám!D10,Szerződésszám!D$2:D$34),"")</f>
        <v>7</v>
      </c>
      <c r="E10" s="14">
        <f>IF(Szerződésszám!E10&gt;0,_xlfn.RANK.EQ(Szerződésszám!E10,Szerződésszám!E$2:E$34),"")</f>
        <v>5</v>
      </c>
      <c r="F10" s="14" t="str">
        <f>IF(Szerződésszám!F10&gt;0,_xlfn.RANK.EQ(Szerződésszám!F10,Szerződésszám!F$2:F$34),"")</f>
        <v/>
      </c>
      <c r="G10" s="14" t="str">
        <f>IF(Szerződésszám!G10&gt;0,_xlfn.RANK.EQ(Szerződésszám!G10,Szerződésszám!G$2:G$34),"")</f>
        <v/>
      </c>
      <c r="H10" s="14">
        <f>IF(Szerződésszám!H10&gt;0,_xlfn.RANK.EQ(Szerződésszám!H10,Szerződésszám!H$2:H$34),"")</f>
        <v>10</v>
      </c>
      <c r="I10" s="14">
        <f>IF(Szerződésszám!I10&gt;0,_xlfn.RANK.EQ(Szerződésszám!I10,Szerződésszám!I$2:I$34),"")</f>
        <v>6</v>
      </c>
      <c r="J10" s="14" t="str">
        <f>IF(Szerződésszám!J10&gt;0,_xlfn.RANK.EQ(Szerződésszám!J10,Szerződésszám!J$2:J$34),"")</f>
        <v/>
      </c>
      <c r="K10" s="14" t="str">
        <f>IF(Szerződésszám!K10&gt;0,_xlfn.RANK.EQ(Szerződésszám!K10,Szerződésszám!K$2:K$34),"")</f>
        <v/>
      </c>
      <c r="L10" s="14" t="str">
        <f>IF(Szerződésszám!L10&gt;0,_xlfn.RANK.EQ(Szerződésszám!L10,Szerződésszám!L$2:L$34),"")</f>
        <v/>
      </c>
      <c r="M10" s="14" t="str">
        <f>IF(Szerződésszám!M10&gt;0,_xlfn.RANK.EQ(Szerződésszám!M10,Szerződésszám!M$2:M$34),"")</f>
        <v/>
      </c>
      <c r="N10" s="14">
        <f>IF(Szerződésszám!N10&gt;0,_xlfn.RANK.EQ(Szerződésszám!N10,Szerződésszám!N$2:N$34),"")</f>
        <v>1</v>
      </c>
      <c r="O10" s="14">
        <f>IF(Szerződésszám!O10&gt;0,_xlfn.RANK.EQ(Szerződésszám!O10,Szerződésszám!O$2:O$34),"")</f>
        <v>4</v>
      </c>
      <c r="P10" s="14">
        <f>IF(Szerződésszám!P10&gt;0,_xlfn.RANK.EQ(Szerződésszám!P10,Szerződésszám!P$2:P$34),"")</f>
        <v>4</v>
      </c>
      <c r="Q10" s="14" t="str">
        <f>IF(Szerződésszám!Q10&gt;0,_xlfn.RANK.EQ(Szerződésszám!Q10,Szerződésszám!Q$2:Q$34),"")</f>
        <v/>
      </c>
      <c r="R10" s="14" t="str">
        <f>IF(Szerződésszám!R10&gt;0,_xlfn.RANK.EQ(Szerződésszám!R10,Szerződésszám!R$2:R$34),"")</f>
        <v/>
      </c>
      <c r="S10" s="14" t="str">
        <f>IF(Szerződésszám!S10&gt;0,_xlfn.RANK.EQ(Szerződésszám!S10,Szerződésszám!S$2:S$34),"")</f>
        <v/>
      </c>
      <c r="T10" s="14">
        <f>IF(Szerződésszám!T10&gt;0,_xlfn.RANK.EQ(Szerződésszám!T10,Szerződésszám!T$2:T$34),"")</f>
        <v>8</v>
      </c>
      <c r="U10" s="14" t="str">
        <f>IF(Szerződésszám!U10&gt;0,_xlfn.RANK.EQ(Szerződésszám!U10,Szerződésszám!U$2:U$34),"")</f>
        <v/>
      </c>
      <c r="V10" s="14" t="str">
        <f>IF(Szerződésszám!V10&gt;0,_xlfn.RANK.EQ(Szerződésszám!V10,Szerződésszám!V$2:V$34),"")</f>
        <v/>
      </c>
      <c r="W10" s="14" t="str">
        <f>IF(Szerződésszám!W10&gt;0,_xlfn.RANK.EQ(Szerződésszám!W10,Szerződésszám!W$2:W$34),"")</f>
        <v/>
      </c>
      <c r="X10" s="14" t="str">
        <f>IF(Szerződésszám!X10&gt;0,_xlfn.RANK.EQ(Szerződésszám!X10,Szerződésszám!X$2:X$34),"")</f>
        <v/>
      </c>
      <c r="Y10" s="14">
        <f>IF(Szerződésszám!Y10&gt;0,_xlfn.RANK.EQ(Szerződésszám!Y10,Szerződésszám!Y$2:Y$34),"")</f>
        <v>8</v>
      </c>
      <c r="Z10" s="14" t="str">
        <f>IF(Szerződésszám!Z10&gt;0,_xlfn.RANK.EQ(Szerződésszám!Z10,Szerződésszám!Z$2:Z$34),"")</f>
        <v/>
      </c>
      <c r="AA10" s="14" t="str">
        <f>IF(Szerződésszám!AA10&gt;0,_xlfn.RANK.EQ(Szerződésszám!AA10,Szerződésszám!AA$2:AA$34),"")</f>
        <v/>
      </c>
      <c r="AB10" s="14">
        <f>IF(Szerződésszám!AB10&gt;0,_xlfn.RANK.EQ(Szerződésszám!AB10,Szerződésszám!AB$2:AB$34),"")</f>
        <v>10</v>
      </c>
      <c r="AC10" s="14">
        <f>IF(Szerződésszám!AC10&gt;0,_xlfn.RANK.EQ(Szerződésszám!AC10,Szerződésszám!AC$2:AC$34),"")</f>
        <v>6</v>
      </c>
      <c r="AD10" s="14" t="str">
        <f>IF(Szerződésszám!AD10&gt;0,_xlfn.RANK.EQ(Szerződésszám!AD10,Szerződésszám!AD$2:AD$34),"")</f>
        <v/>
      </c>
      <c r="AE10" s="14">
        <f>IF(Szerződésszám!AE10&gt;0,_xlfn.RANK.EQ(Szerződésszám!AE10,Szerződésszám!AE$2:AE$34),"")</f>
        <v>6</v>
      </c>
      <c r="AF10" s="14">
        <f>IF(Szerződésszám!AF10&gt;0,_xlfn.RANK.EQ(Szerződésszám!AF10,Szerződésszám!AF$2:AF$34),"")</f>
        <v>2</v>
      </c>
      <c r="AG10" s="14">
        <f>IF(Szerződésszám!AG10&gt;0,_xlfn.RANK.EQ(Szerződésszám!AG10,Szerződésszám!AG$2:AG$34),"")</f>
        <v>9</v>
      </c>
      <c r="AH10" s="14">
        <f>IF(Szerződésszám!AH10&gt;0,_xlfn.RANK.EQ(Szerződésszám!AH10,Szerződésszám!AH$2:AH$34),"")</f>
        <v>3</v>
      </c>
      <c r="AI10" s="14">
        <f>IF(Szerződésszám!AI10&gt;0,_xlfn.RANK.EQ(Szerződésszám!AI10,Szerződésszám!AI$2:AI$34),"")</f>
        <v>2</v>
      </c>
      <c r="AJ10" s="14">
        <f>IF(Szerződésszám!AJ10&gt;0,_xlfn.RANK.EQ(Szerződésszám!AJ10,Szerződésszám!AJ$2:AJ$34),"")</f>
        <v>6</v>
      </c>
      <c r="AK10" s="14">
        <f>IF(Szerződésszám!AK10&gt;0,_xlfn.RANK.EQ(Szerződésszám!AK10,Szerződésszám!AK$2:AK$34),"")</f>
        <v>6</v>
      </c>
      <c r="AL10" s="14" t="str">
        <f>IF(Szerződésszám!AL10&gt;0,_xlfn.RANK.EQ(Szerződésszám!AL10,Szerződésszám!AL$2:AL$34),"")</f>
        <v/>
      </c>
      <c r="AM10" s="14">
        <f>IF(Szerződésszám!AM10&gt;0,_xlfn.RANK.EQ(Szerződésszám!AM10,Szerződésszám!AM$2:AM$34),"")</f>
        <v>8</v>
      </c>
      <c r="AN10" s="14">
        <f>IF(Szerződésszám!AN10&gt;0,_xlfn.RANK.EQ(Szerződésszám!AN10,Szerződésszám!AN$2:AN$34),"")</f>
        <v>9</v>
      </c>
      <c r="AO10" s="14">
        <f>IF(Szerződésszám!AO10&gt;0,_xlfn.RANK.EQ(Szerződésszám!AO10,Szerződésszám!AO$2:AO$34),"")</f>
        <v>5</v>
      </c>
      <c r="AP10" s="14">
        <f>IF(Szerződésszám!AP10&gt;0,_xlfn.RANK.EQ(Szerződésszám!AP10,Szerződésszám!AP$2:AP$34),"")</f>
        <v>6</v>
      </c>
      <c r="AQ10" s="14" t="str">
        <f>IF(Szerződésszám!AQ10&gt;0,_xlfn.RANK.EQ(Szerződésszám!AQ10,Szerződésszám!AQ$2:AQ$34),"")</f>
        <v/>
      </c>
      <c r="AR10" s="14">
        <f>IF(Szerződésszám!AR10&gt;0,_xlfn.RANK.EQ(Szerződésszám!AR10,Szerződésszám!AR$2:AR$34),"")</f>
        <v>1</v>
      </c>
      <c r="AS10" s="14">
        <f>IF(Szerződésszám!AS10&gt;0,_xlfn.RANK.EQ(Szerződésszám!AS10,Szerződésszám!AS$2:AS$34),"")</f>
        <v>4</v>
      </c>
      <c r="AT10" s="14" t="str">
        <f>IF(Szerződésszám!AT10&gt;0,_xlfn.RANK.EQ(Szerződésszám!AT10,Szerződésszám!AT$2:AT$34),"")</f>
        <v/>
      </c>
      <c r="AU10" s="14" t="str">
        <f>IF(Szerződésszám!AU10&gt;0,_xlfn.RANK.EQ(Szerződésszám!AU10,Szerződésszám!AU$2:AU$34),"")</f>
        <v/>
      </c>
      <c r="AV10" s="14">
        <f>IF(Szerződésszám!AV10&gt;0,_xlfn.RANK.EQ(Szerződésszám!AV10,Szerződésszám!AV$2:AV$34),"")</f>
        <v>5</v>
      </c>
      <c r="AW10" s="14">
        <f>IF(Szerződésszám!AW10&gt;0,_xlfn.RANK.EQ(Szerződésszám!AW10,Szerződésszám!AW$2:AW$34),"")</f>
        <v>6</v>
      </c>
      <c r="AX10" s="14">
        <f>IF(Szerződésszám!AX10&gt;0,_xlfn.RANK.EQ(Szerződésszám!AX10,Szerződésszám!AX$2:AX$34),"")</f>
        <v>6</v>
      </c>
      <c r="AY10" s="14">
        <f>IF(Szerződésszám!AY10&gt;0,_xlfn.RANK.EQ(Szerződésszám!AY10,Szerződésszám!AY$2:AY$34),"")</f>
        <v>7</v>
      </c>
      <c r="AZ10" s="14">
        <f>IF(Szerződésszám!AZ10&gt;0,_xlfn.RANK.EQ(Szerződésszám!AZ10,Szerződésszám!AZ$2:AZ$34),"")</f>
        <v>8</v>
      </c>
      <c r="BA10" s="14" t="str">
        <f>IF(Szerződésszám!BA10&gt;0,_xlfn.RANK.EQ(Szerződésszám!BA10,Szerződésszám!BA$2:BA$34),"")</f>
        <v/>
      </c>
      <c r="BB10" s="14" t="str">
        <f>IF(Szerződésszám!BB10&gt;0,_xlfn.RANK.EQ(Szerződésszám!BB10,Szerződésszám!BB$2:BB$34),"")</f>
        <v/>
      </c>
      <c r="BC10" s="14" t="str">
        <f>IF(Szerződésszám!BC10&gt;0,_xlfn.RANK.EQ(Szerződésszám!BC10,Szerződésszám!BC$2:BC$34),"")</f>
        <v/>
      </c>
      <c r="BD10" s="14" t="str">
        <f>IF(Szerződésszám!BD10&gt;0,_xlfn.RANK.EQ(Szerződésszám!BD10,Szerződésszám!BD$2:BD$34),"")</f>
        <v/>
      </c>
      <c r="BE10" s="14" t="str">
        <f>IF(Szerződésszám!BE10&gt;0,_xlfn.RANK.EQ(Szerződésszám!BE10,Szerződésszám!BE$2:BE$34),"")</f>
        <v/>
      </c>
      <c r="BF10" s="14" t="str">
        <f>IF(Szerződésszám!BF10&gt;0,_xlfn.RANK.EQ(Szerződésszám!BF10,Szerződésszám!BF$2:BF$34),"")</f>
        <v/>
      </c>
      <c r="BG10" s="14" t="str">
        <f>IF(Szerződésszám!BG10&gt;0,_xlfn.RANK.EQ(Szerződésszám!BG10,Szerződésszám!BG$2:BG$34),"")</f>
        <v/>
      </c>
      <c r="BH10" s="14" t="str">
        <f>IF(Szerződésszám!BH10&gt;0,_xlfn.RANK.EQ(Szerződésszám!BH10,Szerződésszám!BH$2:BH$34),"")</f>
        <v/>
      </c>
      <c r="BI10" s="14" t="str">
        <f>IF(Szerződésszám!BI10&gt;0,_xlfn.RANK.EQ(Szerződésszám!BI10,Szerződésszám!BI$2:BI$34),"")</f>
        <v/>
      </c>
      <c r="BJ10" s="14" t="str">
        <f>IF(Szerződésszám!BJ10&gt;0,_xlfn.RANK.EQ(Szerződésszám!BJ10,Szerződésszám!BJ$2:BJ$34),"")</f>
        <v/>
      </c>
      <c r="BK10" s="14" t="str">
        <f>IF(Szerződésszám!BK10&gt;0,_xlfn.RANK.EQ(Szerződésszám!BK10,Szerződésszám!BK$2:BK$34),"")</f>
        <v/>
      </c>
      <c r="BL10" s="14" t="str">
        <f>IF(Szerződésszám!BL10&gt;0,_xlfn.RANK.EQ(Szerződésszám!BL10,Szerződésszám!BL$2:BL$34),"")</f>
        <v/>
      </c>
      <c r="BM10" s="14" t="str">
        <f>IF(Szerződésszám!BM10&gt;0,_xlfn.RANK.EQ(Szerződésszám!BM10,Szerződésszám!BM$2:BM$34),"")</f>
        <v/>
      </c>
      <c r="BN10" s="14">
        <f>IF(Szerződésszám!BN10&gt;0,_xlfn.RANK.EQ(Szerződésszám!BN10,Szerződésszám!BN$2:BN$34),"")</f>
        <v>4</v>
      </c>
      <c r="BO10" s="14" t="str">
        <f>IF(Szerződésszám!BO10&gt;0,_xlfn.RANK.EQ(Szerződésszám!BO10,Szerződésszám!BO$2:BO$34),"")</f>
        <v/>
      </c>
      <c r="BP10" s="14">
        <f>IF(Szerződésszám!BP10&gt;0,_xlfn.RANK.EQ(Szerződésszám!BP10,Szerződésszám!BP$2:BP$34),"")</f>
        <v>10</v>
      </c>
      <c r="BQ10" s="14" t="str">
        <f>IF(Szerződésszám!BQ10&gt;0,_xlfn.RANK.EQ(Szerződésszám!BQ10,Szerződésszám!BQ$2:BQ$34),"")</f>
        <v/>
      </c>
      <c r="BR10" s="14">
        <f>IF(Szerződésszám!BR10&gt;0,_xlfn.RANK.EQ(Szerződésszám!BR10,Szerződésszám!BR$2:BR$34),"")</f>
        <v>10</v>
      </c>
      <c r="BS10" s="14">
        <f>IF(Szerződésszám!BS10&gt;0,_xlfn.RANK.EQ(Szerződésszám!BS10,Szerződésszám!BS$2:BS$34),"")</f>
        <v>10</v>
      </c>
      <c r="BT10" s="14">
        <f>IF(Szerződésszám!BT10&gt;0,_xlfn.RANK.EQ(Szerződésszám!BT10,Szerződésszám!BT$2:BT$34),"")</f>
        <v>6</v>
      </c>
      <c r="BU10" s="14">
        <f>IF(Szerződésszám!BU10&gt;0,_xlfn.RANK.EQ(Szerződésszám!BU10,Szerződésszám!BU$2:BU$34),"")</f>
        <v>4</v>
      </c>
      <c r="BV10" s="14">
        <f>IF(Szerződésszám!BV10&gt;0,_xlfn.RANK.EQ(Szerződésszám!BV10,Szerződésszám!BV$2:BV$34),"")</f>
        <v>6</v>
      </c>
      <c r="BW10" s="14">
        <f>IF(Szerződésszám!BW10&gt;0,_xlfn.RANK.EQ(Szerződésszám!BW10,Szerződésszám!BW$2:BW$34),"")</f>
        <v>8</v>
      </c>
      <c r="BX10" s="14" t="str">
        <f>IF(Szerződésszám!BX10&gt;0,_xlfn.RANK.EQ(Szerződésszám!BX10,Szerződésszám!BX$2:BX$34),"")</f>
        <v/>
      </c>
      <c r="BY10" s="14" t="str">
        <f>IF(Szerződésszám!BY10&gt;0,_xlfn.RANK.EQ(Szerződésszám!BY10,Szerződésszám!BY$2:BY$34),"")</f>
        <v/>
      </c>
      <c r="BZ10" s="14" t="str">
        <f>IF(Szerződésszám!BZ10&gt;0,_xlfn.RANK.EQ(Szerződésszám!BZ10,Szerződésszám!BZ$2:BZ$34),"")</f>
        <v/>
      </c>
      <c r="CA10" s="14" t="str">
        <f>IF(Szerződésszám!CA10&gt;0,_xlfn.RANK.EQ(Szerződésszám!CA10,Szerződésszám!CA$2:CA$34),"")</f>
        <v/>
      </c>
      <c r="CB10" s="14">
        <f>IF(Szerződésszám!CB10&gt;0,_xlfn.RANK.EQ(Szerződésszám!CB10,Szerződésszám!CB$2:CB$34),"")</f>
        <v>4</v>
      </c>
      <c r="CC10" s="14">
        <f>IF(Szerződésszám!CC10&gt;0,_xlfn.RANK.EQ(Szerződésszám!CC10,Szerződésszám!CC$2:CC$34),"")</f>
        <v>10</v>
      </c>
      <c r="CD10" s="14">
        <f>IF(Szerződésszám!CD10&gt;0,_xlfn.RANK.EQ(Szerződésszám!CD10,Szerződésszám!CD$2:CD$34),"")</f>
        <v>8</v>
      </c>
      <c r="CE10" s="14" t="str">
        <f>IF(Szerződésszám!CE10&gt;0,_xlfn.RANK.EQ(Szerződésszám!CE10,Szerződésszám!CE$2:CE$34),"")</f>
        <v/>
      </c>
      <c r="CF10" s="14" t="str">
        <f>IF(Szerződésszám!CF10&gt;0,_xlfn.RANK.EQ(Szerződésszám!CF10,Szerződésszám!CF$2:CF$34),"")</f>
        <v/>
      </c>
      <c r="CG10" s="14">
        <f>IF(Szerződésszám!CG10&gt;0,_xlfn.RANK.EQ(Szerződésszám!CG10,Szerződésszám!CG$2:CG$34),"")</f>
        <v>4</v>
      </c>
      <c r="CH10" s="14" t="str">
        <f>IF(Szerződésszám!CH10&gt;0,_xlfn.RANK.EQ(Szerződésszám!CH10,Szerződésszám!CH$2:CH$34),"")</f>
        <v/>
      </c>
      <c r="CI10" s="14">
        <f>IF(Szerződésszám!CI10&gt;0,_xlfn.RANK.EQ(Szerződésszám!CI10,Szerződésszám!CI$2:CI$34),"")</f>
        <v>2</v>
      </c>
      <c r="CJ10" s="14">
        <f>IF(Szerződésszám!CJ10&gt;0,_xlfn.RANK.EQ(Szerződésszám!CJ10,Szerződésszám!CJ$2:CJ$34),"")</f>
        <v>6</v>
      </c>
      <c r="CK10" s="14">
        <f>IF(Szerződésszám!CK10&gt;0,_xlfn.RANK.EQ(Szerződésszám!CK10,Szerződésszám!CK$2:CK$34),"")</f>
        <v>3</v>
      </c>
      <c r="CL10" s="14">
        <f>IF(Szerződésszám!CL10&gt;0,_xlfn.RANK.EQ(Szerződésszám!CL10,Szerződésszám!CL$2:CL$34),"")</f>
        <v>4</v>
      </c>
    </row>
    <row r="11" spans="1:90" x14ac:dyDescent="0.2">
      <c r="A11" s="12" t="str">
        <f>Szerződésszám!A11</f>
        <v>Erste Leasing Cégcsoport</v>
      </c>
      <c r="B11" s="14" t="str">
        <f>IF(Szerződésszám!B11&gt;0,_xlfn.RANK.EQ(Szerződésszám!B11,Szerződésszám!B$2:B$34),"")</f>
        <v/>
      </c>
      <c r="C11" s="14">
        <f>IF(Szerződésszám!C11&gt;0,_xlfn.RANK.EQ(Szerződésszám!C11,Szerződésszám!C$2:C$34),"")</f>
        <v>8</v>
      </c>
      <c r="D11" s="14" t="str">
        <f>IF(Szerződésszám!D11&gt;0,_xlfn.RANK.EQ(Szerződésszám!D11,Szerződésszám!D$2:D$34),"")</f>
        <v/>
      </c>
      <c r="E11" s="14">
        <f>IF(Szerződésszám!E11&gt;0,_xlfn.RANK.EQ(Szerződésszám!E11,Szerződésszám!E$2:E$34),"")</f>
        <v>8</v>
      </c>
      <c r="F11" s="14" t="str">
        <f>IF(Szerződésszám!F11&gt;0,_xlfn.RANK.EQ(Szerződésszám!F11,Szerződésszám!F$2:F$34),"")</f>
        <v/>
      </c>
      <c r="G11" s="14" t="str">
        <f>IF(Szerződésszám!G11&gt;0,_xlfn.RANK.EQ(Szerződésszám!G11,Szerződésszám!G$2:G$34),"")</f>
        <v/>
      </c>
      <c r="H11" s="14" t="str">
        <f>IF(Szerződésszám!H11&gt;0,_xlfn.RANK.EQ(Szerződésszám!H11,Szerződésszám!H$2:H$34),"")</f>
        <v/>
      </c>
      <c r="I11" s="14" t="str">
        <f>IF(Szerződésszám!I11&gt;0,_xlfn.RANK.EQ(Szerződésszám!I11,Szerződésszám!I$2:I$34),"")</f>
        <v/>
      </c>
      <c r="J11" s="14">
        <f>IF(Szerződésszám!J11&gt;0,_xlfn.RANK.EQ(Szerződésszám!J11,Szerződésszám!J$2:J$34),"")</f>
        <v>5</v>
      </c>
      <c r="K11" s="14">
        <f>IF(Szerződésszám!K11&gt;0,_xlfn.RANK.EQ(Szerződésszám!K11,Szerződésszám!K$2:K$34),"")</f>
        <v>2</v>
      </c>
      <c r="L11" s="14" t="str">
        <f>IF(Szerződésszám!L11&gt;0,_xlfn.RANK.EQ(Szerződésszám!L11,Szerződésszám!L$2:L$34),"")</f>
        <v/>
      </c>
      <c r="M11" s="14" t="str">
        <f>IF(Szerződésszám!M11&gt;0,_xlfn.RANK.EQ(Szerződésszám!M11,Szerződésszám!M$2:M$34),"")</f>
        <v/>
      </c>
      <c r="N11" s="14" t="str">
        <f>IF(Szerződésszám!N11&gt;0,_xlfn.RANK.EQ(Szerződésszám!N11,Szerződésszám!N$2:N$34),"")</f>
        <v/>
      </c>
      <c r="O11" s="14">
        <f>IF(Szerződésszám!O11&gt;0,_xlfn.RANK.EQ(Szerződésszám!O11,Szerződésszám!O$2:O$34),"")</f>
        <v>9</v>
      </c>
      <c r="P11" s="14">
        <f>IF(Szerződésszám!P11&gt;0,_xlfn.RANK.EQ(Szerződésszám!P11,Szerződésszám!P$2:P$34),"")</f>
        <v>9</v>
      </c>
      <c r="Q11" s="14" t="str">
        <f>IF(Szerződésszám!Q11&gt;0,_xlfn.RANK.EQ(Szerződésszám!Q11,Szerződésszám!Q$2:Q$34),"")</f>
        <v/>
      </c>
      <c r="R11" s="14" t="str">
        <f>IF(Szerződésszám!R11&gt;0,_xlfn.RANK.EQ(Szerződésszám!R11,Szerződésszám!R$2:R$34),"")</f>
        <v/>
      </c>
      <c r="S11" s="14" t="str">
        <f>IF(Szerződésszám!S11&gt;0,_xlfn.RANK.EQ(Szerződésszám!S11,Szerződésszám!S$2:S$34),"")</f>
        <v/>
      </c>
      <c r="T11" s="14" t="str">
        <f>IF(Szerződésszám!T11&gt;0,_xlfn.RANK.EQ(Szerződésszám!T11,Szerződésszám!T$2:T$34),"")</f>
        <v/>
      </c>
      <c r="U11" s="14" t="str">
        <f>IF(Szerződésszám!U11&gt;0,_xlfn.RANK.EQ(Szerződésszám!U11,Szerződésszám!U$2:U$34),"")</f>
        <v/>
      </c>
      <c r="V11" s="14" t="str">
        <f>IF(Szerződésszám!V11&gt;0,_xlfn.RANK.EQ(Szerződésszám!V11,Szerződésszám!V$2:V$34),"")</f>
        <v/>
      </c>
      <c r="W11" s="14" t="str">
        <f>IF(Szerződésszám!W11&gt;0,_xlfn.RANK.EQ(Szerződésszám!W11,Szerződésszám!W$2:W$34),"")</f>
        <v/>
      </c>
      <c r="X11" s="14" t="str">
        <f>IF(Szerződésszám!X11&gt;0,_xlfn.RANK.EQ(Szerződésszám!X11,Szerződésszám!X$2:X$34),"")</f>
        <v/>
      </c>
      <c r="Y11" s="14" t="str">
        <f>IF(Szerződésszám!Y11&gt;0,_xlfn.RANK.EQ(Szerződésszám!Y11,Szerződésszám!Y$2:Y$34),"")</f>
        <v/>
      </c>
      <c r="Z11" s="14" t="str">
        <f>IF(Szerződésszám!Z11&gt;0,_xlfn.RANK.EQ(Szerződésszám!Z11,Szerződésszám!Z$2:Z$34),"")</f>
        <v/>
      </c>
      <c r="AA11" s="14" t="str">
        <f>IF(Szerződésszám!AA11&gt;0,_xlfn.RANK.EQ(Szerződésszám!AA11,Szerződésszám!AA$2:AA$34),"")</f>
        <v/>
      </c>
      <c r="AB11" s="14">
        <f>IF(Szerződésszám!AB11&gt;0,_xlfn.RANK.EQ(Szerződésszám!AB11,Szerződésszám!AB$2:AB$34),"")</f>
        <v>5</v>
      </c>
      <c r="AC11" s="14" t="str">
        <f>IF(Szerződésszám!AC11&gt;0,_xlfn.RANK.EQ(Szerződésszám!AC11,Szerződésszám!AC$2:AC$34),"")</f>
        <v/>
      </c>
      <c r="AD11" s="14" t="str">
        <f>IF(Szerződésszám!AD11&gt;0,_xlfn.RANK.EQ(Szerződésszám!AD11,Szerződésszám!AD$2:AD$34),"")</f>
        <v/>
      </c>
      <c r="AE11" s="14">
        <f>IF(Szerződésszám!AE11&gt;0,_xlfn.RANK.EQ(Szerződésszám!AE11,Szerződésszám!AE$2:AE$34),"")</f>
        <v>11</v>
      </c>
      <c r="AF11" s="14" t="str">
        <f>IF(Szerződésszám!AF11&gt;0,_xlfn.RANK.EQ(Szerződésszám!AF11,Szerződésszám!AF$2:AF$34),"")</f>
        <v/>
      </c>
      <c r="AG11" s="14">
        <f>IF(Szerződésszám!AG11&gt;0,_xlfn.RANK.EQ(Szerződésszám!AG11,Szerződésszám!AG$2:AG$34),"")</f>
        <v>13</v>
      </c>
      <c r="AH11" s="14" t="str">
        <f>IF(Szerződésszám!AH11&gt;0,_xlfn.RANK.EQ(Szerződésszám!AH11,Szerződésszám!AH$2:AH$34),"")</f>
        <v/>
      </c>
      <c r="AI11" s="14">
        <f>IF(Szerződésszám!AI11&gt;0,_xlfn.RANK.EQ(Szerződésszám!AI11,Szerződésszám!AI$2:AI$34),"")</f>
        <v>10</v>
      </c>
      <c r="AJ11" s="14" t="str">
        <f>IF(Szerződésszám!AJ11&gt;0,_xlfn.RANK.EQ(Szerződésszám!AJ11,Szerződésszám!AJ$2:AJ$34),"")</f>
        <v/>
      </c>
      <c r="AK11" s="14" t="str">
        <f>IF(Szerződésszám!AK11&gt;0,_xlfn.RANK.EQ(Szerződésszám!AK11,Szerződésszám!AK$2:AK$34),"")</f>
        <v/>
      </c>
      <c r="AL11" s="14" t="str">
        <f>IF(Szerződésszám!AL11&gt;0,_xlfn.RANK.EQ(Szerződésszám!AL11,Szerződésszám!AL$2:AL$34),"")</f>
        <v/>
      </c>
      <c r="AM11" s="14">
        <f>IF(Szerződésszám!AM11&gt;0,_xlfn.RANK.EQ(Szerződésszám!AM11,Szerződésszám!AM$2:AM$34),"")</f>
        <v>10</v>
      </c>
      <c r="AN11" s="14" t="str">
        <f>IF(Szerződésszám!AN11&gt;0,_xlfn.RANK.EQ(Szerződésszám!AN11,Szerződésszám!AN$2:AN$34),"")</f>
        <v/>
      </c>
      <c r="AO11" s="14" t="str">
        <f>IF(Szerződésszám!AO11&gt;0,_xlfn.RANK.EQ(Szerződésszám!AO11,Szerződésszám!AO$2:AO$34),"")</f>
        <v/>
      </c>
      <c r="AP11" s="14">
        <f>IF(Szerződésszám!AP11&gt;0,_xlfn.RANK.EQ(Szerződésszám!AP11,Szerződésszám!AP$2:AP$34),"")</f>
        <v>13</v>
      </c>
      <c r="AQ11" s="14" t="str">
        <f>IF(Szerződésszám!AQ11&gt;0,_xlfn.RANK.EQ(Szerződésszám!AQ11,Szerződésszám!AQ$2:AQ$34),"")</f>
        <v/>
      </c>
      <c r="AR11" s="14" t="str">
        <f>IF(Szerződésszám!AR11&gt;0,_xlfn.RANK.EQ(Szerződésszám!AR11,Szerződésszám!AR$2:AR$34),"")</f>
        <v/>
      </c>
      <c r="AS11" s="14">
        <f>IF(Szerződésszám!AS11&gt;0,_xlfn.RANK.EQ(Szerződésszám!AS11,Szerződésszám!AS$2:AS$34),"")</f>
        <v>11</v>
      </c>
      <c r="AT11" s="14" t="str">
        <f>IF(Szerződésszám!AT11&gt;0,_xlfn.RANK.EQ(Szerződésszám!AT11,Szerződésszám!AT$2:AT$34),"")</f>
        <v/>
      </c>
      <c r="AU11" s="14" t="str">
        <f>IF(Szerződésszám!AU11&gt;0,_xlfn.RANK.EQ(Szerződésszám!AU11,Szerződésszám!AU$2:AU$34),"")</f>
        <v/>
      </c>
      <c r="AV11" s="14" t="str">
        <f>IF(Szerződésszám!AV11&gt;0,_xlfn.RANK.EQ(Szerződésszám!AV11,Szerződésszám!AV$2:AV$34),"")</f>
        <v/>
      </c>
      <c r="AW11" s="14" t="str">
        <f>IF(Szerződésszám!AW11&gt;0,_xlfn.RANK.EQ(Szerződésszám!AW11,Szerződésszám!AW$2:AW$34),"")</f>
        <v/>
      </c>
      <c r="AX11" s="14">
        <f>IF(Szerződésszám!AX11&gt;0,_xlfn.RANK.EQ(Szerződésszám!AX11,Szerződésszám!AX$2:AX$34),"")</f>
        <v>9</v>
      </c>
      <c r="AY11" s="14">
        <f>IF(Szerződésszám!AY11&gt;0,_xlfn.RANK.EQ(Szerződésszám!AY11,Szerződésszám!AY$2:AY$34),"")</f>
        <v>9</v>
      </c>
      <c r="AZ11" s="14" t="str">
        <f>IF(Szerződésszám!AZ11&gt;0,_xlfn.RANK.EQ(Szerződésszám!AZ11,Szerződésszám!AZ$2:AZ$34),"")</f>
        <v/>
      </c>
      <c r="BA11" s="14" t="str">
        <f>IF(Szerződésszám!BA11&gt;0,_xlfn.RANK.EQ(Szerződésszám!BA11,Szerződésszám!BA$2:BA$34),"")</f>
        <v/>
      </c>
      <c r="BB11" s="14" t="str">
        <f>IF(Szerződésszám!BB11&gt;0,_xlfn.RANK.EQ(Szerződésszám!BB11,Szerződésszám!BB$2:BB$34),"")</f>
        <v/>
      </c>
      <c r="BC11" s="14" t="str">
        <f>IF(Szerződésszám!BC11&gt;0,_xlfn.RANK.EQ(Szerződésszám!BC11,Szerződésszám!BC$2:BC$34),"")</f>
        <v/>
      </c>
      <c r="BD11" s="14" t="str">
        <f>IF(Szerződésszám!BD11&gt;0,_xlfn.RANK.EQ(Szerződésszám!BD11,Szerződésszám!BD$2:BD$34),"")</f>
        <v/>
      </c>
      <c r="BE11" s="14" t="str">
        <f>IF(Szerződésszám!BE11&gt;0,_xlfn.RANK.EQ(Szerződésszám!BE11,Szerződésszám!BE$2:BE$34),"")</f>
        <v/>
      </c>
      <c r="BF11" s="14" t="str">
        <f>IF(Szerződésszám!BF11&gt;0,_xlfn.RANK.EQ(Szerződésszám!BF11,Szerződésszám!BF$2:BF$34),"")</f>
        <v/>
      </c>
      <c r="BG11" s="14" t="str">
        <f>IF(Szerződésszám!BG11&gt;0,_xlfn.RANK.EQ(Szerződésszám!BG11,Szerződésszám!BG$2:BG$34),"")</f>
        <v/>
      </c>
      <c r="BH11" s="14" t="str">
        <f>IF(Szerződésszám!BH11&gt;0,_xlfn.RANK.EQ(Szerződésszám!BH11,Szerződésszám!BH$2:BH$34),"")</f>
        <v/>
      </c>
      <c r="BI11" s="14" t="str">
        <f>IF(Szerződésszám!BI11&gt;0,_xlfn.RANK.EQ(Szerződésszám!BI11,Szerződésszám!BI$2:BI$34),"")</f>
        <v/>
      </c>
      <c r="BJ11" s="14" t="str">
        <f>IF(Szerződésszám!BJ11&gt;0,_xlfn.RANK.EQ(Szerződésszám!BJ11,Szerződésszám!BJ$2:BJ$34),"")</f>
        <v/>
      </c>
      <c r="BK11" s="14" t="str">
        <f>IF(Szerződésszám!BK11&gt;0,_xlfn.RANK.EQ(Szerződésszám!BK11,Szerződésszám!BK$2:BK$34),"")</f>
        <v/>
      </c>
      <c r="BL11" s="14" t="str">
        <f>IF(Szerződésszám!BL11&gt;0,_xlfn.RANK.EQ(Szerződésszám!BL11,Szerződésszám!BL$2:BL$34),"")</f>
        <v/>
      </c>
      <c r="BM11" s="14" t="str">
        <f>IF(Szerződésszám!BM11&gt;0,_xlfn.RANK.EQ(Szerződésszám!BM11,Szerződésszám!BM$2:BM$34),"")</f>
        <v/>
      </c>
      <c r="BN11" s="14">
        <f>IF(Szerződésszám!BN11&gt;0,_xlfn.RANK.EQ(Szerződésszám!BN11,Szerződésszám!BN$2:BN$34),"")</f>
        <v>9</v>
      </c>
      <c r="BO11" s="14" t="str">
        <f>IF(Szerződésszám!BO11&gt;0,_xlfn.RANK.EQ(Szerződésszám!BO11,Szerződésszám!BO$2:BO$34),"")</f>
        <v/>
      </c>
      <c r="BP11" s="14" t="str">
        <f>IF(Szerződésszám!BP11&gt;0,_xlfn.RANK.EQ(Szerződésszám!BP11,Szerződésszám!BP$2:BP$34),"")</f>
        <v/>
      </c>
      <c r="BQ11" s="14">
        <f>IF(Szerződésszám!BQ11&gt;0,_xlfn.RANK.EQ(Szerződésszám!BQ11,Szerződésszám!BQ$2:BQ$34),"")</f>
        <v>3</v>
      </c>
      <c r="BR11" s="14" t="str">
        <f>IF(Szerződésszám!BR11&gt;0,_xlfn.RANK.EQ(Szerződésszám!BR11,Szerződésszám!BR$2:BR$34),"")</f>
        <v/>
      </c>
      <c r="BS11" s="14">
        <f>IF(Szerződésszám!BS11&gt;0,_xlfn.RANK.EQ(Szerződésszám!BS11,Szerződésszám!BS$2:BS$34),"")</f>
        <v>7</v>
      </c>
      <c r="BT11" s="14">
        <f>IF(Szerződésszám!BT11&gt;0,_xlfn.RANK.EQ(Szerződésszám!BT11,Szerződésszám!BT$2:BT$34),"")</f>
        <v>13</v>
      </c>
      <c r="BU11" s="14">
        <f>IF(Szerződésszám!BU11&gt;0,_xlfn.RANK.EQ(Szerződésszám!BU11,Szerződésszám!BU$2:BU$34),"")</f>
        <v>11</v>
      </c>
      <c r="BV11" s="14" t="str">
        <f>IF(Szerződésszám!BV11&gt;0,_xlfn.RANK.EQ(Szerződésszám!BV11,Szerződésszám!BV$2:BV$34),"")</f>
        <v/>
      </c>
      <c r="BW11" s="14">
        <f>IF(Szerződésszám!BW11&gt;0,_xlfn.RANK.EQ(Szerződésszám!BW11,Szerződésszám!BW$2:BW$34),"")</f>
        <v>11</v>
      </c>
      <c r="BX11" s="14" t="str">
        <f>IF(Szerződésszám!BX11&gt;0,_xlfn.RANK.EQ(Szerződésszám!BX11,Szerződésszám!BX$2:BX$34),"")</f>
        <v/>
      </c>
      <c r="BY11" s="14" t="str">
        <f>IF(Szerződésszám!BY11&gt;0,_xlfn.RANK.EQ(Szerződésszám!BY11,Szerződésszám!BY$2:BY$34),"")</f>
        <v/>
      </c>
      <c r="BZ11" s="14" t="str">
        <f>IF(Szerződésszám!BZ11&gt;0,_xlfn.RANK.EQ(Szerződésszám!BZ11,Szerződésszám!BZ$2:BZ$34),"")</f>
        <v/>
      </c>
      <c r="CA11" s="14" t="str">
        <f>IF(Szerződésszám!CA11&gt;0,_xlfn.RANK.EQ(Szerződésszám!CA11,Szerződésszám!CA$2:CA$34),"")</f>
        <v/>
      </c>
      <c r="CB11" s="14">
        <f>IF(Szerződésszám!CB11&gt;0,_xlfn.RANK.EQ(Szerződésszám!CB11,Szerződésszám!CB$2:CB$34),"")</f>
        <v>16</v>
      </c>
      <c r="CC11" s="14">
        <f>IF(Szerződésszám!CC11&gt;0,_xlfn.RANK.EQ(Szerződésszám!CC11,Szerződésszám!CC$2:CC$34),"")</f>
        <v>7</v>
      </c>
      <c r="CD11" s="14">
        <f>IF(Szerződésszám!CD11&gt;0,_xlfn.RANK.EQ(Szerződésszám!CD11,Szerződésszám!CD$2:CD$34),"")</f>
        <v>13</v>
      </c>
      <c r="CE11" s="14" t="str">
        <f>IF(Szerződésszám!CE11&gt;0,_xlfn.RANK.EQ(Szerződésszám!CE11,Szerződésszám!CE$2:CE$34),"")</f>
        <v/>
      </c>
      <c r="CF11" s="14" t="str">
        <f>IF(Szerződésszám!CF11&gt;0,_xlfn.RANK.EQ(Szerződésszám!CF11,Szerződésszám!CF$2:CF$34),"")</f>
        <v/>
      </c>
      <c r="CG11" s="14">
        <f>IF(Szerződésszám!CG11&gt;0,_xlfn.RANK.EQ(Szerződésszám!CG11,Szerződésszám!CG$2:CG$34),"")</f>
        <v>16</v>
      </c>
      <c r="CH11" s="14" t="str">
        <f>IF(Szerződésszám!CH11&gt;0,_xlfn.RANK.EQ(Szerződésszám!CH11,Szerződésszám!CH$2:CH$34),"")</f>
        <v/>
      </c>
      <c r="CI11" s="14">
        <f>IF(Szerződésszám!CI11&gt;0,_xlfn.RANK.EQ(Szerződésszám!CI11,Szerződésszám!CI$2:CI$34),"")</f>
        <v>8</v>
      </c>
      <c r="CJ11" s="14">
        <f>IF(Szerződésszám!CJ11&gt;0,_xlfn.RANK.EQ(Szerződésszám!CJ11,Szerződésszám!CJ$2:CJ$34),"")</f>
        <v>8</v>
      </c>
      <c r="CK11" s="14" t="str">
        <f>IF(Szerződésszám!CK11&gt;0,_xlfn.RANK.EQ(Szerződésszám!CK11,Szerződésszám!CK$2:CK$34),"")</f>
        <v/>
      </c>
      <c r="CL11" s="14">
        <f>IF(Szerződésszám!CL11&gt;0,_xlfn.RANK.EQ(Szerződésszám!CL11,Szerződésszám!CL$2:CL$34),"")</f>
        <v>8</v>
      </c>
    </row>
    <row r="12" spans="1:90" x14ac:dyDescent="0.2">
      <c r="A12" s="12" t="str">
        <f>Szerződésszám!A12</f>
        <v>Budapest Bank Zrt., Budapest Lízing Zrt.</v>
      </c>
      <c r="B12" s="14">
        <f>IF(Szerződésszám!B12&gt;0,_xlfn.RANK.EQ(Szerződésszám!B12,Szerződésszám!B$2:B$34),"")</f>
        <v>3</v>
      </c>
      <c r="C12" s="14">
        <f>IF(Szerződésszám!C12&gt;0,_xlfn.RANK.EQ(Szerződésszám!C12,Szerződésszám!C$2:C$34),"")</f>
        <v>3</v>
      </c>
      <c r="D12" s="14">
        <f>IF(Szerződésszám!D12&gt;0,_xlfn.RANK.EQ(Szerződésszám!D12,Szerződésszám!D$2:D$34),"")</f>
        <v>3</v>
      </c>
      <c r="E12" s="14">
        <f>IF(Szerződésszám!E12&gt;0,_xlfn.RANK.EQ(Szerződésszám!E12,Szerződésszám!E$2:E$34),"")</f>
        <v>3</v>
      </c>
      <c r="F12" s="14" t="str">
        <f>IF(Szerződésszám!F12&gt;0,_xlfn.RANK.EQ(Szerződésszám!F12,Szerződésszám!F$2:F$34),"")</f>
        <v/>
      </c>
      <c r="G12" s="14" t="str">
        <f>IF(Szerződésszám!G12&gt;0,_xlfn.RANK.EQ(Szerződésszám!G12,Szerződésszám!G$2:G$34),"")</f>
        <v/>
      </c>
      <c r="H12" s="14" t="str">
        <f>IF(Szerződésszám!H12&gt;0,_xlfn.RANK.EQ(Szerződésszám!H12,Szerződésszám!H$2:H$34),"")</f>
        <v/>
      </c>
      <c r="I12" s="14" t="str">
        <f>IF(Szerződésszám!I12&gt;0,_xlfn.RANK.EQ(Szerződésszám!I12,Szerződésszám!I$2:I$34),"")</f>
        <v/>
      </c>
      <c r="J12" s="14">
        <f>IF(Szerződésszám!J12&gt;0,_xlfn.RANK.EQ(Szerződésszám!J12,Szerződésszám!J$2:J$34),"")</f>
        <v>2</v>
      </c>
      <c r="K12" s="14">
        <f>IF(Szerződésszám!K12&gt;0,_xlfn.RANK.EQ(Szerződésszám!K12,Szerződésszám!K$2:K$34),"")</f>
        <v>1</v>
      </c>
      <c r="L12" s="14" t="str">
        <f>IF(Szerződésszám!L12&gt;0,_xlfn.RANK.EQ(Szerződésszám!L12,Szerződésszám!L$2:L$34),"")</f>
        <v/>
      </c>
      <c r="M12" s="14" t="str">
        <f>IF(Szerződésszám!M12&gt;0,_xlfn.RANK.EQ(Szerződésszám!M12,Szerződésszám!M$2:M$34),"")</f>
        <v/>
      </c>
      <c r="N12" s="14">
        <f>IF(Szerződésszám!N12&gt;0,_xlfn.RANK.EQ(Szerződésszám!N12,Szerződésszám!N$2:N$34),"")</f>
        <v>3</v>
      </c>
      <c r="O12" s="14">
        <f>IF(Szerződésszám!O12&gt;0,_xlfn.RANK.EQ(Szerződésszám!O12,Szerződésszám!O$2:O$34),"")</f>
        <v>3</v>
      </c>
      <c r="P12" s="14">
        <f>IF(Szerződésszám!P12&gt;0,_xlfn.RANK.EQ(Szerződésszám!P12,Szerződésszám!P$2:P$34),"")</f>
        <v>3</v>
      </c>
      <c r="Q12" s="14" t="str">
        <f>IF(Szerződésszám!Q12&gt;0,_xlfn.RANK.EQ(Szerződésszám!Q12,Szerződésszám!Q$2:Q$34),"")</f>
        <v/>
      </c>
      <c r="R12" s="14" t="str">
        <f>IF(Szerződésszám!R12&gt;0,_xlfn.RANK.EQ(Szerződésszám!R12,Szerződésszám!R$2:R$34),"")</f>
        <v/>
      </c>
      <c r="S12" s="14" t="str">
        <f>IF(Szerződésszám!S12&gt;0,_xlfn.RANK.EQ(Szerződésszám!S12,Szerződésszám!S$2:S$34),"")</f>
        <v/>
      </c>
      <c r="T12" s="14" t="str">
        <f>IF(Szerződésszám!T12&gt;0,_xlfn.RANK.EQ(Szerződésszám!T12,Szerződésszám!T$2:T$34),"")</f>
        <v/>
      </c>
      <c r="U12" s="14" t="str">
        <f>IF(Szerződésszám!U12&gt;0,_xlfn.RANK.EQ(Szerződésszám!U12,Szerződésszám!U$2:U$34),"")</f>
        <v/>
      </c>
      <c r="V12" s="14">
        <f>IF(Szerződésszám!V12&gt;0,_xlfn.RANK.EQ(Szerződésszám!V12,Szerződésszám!V$2:V$34),"")</f>
        <v>4</v>
      </c>
      <c r="W12" s="14" t="str">
        <f>IF(Szerződésszám!W12&gt;0,_xlfn.RANK.EQ(Szerződésszám!W12,Szerződésszám!W$2:W$34),"")</f>
        <v/>
      </c>
      <c r="X12" s="14" t="str">
        <f>IF(Szerződésszám!X12&gt;0,_xlfn.RANK.EQ(Szerződésszám!X12,Szerződésszám!X$2:X$34),"")</f>
        <v/>
      </c>
      <c r="Y12" s="14">
        <f>IF(Szerződésszám!Y12&gt;0,_xlfn.RANK.EQ(Szerződésszám!Y12,Szerződésszám!Y$2:Y$34),"")</f>
        <v>4</v>
      </c>
      <c r="Z12" s="14" t="str">
        <f>IF(Szerződésszám!Z12&gt;0,_xlfn.RANK.EQ(Szerződésszám!Z12,Szerződésszám!Z$2:Z$34),"")</f>
        <v/>
      </c>
      <c r="AA12" s="14" t="str">
        <f>IF(Szerződésszám!AA12&gt;0,_xlfn.RANK.EQ(Szerződésszám!AA12,Szerződésszám!AA$2:AA$34),"")</f>
        <v/>
      </c>
      <c r="AB12" s="14">
        <f>IF(Szerződésszám!AB12&gt;0,_xlfn.RANK.EQ(Szerződésszám!AB12,Szerződésszám!AB$2:AB$34),"")</f>
        <v>3</v>
      </c>
      <c r="AC12" s="14">
        <f>IF(Szerződésszám!AC12&gt;0,_xlfn.RANK.EQ(Szerződésszám!AC12,Szerződésszám!AC$2:AC$34),"")</f>
        <v>8</v>
      </c>
      <c r="AD12" s="14" t="str">
        <f>IF(Szerződésszám!AD12&gt;0,_xlfn.RANK.EQ(Szerződésszám!AD12,Szerződésszám!AD$2:AD$34),"")</f>
        <v/>
      </c>
      <c r="AE12" s="14">
        <f>IF(Szerződésszám!AE12&gt;0,_xlfn.RANK.EQ(Szerződésszám!AE12,Szerződésszám!AE$2:AE$34),"")</f>
        <v>2</v>
      </c>
      <c r="AF12" s="14" t="str">
        <f>IF(Szerződésszám!AF12&gt;0,_xlfn.RANK.EQ(Szerződésszám!AF12,Szerződésszám!AF$2:AF$34),"")</f>
        <v/>
      </c>
      <c r="AG12" s="14">
        <f>IF(Szerződésszám!AG12&gt;0,_xlfn.RANK.EQ(Szerződésszám!AG12,Szerződésszám!AG$2:AG$34),"")</f>
        <v>5</v>
      </c>
      <c r="AH12" s="14">
        <f>IF(Szerződésszám!AH12&gt;0,_xlfn.RANK.EQ(Szerződésszám!AH12,Szerződésszám!AH$2:AH$34),"")</f>
        <v>5</v>
      </c>
      <c r="AI12" s="14">
        <f>IF(Szerződésszám!AI12&gt;0,_xlfn.RANK.EQ(Szerződésszám!AI12,Szerződésszám!AI$2:AI$34),"")</f>
        <v>6</v>
      </c>
      <c r="AJ12" s="14">
        <f>IF(Szerződésszám!AJ12&gt;0,_xlfn.RANK.EQ(Szerződésszám!AJ12,Szerződésszám!AJ$2:AJ$34),"")</f>
        <v>5</v>
      </c>
      <c r="AK12" s="14">
        <f>IF(Szerződésszám!AK12&gt;0,_xlfn.RANK.EQ(Szerződésszám!AK12,Szerződésszám!AK$2:AK$34),"")</f>
        <v>4</v>
      </c>
      <c r="AL12" s="14">
        <f>IF(Szerződésszám!AL12&gt;0,_xlfn.RANK.EQ(Szerződésszám!AL12,Szerződésszám!AL$2:AL$34),"")</f>
        <v>2</v>
      </c>
      <c r="AM12" s="14">
        <f>IF(Szerződésszám!AM12&gt;0,_xlfn.RANK.EQ(Szerződésszám!AM12,Szerződésszám!AM$2:AM$34),"")</f>
        <v>5</v>
      </c>
      <c r="AN12" s="14">
        <f>IF(Szerződésszám!AN12&gt;0,_xlfn.RANK.EQ(Szerződésszám!AN12,Szerződésszám!AN$2:AN$34),"")</f>
        <v>3</v>
      </c>
      <c r="AO12" s="14" t="str">
        <f>IF(Szerződésszám!AO12&gt;0,_xlfn.RANK.EQ(Szerződésszám!AO12,Szerződésszám!AO$2:AO$34),"")</f>
        <v/>
      </c>
      <c r="AP12" s="14">
        <f>IF(Szerződésszám!AP12&gt;0,_xlfn.RANK.EQ(Szerződésszám!AP12,Szerződésszám!AP$2:AP$34),"")</f>
        <v>5</v>
      </c>
      <c r="AQ12" s="14" t="str">
        <f>IF(Szerződésszám!AQ12&gt;0,_xlfn.RANK.EQ(Szerződésszám!AQ12,Szerződésszám!AQ$2:AQ$34),"")</f>
        <v/>
      </c>
      <c r="AR12" s="14" t="str">
        <f>IF(Szerződésszám!AR12&gt;0,_xlfn.RANK.EQ(Szerződésszám!AR12,Szerződésszám!AR$2:AR$34),"")</f>
        <v/>
      </c>
      <c r="AS12" s="14">
        <f>IF(Szerződésszám!AS12&gt;0,_xlfn.RANK.EQ(Szerződésszám!AS12,Szerződésszám!AS$2:AS$34),"")</f>
        <v>6</v>
      </c>
      <c r="AT12" s="14">
        <f>IF(Szerződésszám!AT12&gt;0,_xlfn.RANK.EQ(Szerződésszám!AT12,Szerződésszám!AT$2:AT$34),"")</f>
        <v>4</v>
      </c>
      <c r="AU12" s="14" t="str">
        <f>IF(Szerződésszám!AU12&gt;0,_xlfn.RANK.EQ(Szerződésszám!AU12,Szerződésszám!AU$2:AU$34),"")</f>
        <v/>
      </c>
      <c r="AV12" s="14">
        <f>IF(Szerződésszám!AV12&gt;0,_xlfn.RANK.EQ(Szerződésszám!AV12,Szerződésszám!AV$2:AV$34),"")</f>
        <v>3</v>
      </c>
      <c r="AW12" s="14" t="str">
        <f>IF(Szerződésszám!AW12&gt;0,_xlfn.RANK.EQ(Szerződésszám!AW12,Szerződésszám!AW$2:AW$34),"")</f>
        <v/>
      </c>
      <c r="AX12" s="14" t="str">
        <f>IF(Szerződésszám!AX12&gt;0,_xlfn.RANK.EQ(Szerződésszám!AX12,Szerződésszám!AX$2:AX$34),"")</f>
        <v/>
      </c>
      <c r="AY12" s="14">
        <f>IF(Szerződésszám!AY12&gt;0,_xlfn.RANK.EQ(Szerződésszám!AY12,Szerződésszám!AY$2:AY$34),"")</f>
        <v>4</v>
      </c>
      <c r="AZ12" s="14">
        <f>IF(Szerződésszám!AZ12&gt;0,_xlfn.RANK.EQ(Szerződésszám!AZ12,Szerződésszám!AZ$2:AZ$34),"")</f>
        <v>3</v>
      </c>
      <c r="BA12" s="14" t="str">
        <f>IF(Szerződésszám!BA12&gt;0,_xlfn.RANK.EQ(Szerződésszám!BA12,Szerződésszám!BA$2:BA$34),"")</f>
        <v/>
      </c>
      <c r="BB12" s="14" t="str">
        <f>IF(Szerződésszám!BB12&gt;0,_xlfn.RANK.EQ(Szerződésszám!BB12,Szerződésszám!BB$2:BB$34),"")</f>
        <v/>
      </c>
      <c r="BC12" s="14" t="str">
        <f>IF(Szerződésszám!BC12&gt;0,_xlfn.RANK.EQ(Szerződésszám!BC12,Szerződésszám!BC$2:BC$34),"")</f>
        <v/>
      </c>
      <c r="BD12" s="14" t="str">
        <f>IF(Szerződésszám!BD12&gt;0,_xlfn.RANK.EQ(Szerződésszám!BD12,Szerződésszám!BD$2:BD$34),"")</f>
        <v/>
      </c>
      <c r="BE12" s="14" t="str">
        <f>IF(Szerződésszám!BE12&gt;0,_xlfn.RANK.EQ(Szerződésszám!BE12,Szerződésszám!BE$2:BE$34),"")</f>
        <v/>
      </c>
      <c r="BF12" s="14" t="str">
        <f>IF(Szerződésszám!BF12&gt;0,_xlfn.RANK.EQ(Szerződésszám!BF12,Szerződésszám!BF$2:BF$34),"")</f>
        <v/>
      </c>
      <c r="BG12" s="14" t="str">
        <f>IF(Szerződésszám!BG12&gt;0,_xlfn.RANK.EQ(Szerződésszám!BG12,Szerződésszám!BG$2:BG$34),"")</f>
        <v/>
      </c>
      <c r="BH12" s="14" t="str">
        <f>IF(Szerződésszám!BH12&gt;0,_xlfn.RANK.EQ(Szerződésszám!BH12,Szerződésszám!BH$2:BH$34),"")</f>
        <v/>
      </c>
      <c r="BI12" s="14" t="str">
        <f>IF(Szerződésszám!BI12&gt;0,_xlfn.RANK.EQ(Szerződésszám!BI12,Szerződésszám!BI$2:BI$34),"")</f>
        <v/>
      </c>
      <c r="BJ12" s="14" t="str">
        <f>IF(Szerződésszám!BJ12&gt;0,_xlfn.RANK.EQ(Szerződésszám!BJ12,Szerződésszám!BJ$2:BJ$34),"")</f>
        <v/>
      </c>
      <c r="BK12" s="14" t="str">
        <f>IF(Szerződésszám!BK12&gt;0,_xlfn.RANK.EQ(Szerződésszám!BK12,Szerződésszám!BK$2:BK$34),"")</f>
        <v/>
      </c>
      <c r="BL12" s="14" t="str">
        <f>IF(Szerződésszám!BL12&gt;0,_xlfn.RANK.EQ(Szerződésszám!BL12,Szerződésszám!BL$2:BL$34),"")</f>
        <v/>
      </c>
      <c r="BM12" s="14" t="str">
        <f>IF(Szerződésszám!BM12&gt;0,_xlfn.RANK.EQ(Szerződésszám!BM12,Szerződésszám!BM$2:BM$34),"")</f>
        <v/>
      </c>
      <c r="BN12" s="14">
        <f>IF(Szerződésszám!BN12&gt;0,_xlfn.RANK.EQ(Szerződésszám!BN12,Szerződésszám!BN$2:BN$34),"")</f>
        <v>3</v>
      </c>
      <c r="BO12" s="14" t="str">
        <f>IF(Szerződésszám!BO12&gt;0,_xlfn.RANK.EQ(Szerződésszám!BO12,Szerződésszám!BO$2:BO$34),"")</f>
        <v/>
      </c>
      <c r="BP12" s="14" t="str">
        <f>IF(Szerződésszám!BP12&gt;0,_xlfn.RANK.EQ(Szerződésszám!BP12,Szerződésszám!BP$2:BP$34),"")</f>
        <v/>
      </c>
      <c r="BQ12" s="14">
        <f>IF(Szerződésszám!BQ12&gt;0,_xlfn.RANK.EQ(Szerződésszám!BQ12,Szerződésszám!BQ$2:BQ$34),"")</f>
        <v>1</v>
      </c>
      <c r="BR12" s="14">
        <f>IF(Szerződésszám!BR12&gt;0,_xlfn.RANK.EQ(Szerződésszám!BR12,Szerződésszám!BR$2:BR$34),"")</f>
        <v>5</v>
      </c>
      <c r="BS12" s="14">
        <f>IF(Szerződésszám!BS12&gt;0,_xlfn.RANK.EQ(Szerződésszám!BS12,Szerződésszám!BS$2:BS$34),"")</f>
        <v>2</v>
      </c>
      <c r="BT12" s="14">
        <f>IF(Szerződésszám!BT12&gt;0,_xlfn.RANK.EQ(Szerződésszám!BT12,Szerződésszám!BT$2:BT$34),"")</f>
        <v>5</v>
      </c>
      <c r="BU12" s="14">
        <f>IF(Szerződésszám!BU12&gt;0,_xlfn.RANK.EQ(Szerződésszám!BU12,Szerződésszám!BU$2:BU$34),"")</f>
        <v>6</v>
      </c>
      <c r="BV12" s="14">
        <f>IF(Szerződésszám!BV12&gt;0,_xlfn.RANK.EQ(Szerződésszám!BV12,Szerződésszám!BV$2:BV$34),"")</f>
        <v>5</v>
      </c>
      <c r="BW12" s="14">
        <f>IF(Szerződésszám!BW12&gt;0,_xlfn.RANK.EQ(Szerződésszám!BW12,Szerződésszám!BW$2:BW$34),"")</f>
        <v>5</v>
      </c>
      <c r="BX12" s="14" t="str">
        <f>IF(Szerződésszám!BX12&gt;0,_xlfn.RANK.EQ(Szerződésszám!BX12,Szerződésszám!BX$2:BX$34),"")</f>
        <v/>
      </c>
      <c r="BY12" s="14" t="str">
        <f>IF(Szerződésszám!BY12&gt;0,_xlfn.RANK.EQ(Szerződésszám!BY12,Szerződésszám!BY$2:BY$34),"")</f>
        <v/>
      </c>
      <c r="BZ12" s="14" t="str">
        <f>IF(Szerződésszám!BZ12&gt;0,_xlfn.RANK.EQ(Szerződésszám!BZ12,Szerződésszám!BZ$2:BZ$34),"")</f>
        <v/>
      </c>
      <c r="CA12" s="14" t="str">
        <f>IF(Szerződésszám!CA12&gt;0,_xlfn.RANK.EQ(Szerződésszám!CA12,Szerződésszám!CA$2:CA$34),"")</f>
        <v/>
      </c>
      <c r="CB12" s="14">
        <f>IF(Szerződésszám!CB12&gt;0,_xlfn.RANK.EQ(Szerződésszám!CB12,Szerződésszám!CB$2:CB$34),"")</f>
        <v>3</v>
      </c>
      <c r="CC12" s="14">
        <f>IF(Szerződésszám!CC12&gt;0,_xlfn.RANK.EQ(Szerződésszám!CC12,Szerződésszám!CC$2:CC$34),"")</f>
        <v>2</v>
      </c>
      <c r="CD12" s="14">
        <f>IF(Szerződésszám!CD12&gt;0,_xlfn.RANK.EQ(Szerződésszám!CD12,Szerződésszám!CD$2:CD$34),"")</f>
        <v>5</v>
      </c>
      <c r="CE12" s="14" t="str">
        <f>IF(Szerződésszám!CE12&gt;0,_xlfn.RANK.EQ(Szerződésszám!CE12,Szerződésszám!CE$2:CE$34),"")</f>
        <v/>
      </c>
      <c r="CF12" s="14" t="str">
        <f>IF(Szerződésszám!CF12&gt;0,_xlfn.RANK.EQ(Szerződésszám!CF12,Szerződésszám!CF$2:CF$34),"")</f>
        <v/>
      </c>
      <c r="CG12" s="14">
        <f>IF(Szerződésszám!CG12&gt;0,_xlfn.RANK.EQ(Szerződésszám!CG12,Szerződésszám!CG$2:CG$34),"")</f>
        <v>3</v>
      </c>
      <c r="CH12" s="14" t="str">
        <f>IF(Szerződésszám!CH12&gt;0,_xlfn.RANK.EQ(Szerződésszám!CH12,Szerződésszám!CH$2:CH$34),"")</f>
        <v/>
      </c>
      <c r="CI12" s="14">
        <f>IF(Szerződésszám!CI12&gt;0,_xlfn.RANK.EQ(Szerződésszám!CI12,Szerződésszám!CI$2:CI$34),"")</f>
        <v>4</v>
      </c>
      <c r="CJ12" s="14">
        <f>IF(Szerződésszám!CJ12&gt;0,_xlfn.RANK.EQ(Szerződésszám!CJ12,Szerződésszám!CJ$2:CJ$34),"")</f>
        <v>4</v>
      </c>
      <c r="CK12" s="14">
        <f>IF(Szerződésszám!CK12&gt;0,_xlfn.RANK.EQ(Szerződésszám!CK12,Szerződésszám!CK$2:CK$34),"")</f>
        <v>4</v>
      </c>
      <c r="CL12" s="14">
        <f>IF(Szerződésszám!CL12&gt;0,_xlfn.RANK.EQ(Szerződésszám!CL12,Szerződésszám!CL$2:CL$34),"")</f>
        <v>3</v>
      </c>
    </row>
    <row r="13" spans="1:90" x14ac:dyDescent="0.2">
      <c r="A13" s="12" t="str">
        <f>Szerződésszám!A13</f>
        <v>Régió Holding Kft.</v>
      </c>
      <c r="B13" s="14" t="str">
        <f>IF(Szerződésszám!B13&gt;0,_xlfn.RANK.EQ(Szerződésszám!B13,Szerződésszám!B$2:B$34),"")</f>
        <v/>
      </c>
      <c r="C13" s="14">
        <f>IF(Szerződésszám!C13&gt;0,_xlfn.RANK.EQ(Szerződésszám!C13,Szerződésszám!C$2:C$34),"")</f>
        <v>14</v>
      </c>
      <c r="D13" s="14" t="str">
        <f>IF(Szerződésszám!D13&gt;0,_xlfn.RANK.EQ(Szerződésszám!D13,Szerződésszám!D$2:D$34),"")</f>
        <v/>
      </c>
      <c r="E13" s="14">
        <f>IF(Szerződésszám!E13&gt;0,_xlfn.RANK.EQ(Szerződésszám!E13,Szerződésszám!E$2:E$34),"")</f>
        <v>13</v>
      </c>
      <c r="F13" s="14" t="str">
        <f>IF(Szerződésszám!F13&gt;0,_xlfn.RANK.EQ(Szerződésszám!F13,Szerződésszám!F$2:F$34),"")</f>
        <v/>
      </c>
      <c r="G13" s="14" t="str">
        <f>IF(Szerződésszám!G13&gt;0,_xlfn.RANK.EQ(Szerződésszám!G13,Szerződésszám!G$2:G$34),"")</f>
        <v/>
      </c>
      <c r="H13" s="14" t="str">
        <f>IF(Szerződésszám!H13&gt;0,_xlfn.RANK.EQ(Szerződésszám!H13,Szerződésszám!H$2:H$34),"")</f>
        <v/>
      </c>
      <c r="I13" s="14" t="str">
        <f>IF(Szerződésszám!I13&gt;0,_xlfn.RANK.EQ(Szerződésszám!I13,Szerződésszám!I$2:I$34),"")</f>
        <v/>
      </c>
      <c r="J13" s="14" t="str">
        <f>IF(Szerződésszám!J13&gt;0,_xlfn.RANK.EQ(Szerződésszám!J13,Szerződésszám!J$2:J$34),"")</f>
        <v/>
      </c>
      <c r="K13" s="14" t="str">
        <f>IF(Szerződésszám!K13&gt;0,_xlfn.RANK.EQ(Szerződésszám!K13,Szerződésszám!K$2:K$34),"")</f>
        <v/>
      </c>
      <c r="L13" s="14" t="str">
        <f>IF(Szerződésszám!L13&gt;0,_xlfn.RANK.EQ(Szerződésszám!L13,Szerződésszám!L$2:L$34),"")</f>
        <v/>
      </c>
      <c r="M13" s="14" t="str">
        <f>IF(Szerződésszám!M13&gt;0,_xlfn.RANK.EQ(Szerződésszám!M13,Szerződésszám!M$2:M$34),"")</f>
        <v/>
      </c>
      <c r="N13" s="14" t="str">
        <f>IF(Szerződésszám!N13&gt;0,_xlfn.RANK.EQ(Szerződésszám!N13,Szerződésszám!N$2:N$34),"")</f>
        <v/>
      </c>
      <c r="O13" s="14">
        <f>IF(Szerződésszám!O13&gt;0,_xlfn.RANK.EQ(Szerződésszám!O13,Szerződésszám!O$2:O$34),"")</f>
        <v>12</v>
      </c>
      <c r="P13" s="14">
        <f>IF(Szerződésszám!P13&gt;0,_xlfn.RANK.EQ(Szerződésszám!P13,Szerződésszám!P$2:P$34),"")</f>
        <v>13</v>
      </c>
      <c r="Q13" s="14" t="str">
        <f>IF(Szerződésszám!Q13&gt;0,_xlfn.RANK.EQ(Szerződésszám!Q13,Szerződésszám!Q$2:Q$34),"")</f>
        <v/>
      </c>
      <c r="R13" s="14" t="str">
        <f>IF(Szerződésszám!R13&gt;0,_xlfn.RANK.EQ(Szerződésszám!R13,Szerződésszám!R$2:R$34),"")</f>
        <v/>
      </c>
      <c r="S13" s="14" t="str">
        <f>IF(Szerződésszám!S13&gt;0,_xlfn.RANK.EQ(Szerződésszám!S13,Szerződésszám!S$2:S$34),"")</f>
        <v/>
      </c>
      <c r="T13" s="14" t="str">
        <f>IF(Szerződésszám!T13&gt;0,_xlfn.RANK.EQ(Szerződésszám!T13,Szerződésszám!T$2:T$34),"")</f>
        <v/>
      </c>
      <c r="U13" s="14" t="str">
        <f>IF(Szerződésszám!U13&gt;0,_xlfn.RANK.EQ(Szerződésszám!U13,Szerződésszám!U$2:U$34),"")</f>
        <v/>
      </c>
      <c r="V13" s="14">
        <f>IF(Szerződésszám!V13&gt;0,_xlfn.RANK.EQ(Szerződésszám!V13,Szerződésszám!V$2:V$34),"")</f>
        <v>9</v>
      </c>
      <c r="W13" s="14" t="str">
        <f>IF(Szerződésszám!W13&gt;0,_xlfn.RANK.EQ(Szerződésszám!W13,Szerződésszám!W$2:W$34),"")</f>
        <v/>
      </c>
      <c r="X13" s="14" t="str">
        <f>IF(Szerződésszám!X13&gt;0,_xlfn.RANK.EQ(Szerződésszám!X13,Szerződésszám!X$2:X$34),"")</f>
        <v/>
      </c>
      <c r="Y13" s="14">
        <f>IF(Szerződésszám!Y13&gt;0,_xlfn.RANK.EQ(Szerződésszám!Y13,Szerződésszám!Y$2:Y$34),"")</f>
        <v>5</v>
      </c>
      <c r="Z13" s="14" t="str">
        <f>IF(Szerződésszám!Z13&gt;0,_xlfn.RANK.EQ(Szerződésszám!Z13,Szerződésszám!Z$2:Z$34),"")</f>
        <v/>
      </c>
      <c r="AA13" s="14" t="str">
        <f>IF(Szerződésszám!AA13&gt;0,_xlfn.RANK.EQ(Szerződésszám!AA13,Szerződésszám!AA$2:AA$34),"")</f>
        <v/>
      </c>
      <c r="AB13" s="14">
        <f>IF(Szerződésszám!AB13&gt;0,_xlfn.RANK.EQ(Szerződésszám!AB13,Szerződésszám!AB$2:AB$34),"")</f>
        <v>15</v>
      </c>
      <c r="AC13" s="14">
        <f>IF(Szerződésszám!AC13&gt;0,_xlfn.RANK.EQ(Szerződésszám!AC13,Szerződésszám!AC$2:AC$34),"")</f>
        <v>5</v>
      </c>
      <c r="AD13" s="14" t="str">
        <f>IF(Szerződésszám!AD13&gt;0,_xlfn.RANK.EQ(Szerződésszám!AD13,Szerződésszám!AD$2:AD$34),"")</f>
        <v/>
      </c>
      <c r="AE13" s="14">
        <f>IF(Szerződésszám!AE13&gt;0,_xlfn.RANK.EQ(Szerződésszám!AE13,Szerződésszám!AE$2:AE$34),"")</f>
        <v>11</v>
      </c>
      <c r="AF13" s="14">
        <f>IF(Szerződésszám!AF13&gt;0,_xlfn.RANK.EQ(Szerződésszám!AF13,Szerződésszám!AF$2:AF$34),"")</f>
        <v>4</v>
      </c>
      <c r="AG13" s="14" t="str">
        <f>IF(Szerződésszám!AG13&gt;0,_xlfn.RANK.EQ(Szerződésszám!AG13,Szerződésszám!AG$2:AG$34),"")</f>
        <v/>
      </c>
      <c r="AH13" s="14">
        <f>IF(Szerződésszám!AH13&gt;0,_xlfn.RANK.EQ(Szerződésszám!AH13,Szerződésszám!AH$2:AH$34),"")</f>
        <v>10</v>
      </c>
      <c r="AI13" s="14" t="str">
        <f>IF(Szerződésszám!AI13&gt;0,_xlfn.RANK.EQ(Szerződésszám!AI13,Szerződésszám!AI$2:AI$34),"")</f>
        <v/>
      </c>
      <c r="AJ13" s="14">
        <f>IF(Szerződésszám!AJ13&gt;0,_xlfn.RANK.EQ(Szerződésszám!AJ13,Szerződésszám!AJ$2:AJ$34),"")</f>
        <v>10</v>
      </c>
      <c r="AK13" s="14" t="str">
        <f>IF(Szerződésszám!AK13&gt;0,_xlfn.RANK.EQ(Szerződésszám!AK13,Szerződésszám!AK$2:AK$34),"")</f>
        <v/>
      </c>
      <c r="AL13" s="14" t="str">
        <f>IF(Szerződésszám!AL13&gt;0,_xlfn.RANK.EQ(Szerződésszám!AL13,Szerződésszám!AL$2:AL$34),"")</f>
        <v/>
      </c>
      <c r="AM13" s="14">
        <f>IF(Szerződésszám!AM13&gt;0,_xlfn.RANK.EQ(Szerződésszám!AM13,Szerződésszám!AM$2:AM$34),"")</f>
        <v>13</v>
      </c>
      <c r="AN13" s="14">
        <f>IF(Szerződésszám!AN13&gt;0,_xlfn.RANK.EQ(Szerződésszám!AN13,Szerződésszám!AN$2:AN$34),"")</f>
        <v>1</v>
      </c>
      <c r="AO13" s="14" t="str">
        <f>IF(Szerződésszám!AO13&gt;0,_xlfn.RANK.EQ(Szerződésszám!AO13,Szerződésszám!AO$2:AO$34),"")</f>
        <v/>
      </c>
      <c r="AP13" s="14">
        <f>IF(Szerződésszám!AP13&gt;0,_xlfn.RANK.EQ(Szerződésszám!AP13,Szerződésszám!AP$2:AP$34),"")</f>
        <v>14</v>
      </c>
      <c r="AQ13" s="14" t="str">
        <f>IF(Szerződésszám!AQ13&gt;0,_xlfn.RANK.EQ(Szerződésszám!AQ13,Szerződésszám!AQ$2:AQ$34),"")</f>
        <v/>
      </c>
      <c r="AR13" s="14" t="str">
        <f>IF(Szerződésszám!AR13&gt;0,_xlfn.RANK.EQ(Szerződésszám!AR13,Szerződésszám!AR$2:AR$34),"")</f>
        <v/>
      </c>
      <c r="AS13" s="14">
        <f>IF(Szerződésszám!AS13&gt;0,_xlfn.RANK.EQ(Szerződésszám!AS13,Szerződésszám!AS$2:AS$34),"")</f>
        <v>12</v>
      </c>
      <c r="AT13" s="14">
        <f>IF(Szerződésszám!AT13&gt;0,_xlfn.RANK.EQ(Szerződésszám!AT13,Szerződésszám!AT$2:AT$34),"")</f>
        <v>4</v>
      </c>
      <c r="AU13" s="14" t="str">
        <f>IF(Szerződésszám!AU13&gt;0,_xlfn.RANK.EQ(Szerződésszám!AU13,Szerződésszám!AU$2:AU$34),"")</f>
        <v/>
      </c>
      <c r="AV13" s="14" t="str">
        <f>IF(Szerződésszám!AV13&gt;0,_xlfn.RANK.EQ(Szerződésszám!AV13,Szerződésszám!AV$2:AV$34),"")</f>
        <v/>
      </c>
      <c r="AW13" s="14" t="str">
        <f>IF(Szerződésszám!AW13&gt;0,_xlfn.RANK.EQ(Szerződésszám!AW13,Szerződésszám!AW$2:AW$34),"")</f>
        <v/>
      </c>
      <c r="AX13" s="14" t="str">
        <f>IF(Szerződésszám!AX13&gt;0,_xlfn.RANK.EQ(Szerződésszám!AX13,Szerződésszám!AX$2:AX$34),"")</f>
        <v/>
      </c>
      <c r="AY13" s="14">
        <f>IF(Szerződésszám!AY13&gt;0,_xlfn.RANK.EQ(Szerződésszám!AY13,Szerződésszám!AY$2:AY$34),"")</f>
        <v>8</v>
      </c>
      <c r="AZ13" s="14">
        <f>IF(Szerződésszám!AZ13&gt;0,_xlfn.RANK.EQ(Szerződésszám!AZ13,Szerződésszám!AZ$2:AZ$34),"")</f>
        <v>7</v>
      </c>
      <c r="BA13" s="14" t="str">
        <f>IF(Szerződésszám!BA13&gt;0,_xlfn.RANK.EQ(Szerződésszám!BA13,Szerződésszám!BA$2:BA$34),"")</f>
        <v/>
      </c>
      <c r="BB13" s="14" t="str">
        <f>IF(Szerződésszám!BB13&gt;0,_xlfn.RANK.EQ(Szerződésszám!BB13,Szerződésszám!BB$2:BB$34),"")</f>
        <v/>
      </c>
      <c r="BC13" s="14" t="str">
        <f>IF(Szerződésszám!BC13&gt;0,_xlfn.RANK.EQ(Szerződésszám!BC13,Szerződésszám!BC$2:BC$34),"")</f>
        <v/>
      </c>
      <c r="BD13" s="14" t="str">
        <f>IF(Szerződésszám!BD13&gt;0,_xlfn.RANK.EQ(Szerződésszám!BD13,Szerződésszám!BD$2:BD$34),"")</f>
        <v/>
      </c>
      <c r="BE13" s="14" t="str">
        <f>IF(Szerződésszám!BE13&gt;0,_xlfn.RANK.EQ(Szerződésszám!BE13,Szerződésszám!BE$2:BE$34),"")</f>
        <v/>
      </c>
      <c r="BF13" s="14" t="str">
        <f>IF(Szerződésszám!BF13&gt;0,_xlfn.RANK.EQ(Szerződésszám!BF13,Szerződésszám!BF$2:BF$34),"")</f>
        <v/>
      </c>
      <c r="BG13" s="14" t="str">
        <f>IF(Szerződésszám!BG13&gt;0,_xlfn.RANK.EQ(Szerződésszám!BG13,Szerződésszám!BG$2:BG$34),"")</f>
        <v/>
      </c>
      <c r="BH13" s="14" t="str">
        <f>IF(Szerződésszám!BH13&gt;0,_xlfn.RANK.EQ(Szerződésszám!BH13,Szerződésszám!BH$2:BH$34),"")</f>
        <v/>
      </c>
      <c r="BI13" s="14" t="str">
        <f>IF(Szerződésszám!BI13&gt;0,_xlfn.RANK.EQ(Szerződésszám!BI13,Szerződésszám!BI$2:BI$34),"")</f>
        <v/>
      </c>
      <c r="BJ13" s="14" t="str">
        <f>IF(Szerződésszám!BJ13&gt;0,_xlfn.RANK.EQ(Szerződésszám!BJ13,Szerződésszám!BJ$2:BJ$34),"")</f>
        <v/>
      </c>
      <c r="BK13" s="14" t="str">
        <f>IF(Szerződésszám!BK13&gt;0,_xlfn.RANK.EQ(Szerződésszám!BK13,Szerződésszám!BK$2:BK$34),"")</f>
        <v/>
      </c>
      <c r="BL13" s="14">
        <f>IF(Szerződésszám!BL13&gt;0,_xlfn.RANK.EQ(Szerződésszám!BL13,Szerződésszám!BL$2:BL$34),"")</f>
        <v>1</v>
      </c>
      <c r="BM13" s="14" t="str">
        <f>IF(Szerződésszám!BM13&gt;0,_xlfn.RANK.EQ(Szerződésszám!BM13,Szerződésszám!BM$2:BM$34),"")</f>
        <v/>
      </c>
      <c r="BN13" s="14">
        <f>IF(Szerződésszám!BN13&gt;0,_xlfn.RANK.EQ(Szerződésszám!BN13,Szerződésszám!BN$2:BN$34),"")</f>
        <v>14</v>
      </c>
      <c r="BO13" s="14" t="str">
        <f>IF(Szerződésszám!BO13&gt;0,_xlfn.RANK.EQ(Szerződésszám!BO13,Szerződésszám!BO$2:BO$34),"")</f>
        <v/>
      </c>
      <c r="BP13" s="14" t="str">
        <f>IF(Szerződésszám!BP13&gt;0,_xlfn.RANK.EQ(Szerződésszám!BP13,Szerződésszám!BP$2:BP$34),"")</f>
        <v/>
      </c>
      <c r="BQ13" s="14" t="str">
        <f>IF(Szerződésszám!BQ13&gt;0,_xlfn.RANK.EQ(Szerződésszám!BQ13,Szerződésszám!BQ$2:BQ$34),"")</f>
        <v/>
      </c>
      <c r="BR13" s="14">
        <f>IF(Szerződésszám!BR13&gt;0,_xlfn.RANK.EQ(Szerződésszám!BR13,Szerződésszám!BR$2:BR$34),"")</f>
        <v>8</v>
      </c>
      <c r="BS13" s="14">
        <f>IF(Szerződésszám!BS13&gt;0,_xlfn.RANK.EQ(Szerződésszám!BS13,Szerződésszám!BS$2:BS$34),"")</f>
        <v>15</v>
      </c>
      <c r="BT13" s="14">
        <f>IF(Szerződésszám!BT13&gt;0,_xlfn.RANK.EQ(Szerződésszám!BT13,Szerződésszám!BT$2:BT$34),"")</f>
        <v>14</v>
      </c>
      <c r="BU13" s="14">
        <f>IF(Szerződésszám!BU13&gt;0,_xlfn.RANK.EQ(Szerződésszám!BU13,Szerződésszám!BU$2:BU$34),"")</f>
        <v>12</v>
      </c>
      <c r="BV13" s="14" t="str">
        <f>IF(Szerződésszám!BV13&gt;0,_xlfn.RANK.EQ(Szerződésszám!BV13,Szerződésszám!BV$2:BV$34),"")</f>
        <v/>
      </c>
      <c r="BW13" s="14">
        <f>IF(Szerződésszám!BW13&gt;0,_xlfn.RANK.EQ(Szerződésszám!BW13,Szerződésszám!BW$2:BW$34),"")</f>
        <v>10</v>
      </c>
      <c r="BX13" s="14" t="str">
        <f>IF(Szerződésszám!BX13&gt;0,_xlfn.RANK.EQ(Szerződésszám!BX13,Szerződésszám!BX$2:BX$34),"")</f>
        <v/>
      </c>
      <c r="BY13" s="14" t="str">
        <f>IF(Szerződésszám!BY13&gt;0,_xlfn.RANK.EQ(Szerződésszám!BY13,Szerződésszám!BY$2:BY$34),"")</f>
        <v/>
      </c>
      <c r="BZ13" s="14">
        <f>IF(Szerződésszám!BZ13&gt;0,_xlfn.RANK.EQ(Szerződésszám!BZ13,Szerződésszám!BZ$2:BZ$34),"")</f>
        <v>1</v>
      </c>
      <c r="CA13" s="14" t="str">
        <f>IF(Szerződésszám!CA13&gt;0,_xlfn.RANK.EQ(Szerződésszám!CA13,Szerződésszám!CA$2:CA$34),"")</f>
        <v/>
      </c>
      <c r="CB13" s="14">
        <f>IF(Szerződésszám!CB13&gt;0,_xlfn.RANK.EQ(Szerződésszám!CB13,Szerződésszám!CB$2:CB$34),"")</f>
        <v>22</v>
      </c>
      <c r="CC13" s="14">
        <f>IF(Szerződésszám!CC13&gt;0,_xlfn.RANK.EQ(Szerződésszám!CC13,Szerződésszám!CC$2:CC$34),"")</f>
        <v>15</v>
      </c>
      <c r="CD13" s="14">
        <f>IF(Szerződésszám!CD13&gt;0,_xlfn.RANK.EQ(Szerződésszám!CD13,Szerződésszám!CD$2:CD$34),"")</f>
        <v>14</v>
      </c>
      <c r="CE13" s="14" t="str">
        <f>IF(Szerződésszám!CE13&gt;0,_xlfn.RANK.EQ(Szerződésszám!CE13,Szerződésszám!CE$2:CE$34),"")</f>
        <v/>
      </c>
      <c r="CF13" s="14">
        <f>IF(Szerződésszám!CF13&gt;0,_xlfn.RANK.EQ(Szerződésszám!CF13,Szerződésszám!CF$2:CF$34),"")</f>
        <v>1</v>
      </c>
      <c r="CG13" s="14">
        <f>IF(Szerződésszám!CG13&gt;0,_xlfn.RANK.EQ(Szerződésszám!CG13,Szerződésszám!CG$2:CG$34),"")</f>
        <v>22</v>
      </c>
      <c r="CH13" s="14" t="str">
        <f>IF(Szerződésszám!CH13&gt;0,_xlfn.RANK.EQ(Szerződésszám!CH13,Szerződésszám!CH$2:CH$34),"")</f>
        <v/>
      </c>
      <c r="CI13" s="14">
        <f>IF(Szerződésszám!CI13&gt;0,_xlfn.RANK.EQ(Szerződésszám!CI13,Szerződésszám!CI$2:CI$34),"")</f>
        <v>15</v>
      </c>
      <c r="CJ13" s="14">
        <f>IF(Szerződésszám!CJ13&gt;0,_xlfn.RANK.EQ(Szerződésszám!CJ13,Szerződésszám!CJ$2:CJ$34),"")</f>
        <v>13</v>
      </c>
      <c r="CK13" s="14" t="str">
        <f>IF(Szerződésszám!CK13&gt;0,_xlfn.RANK.EQ(Szerződésszám!CK13,Szerződésszám!CK$2:CK$34),"")</f>
        <v/>
      </c>
      <c r="CL13" s="14">
        <f>IF(Szerződésszám!CL13&gt;0,_xlfn.RANK.EQ(Szerződésszám!CL13,Szerződésszám!CL$2:CL$34),"")</f>
        <v>14</v>
      </c>
    </row>
    <row r="14" spans="1:90" x14ac:dyDescent="0.2">
      <c r="A14" s="12" t="str">
        <f>Szerződésszám!A14</f>
        <v>Otokoc Hungary Kft.</v>
      </c>
      <c r="B14" s="14" t="str">
        <f>IF(Szerződésszám!B14&gt;0,_xlfn.RANK.EQ(Szerződésszám!B14,Szerződésszám!B$2:B$34),"")</f>
        <v/>
      </c>
      <c r="C14" s="14" t="str">
        <f>IF(Szerződésszám!C14&gt;0,_xlfn.RANK.EQ(Szerződésszám!C14,Szerződésszám!C$2:C$34),"")</f>
        <v/>
      </c>
      <c r="D14" s="14" t="str">
        <f>IF(Szerződésszám!D14&gt;0,_xlfn.RANK.EQ(Szerződésszám!D14,Szerződésszám!D$2:D$34),"")</f>
        <v/>
      </c>
      <c r="E14" s="14" t="str">
        <f>IF(Szerződésszám!E14&gt;0,_xlfn.RANK.EQ(Szerződésszám!E14,Szerződésszám!E$2:E$34),"")</f>
        <v/>
      </c>
      <c r="F14" s="14" t="str">
        <f>IF(Szerződésszám!F14&gt;0,_xlfn.RANK.EQ(Szerződésszám!F14,Szerződésszám!F$2:F$34),"")</f>
        <v/>
      </c>
      <c r="G14" s="14" t="str">
        <f>IF(Szerződésszám!G14&gt;0,_xlfn.RANK.EQ(Szerződésszám!G14,Szerződésszám!G$2:G$34),"")</f>
        <v/>
      </c>
      <c r="H14" s="14">
        <f>IF(Szerződésszám!H14&gt;0,_xlfn.RANK.EQ(Szerződésszám!H14,Szerződésszám!H$2:H$34),"")</f>
        <v>9</v>
      </c>
      <c r="I14" s="14" t="str">
        <f>IF(Szerződésszám!I14&gt;0,_xlfn.RANK.EQ(Szerződésszám!I14,Szerződésszám!I$2:I$34),"")</f>
        <v/>
      </c>
      <c r="J14" s="14" t="str">
        <f>IF(Szerződésszám!J14&gt;0,_xlfn.RANK.EQ(Szerződésszám!J14,Szerződésszám!J$2:J$34),"")</f>
        <v/>
      </c>
      <c r="K14" s="14" t="str">
        <f>IF(Szerződésszám!K14&gt;0,_xlfn.RANK.EQ(Szerződésszám!K14,Szerződésszám!K$2:K$34),"")</f>
        <v/>
      </c>
      <c r="L14" s="14" t="str">
        <f>IF(Szerződésszám!L14&gt;0,_xlfn.RANK.EQ(Szerződésszám!L14,Szerződésszám!L$2:L$34),"")</f>
        <v/>
      </c>
      <c r="M14" s="14" t="str">
        <f>IF(Szerződésszám!M14&gt;0,_xlfn.RANK.EQ(Szerződésszám!M14,Szerződésszám!M$2:M$34),"")</f>
        <v/>
      </c>
      <c r="N14" s="14" t="str">
        <f>IF(Szerződésszám!N14&gt;0,_xlfn.RANK.EQ(Szerződésszám!N14,Szerződésszám!N$2:N$34),"")</f>
        <v/>
      </c>
      <c r="O14" s="14" t="str">
        <f>IF(Szerződésszám!O14&gt;0,_xlfn.RANK.EQ(Szerződésszám!O14,Szerződésszám!O$2:O$34),"")</f>
        <v/>
      </c>
      <c r="P14" s="14" t="str">
        <f>IF(Szerződésszám!P14&gt;0,_xlfn.RANK.EQ(Szerződésszám!P14,Szerződésszám!P$2:P$34),"")</f>
        <v/>
      </c>
      <c r="Q14" s="14" t="str">
        <f>IF(Szerződésszám!Q14&gt;0,_xlfn.RANK.EQ(Szerződésszám!Q14,Szerződésszám!Q$2:Q$34),"")</f>
        <v/>
      </c>
      <c r="R14" s="14" t="str">
        <f>IF(Szerződésszám!R14&gt;0,_xlfn.RANK.EQ(Szerződésszám!R14,Szerződésszám!R$2:R$34),"")</f>
        <v/>
      </c>
      <c r="S14" s="14" t="str">
        <f>IF(Szerződésszám!S14&gt;0,_xlfn.RANK.EQ(Szerződésszám!S14,Szerződésszám!S$2:S$34),"")</f>
        <v/>
      </c>
      <c r="T14" s="14">
        <f>IF(Szerződésszám!T14&gt;0,_xlfn.RANK.EQ(Szerződésszám!T14,Szerződésszám!T$2:T$34),"")</f>
        <v>6</v>
      </c>
      <c r="U14" s="14" t="str">
        <f>IF(Szerződésszám!U14&gt;0,_xlfn.RANK.EQ(Szerződésszám!U14,Szerződésszám!U$2:U$34),"")</f>
        <v/>
      </c>
      <c r="V14" s="14" t="str">
        <f>IF(Szerződésszám!V14&gt;0,_xlfn.RANK.EQ(Szerződésszám!V14,Szerződésszám!V$2:V$34),"")</f>
        <v/>
      </c>
      <c r="W14" s="14" t="str">
        <f>IF(Szerződésszám!W14&gt;0,_xlfn.RANK.EQ(Szerződésszám!W14,Szerződésszám!W$2:W$34),"")</f>
        <v/>
      </c>
      <c r="X14" s="14" t="str">
        <f>IF(Szerződésszám!X14&gt;0,_xlfn.RANK.EQ(Szerződésszám!X14,Szerződésszám!X$2:X$34),"")</f>
        <v/>
      </c>
      <c r="Y14" s="14" t="str">
        <f>IF(Szerződésszám!Y14&gt;0,_xlfn.RANK.EQ(Szerződésszám!Y14,Szerződésszám!Y$2:Y$34),"")</f>
        <v/>
      </c>
      <c r="Z14" s="14" t="str">
        <f>IF(Szerződésszám!Z14&gt;0,_xlfn.RANK.EQ(Szerződésszám!Z14,Szerződésszám!Z$2:Z$34),"")</f>
        <v/>
      </c>
      <c r="AA14" s="14" t="str">
        <f>IF(Szerződésszám!AA14&gt;0,_xlfn.RANK.EQ(Szerződésszám!AA14,Szerződésszám!AA$2:AA$34),"")</f>
        <v/>
      </c>
      <c r="AB14" s="14" t="str">
        <f>IF(Szerződésszám!AB14&gt;0,_xlfn.RANK.EQ(Szerződésszám!AB14,Szerződésszám!AB$2:AB$34),"")</f>
        <v/>
      </c>
      <c r="AC14" s="14" t="str">
        <f>IF(Szerződésszám!AC14&gt;0,_xlfn.RANK.EQ(Szerződésszám!AC14,Szerződésszám!AC$2:AC$34),"")</f>
        <v/>
      </c>
      <c r="AD14" s="14" t="str">
        <f>IF(Szerződésszám!AD14&gt;0,_xlfn.RANK.EQ(Szerződésszám!AD14,Szerződésszám!AD$2:AD$34),"")</f>
        <v/>
      </c>
      <c r="AE14" s="14" t="str">
        <f>IF(Szerződésszám!AE14&gt;0,_xlfn.RANK.EQ(Szerződésszám!AE14,Szerződésszám!AE$2:AE$34),"")</f>
        <v/>
      </c>
      <c r="AF14" s="14" t="str">
        <f>IF(Szerződésszám!AF14&gt;0,_xlfn.RANK.EQ(Szerződésszám!AF14,Szerződésszám!AF$2:AF$34),"")</f>
        <v/>
      </c>
      <c r="AG14" s="14" t="str">
        <f>IF(Szerződésszám!AG14&gt;0,_xlfn.RANK.EQ(Szerződésszám!AG14,Szerződésszám!AG$2:AG$34),"")</f>
        <v/>
      </c>
      <c r="AH14" s="14" t="str">
        <f>IF(Szerződésszám!AH14&gt;0,_xlfn.RANK.EQ(Szerződésszám!AH14,Szerződésszám!AH$2:AH$34),"")</f>
        <v/>
      </c>
      <c r="AI14" s="14" t="str">
        <f>IF(Szerződésszám!AI14&gt;0,_xlfn.RANK.EQ(Szerződésszám!AI14,Szerződésszám!AI$2:AI$34),"")</f>
        <v/>
      </c>
      <c r="AJ14" s="14" t="str">
        <f>IF(Szerződésszám!AJ14&gt;0,_xlfn.RANK.EQ(Szerződésszám!AJ14,Szerződésszám!AJ$2:AJ$34),"")</f>
        <v/>
      </c>
      <c r="AK14" s="14" t="str">
        <f>IF(Szerződésszám!AK14&gt;0,_xlfn.RANK.EQ(Szerződésszám!AK14,Szerződésszám!AK$2:AK$34),"")</f>
        <v/>
      </c>
      <c r="AL14" s="14" t="str">
        <f>IF(Szerződésszám!AL14&gt;0,_xlfn.RANK.EQ(Szerződésszám!AL14,Szerződésszám!AL$2:AL$34),"")</f>
        <v/>
      </c>
      <c r="AM14" s="14" t="str">
        <f>IF(Szerződésszám!AM14&gt;0,_xlfn.RANK.EQ(Szerződésszám!AM14,Szerződésszám!AM$2:AM$34),"")</f>
        <v/>
      </c>
      <c r="AN14" s="14" t="str">
        <f>IF(Szerződésszám!AN14&gt;0,_xlfn.RANK.EQ(Szerződésszám!AN14,Szerződésszám!AN$2:AN$34),"")</f>
        <v/>
      </c>
      <c r="AO14" s="14" t="str">
        <f>IF(Szerződésszám!AO14&gt;0,_xlfn.RANK.EQ(Szerződésszám!AO14,Szerződésszám!AO$2:AO$34),"")</f>
        <v/>
      </c>
      <c r="AP14" s="14" t="str">
        <f>IF(Szerződésszám!AP14&gt;0,_xlfn.RANK.EQ(Szerződésszám!AP14,Szerződésszám!AP$2:AP$34),"")</f>
        <v/>
      </c>
      <c r="AQ14" s="14" t="str">
        <f>IF(Szerződésszám!AQ14&gt;0,_xlfn.RANK.EQ(Szerződésszám!AQ14,Szerződésszám!AQ$2:AQ$34),"")</f>
        <v/>
      </c>
      <c r="AR14" s="14" t="str">
        <f>IF(Szerződésszám!AR14&gt;0,_xlfn.RANK.EQ(Szerződésszám!AR14,Szerződésszám!AR$2:AR$34),"")</f>
        <v/>
      </c>
      <c r="AS14" s="14" t="str">
        <f>IF(Szerződésszám!AS14&gt;0,_xlfn.RANK.EQ(Szerződésszám!AS14,Szerződésszám!AS$2:AS$34),"")</f>
        <v/>
      </c>
      <c r="AT14" s="14" t="str">
        <f>IF(Szerződésszám!AT14&gt;0,_xlfn.RANK.EQ(Szerződésszám!AT14,Szerződésszám!AT$2:AT$34),"")</f>
        <v/>
      </c>
      <c r="AU14" s="14" t="str">
        <f>IF(Szerződésszám!AU14&gt;0,_xlfn.RANK.EQ(Szerződésszám!AU14,Szerződésszám!AU$2:AU$34),"")</f>
        <v/>
      </c>
      <c r="AV14" s="14" t="str">
        <f>IF(Szerződésszám!AV14&gt;0,_xlfn.RANK.EQ(Szerződésszám!AV14,Szerződésszám!AV$2:AV$34),"")</f>
        <v/>
      </c>
      <c r="AW14" s="14" t="str">
        <f>IF(Szerződésszám!AW14&gt;0,_xlfn.RANK.EQ(Szerződésszám!AW14,Szerződésszám!AW$2:AW$34),"")</f>
        <v/>
      </c>
      <c r="AX14" s="14" t="str">
        <f>IF(Szerződésszám!AX14&gt;0,_xlfn.RANK.EQ(Szerződésszám!AX14,Szerződésszám!AX$2:AX$34),"")</f>
        <v/>
      </c>
      <c r="AY14" s="14" t="str">
        <f>IF(Szerződésszám!AY14&gt;0,_xlfn.RANK.EQ(Szerződésszám!AY14,Szerződésszám!AY$2:AY$34),"")</f>
        <v/>
      </c>
      <c r="AZ14" s="14" t="str">
        <f>IF(Szerződésszám!AZ14&gt;0,_xlfn.RANK.EQ(Szerződésszám!AZ14,Szerződésszám!AZ$2:AZ$34),"")</f>
        <v/>
      </c>
      <c r="BA14" s="14" t="str">
        <f>IF(Szerződésszám!BA14&gt;0,_xlfn.RANK.EQ(Szerződésszám!BA14,Szerződésszám!BA$2:BA$34),"")</f>
        <v/>
      </c>
      <c r="BB14" s="14" t="str">
        <f>IF(Szerződésszám!BB14&gt;0,_xlfn.RANK.EQ(Szerződésszám!BB14,Szerződésszám!BB$2:BB$34),"")</f>
        <v/>
      </c>
      <c r="BC14" s="14" t="str">
        <f>IF(Szerződésszám!BC14&gt;0,_xlfn.RANK.EQ(Szerződésszám!BC14,Szerződésszám!BC$2:BC$34),"")</f>
        <v/>
      </c>
      <c r="BD14" s="14" t="str">
        <f>IF(Szerződésszám!BD14&gt;0,_xlfn.RANK.EQ(Szerződésszám!BD14,Szerződésszám!BD$2:BD$34),"")</f>
        <v/>
      </c>
      <c r="BE14" s="14" t="str">
        <f>IF(Szerződésszám!BE14&gt;0,_xlfn.RANK.EQ(Szerződésszám!BE14,Szerződésszám!BE$2:BE$34),"")</f>
        <v/>
      </c>
      <c r="BF14" s="14" t="str">
        <f>IF(Szerződésszám!BF14&gt;0,_xlfn.RANK.EQ(Szerződésszám!BF14,Szerződésszám!BF$2:BF$34),"")</f>
        <v/>
      </c>
      <c r="BG14" s="14" t="str">
        <f>IF(Szerződésszám!BG14&gt;0,_xlfn.RANK.EQ(Szerződésszám!BG14,Szerződésszám!BG$2:BG$34),"")</f>
        <v/>
      </c>
      <c r="BH14" s="14" t="str">
        <f>IF(Szerződésszám!BH14&gt;0,_xlfn.RANK.EQ(Szerződésszám!BH14,Szerződésszám!BH$2:BH$34),"")</f>
        <v/>
      </c>
      <c r="BI14" s="14" t="str">
        <f>IF(Szerződésszám!BI14&gt;0,_xlfn.RANK.EQ(Szerződésszám!BI14,Szerződésszám!BI$2:BI$34),"")</f>
        <v/>
      </c>
      <c r="BJ14" s="14" t="str">
        <f>IF(Szerződésszám!BJ14&gt;0,_xlfn.RANK.EQ(Szerződésszám!BJ14,Szerződésszám!BJ$2:BJ$34),"")</f>
        <v/>
      </c>
      <c r="BK14" s="14" t="str">
        <f>IF(Szerződésszám!BK14&gt;0,_xlfn.RANK.EQ(Szerződésszám!BK14,Szerződésszám!BK$2:BK$34),"")</f>
        <v/>
      </c>
      <c r="BL14" s="14" t="str">
        <f>IF(Szerződésszám!BL14&gt;0,_xlfn.RANK.EQ(Szerződésszám!BL14,Szerződésszám!BL$2:BL$34),"")</f>
        <v/>
      </c>
      <c r="BM14" s="14" t="str">
        <f>IF(Szerződésszám!BM14&gt;0,_xlfn.RANK.EQ(Szerződésszám!BM14,Szerződésszám!BM$2:BM$34),"")</f>
        <v/>
      </c>
      <c r="BN14" s="14" t="str">
        <f>IF(Szerződésszám!BN14&gt;0,_xlfn.RANK.EQ(Szerződésszám!BN14,Szerződésszám!BN$2:BN$34),"")</f>
        <v/>
      </c>
      <c r="BO14" s="14" t="str">
        <f>IF(Szerződésszám!BO14&gt;0,_xlfn.RANK.EQ(Szerződésszám!BO14,Szerződésszám!BO$2:BO$34),"")</f>
        <v/>
      </c>
      <c r="BP14" s="14">
        <f>IF(Szerződésszám!BP14&gt;0,_xlfn.RANK.EQ(Szerződésszám!BP14,Szerződésszám!BP$2:BP$34),"")</f>
        <v>9</v>
      </c>
      <c r="BQ14" s="14" t="str">
        <f>IF(Szerződésszám!BQ14&gt;0,_xlfn.RANK.EQ(Szerződésszám!BQ14,Szerződésszám!BQ$2:BQ$34),"")</f>
        <v/>
      </c>
      <c r="BR14" s="14" t="str">
        <f>IF(Szerződésszám!BR14&gt;0,_xlfn.RANK.EQ(Szerződésszám!BR14,Szerződésszám!BR$2:BR$34),"")</f>
        <v/>
      </c>
      <c r="BS14" s="14" t="str">
        <f>IF(Szerződésszám!BS14&gt;0,_xlfn.RANK.EQ(Szerződésszám!BS14,Szerződésszám!BS$2:BS$34),"")</f>
        <v/>
      </c>
      <c r="BT14" s="14" t="str">
        <f>IF(Szerződésszám!BT14&gt;0,_xlfn.RANK.EQ(Szerződésszám!BT14,Szerződésszám!BT$2:BT$34),"")</f>
        <v/>
      </c>
      <c r="BU14" s="14" t="str">
        <f>IF(Szerződésszám!BU14&gt;0,_xlfn.RANK.EQ(Szerződésszám!BU14,Szerződésszám!BU$2:BU$34),"")</f>
        <v/>
      </c>
      <c r="BV14" s="14" t="str">
        <f>IF(Szerződésszám!BV14&gt;0,_xlfn.RANK.EQ(Szerződésszám!BV14,Szerződésszám!BV$2:BV$34),"")</f>
        <v/>
      </c>
      <c r="BW14" s="14" t="str">
        <f>IF(Szerződésszám!BW14&gt;0,_xlfn.RANK.EQ(Szerződésszám!BW14,Szerződésszám!BW$2:BW$34),"")</f>
        <v/>
      </c>
      <c r="BX14" s="14" t="str">
        <f>IF(Szerződésszám!BX14&gt;0,_xlfn.RANK.EQ(Szerződésszám!BX14,Szerződésszám!BX$2:BX$34),"")</f>
        <v/>
      </c>
      <c r="BY14" s="14" t="str">
        <f>IF(Szerződésszám!BY14&gt;0,_xlfn.RANK.EQ(Szerződésszám!BY14,Szerződésszám!BY$2:BY$34),"")</f>
        <v/>
      </c>
      <c r="BZ14" s="14" t="str">
        <f>IF(Szerződésszám!BZ14&gt;0,_xlfn.RANK.EQ(Szerződésszám!BZ14,Szerződésszám!BZ$2:BZ$34),"")</f>
        <v/>
      </c>
      <c r="CA14" s="14" t="str">
        <f>IF(Szerződésszám!CA14&gt;0,_xlfn.RANK.EQ(Szerződésszám!CA14,Szerződésszám!CA$2:CA$34),"")</f>
        <v/>
      </c>
      <c r="CB14" s="14">
        <f>IF(Szerződésszám!CB14&gt;0,_xlfn.RANK.EQ(Szerződésszám!CB14,Szerződésszám!CB$2:CB$34),"")</f>
        <v>17</v>
      </c>
      <c r="CC14" s="14" t="str">
        <f>IF(Szerződésszám!CC14&gt;0,_xlfn.RANK.EQ(Szerződésszám!CC14,Szerződésszám!CC$2:CC$34),"")</f>
        <v/>
      </c>
      <c r="CD14" s="14" t="str">
        <f>IF(Szerződésszám!CD14&gt;0,_xlfn.RANK.EQ(Szerződésszám!CD14,Szerződésszám!CD$2:CD$34),"")</f>
        <v/>
      </c>
      <c r="CE14" s="14" t="str">
        <f>IF(Szerződésszám!CE14&gt;0,_xlfn.RANK.EQ(Szerződésszám!CE14,Szerződésszám!CE$2:CE$34),"")</f>
        <v/>
      </c>
      <c r="CF14" s="14" t="str">
        <f>IF(Szerződésszám!CF14&gt;0,_xlfn.RANK.EQ(Szerződésszám!CF14,Szerződésszám!CF$2:CF$34),"")</f>
        <v/>
      </c>
      <c r="CG14" s="14">
        <f>IF(Szerződésszám!CG14&gt;0,_xlfn.RANK.EQ(Szerződésszám!CG14,Szerződésszám!CG$2:CG$34),"")</f>
        <v>21</v>
      </c>
      <c r="CH14" s="14" t="str">
        <f>IF(Szerződésszám!CH14&gt;0,_xlfn.RANK.EQ(Szerződésszám!CH14,Szerződésszám!CH$2:CH$34),"")</f>
        <v/>
      </c>
      <c r="CI14" s="14" t="str">
        <f>IF(Szerződésszám!CI14&gt;0,_xlfn.RANK.EQ(Szerződésszám!CI14,Szerződésszám!CI$2:CI$34),"")</f>
        <v/>
      </c>
      <c r="CJ14" s="14" t="str">
        <f>IF(Szerződésszám!CJ14&gt;0,_xlfn.RANK.EQ(Szerződésszám!CJ14,Szerződésszám!CJ$2:CJ$34),"")</f>
        <v/>
      </c>
      <c r="CK14" s="14" t="str">
        <f>IF(Szerződésszám!CK14&gt;0,_xlfn.RANK.EQ(Szerződésszám!CK14,Szerződésszám!CK$2:CK$34),"")</f>
        <v/>
      </c>
      <c r="CL14" s="14" t="str">
        <f>IF(Szerződésszám!CL14&gt;0,_xlfn.RANK.EQ(Szerződésszám!CL14,Szerződésszám!CL$2:CL$34),"")</f>
        <v/>
      </c>
    </row>
    <row r="15" spans="1:90" x14ac:dyDescent="0.2">
      <c r="A15" s="12" t="str">
        <f>Szerződésszám!A15</f>
        <v>FINALP Zrt.</v>
      </c>
      <c r="B15" s="14" t="str">
        <f>IF(Szerződésszám!B15&gt;0,_xlfn.RANK.EQ(Szerződésszám!B15,Szerződésszám!B$2:B$34),"")</f>
        <v/>
      </c>
      <c r="C15" s="14" t="str">
        <f>IF(Szerződésszám!C15&gt;0,_xlfn.RANK.EQ(Szerződésszám!C15,Szerződésszám!C$2:C$34),"")</f>
        <v/>
      </c>
      <c r="D15" s="14" t="str">
        <f>IF(Szerződésszám!D15&gt;0,_xlfn.RANK.EQ(Szerződésszám!D15,Szerződésszám!D$2:D$34),"")</f>
        <v/>
      </c>
      <c r="E15" s="14" t="str">
        <f>IF(Szerződésszám!E15&gt;0,_xlfn.RANK.EQ(Szerződésszám!E15,Szerződésszám!E$2:E$34),"")</f>
        <v/>
      </c>
      <c r="F15" s="14" t="str">
        <f>IF(Szerződésszám!F15&gt;0,_xlfn.RANK.EQ(Szerződésszám!F15,Szerződésszám!F$2:F$34),"")</f>
        <v/>
      </c>
      <c r="G15" s="14" t="str">
        <f>IF(Szerződésszám!G15&gt;0,_xlfn.RANK.EQ(Szerződésszám!G15,Szerződésszám!G$2:G$34),"")</f>
        <v/>
      </c>
      <c r="H15" s="14" t="str">
        <f>IF(Szerződésszám!H15&gt;0,_xlfn.RANK.EQ(Szerződésszám!H15,Szerződésszám!H$2:H$34),"")</f>
        <v/>
      </c>
      <c r="I15" s="14" t="str">
        <f>IF(Szerződésszám!I15&gt;0,_xlfn.RANK.EQ(Szerződésszám!I15,Szerződésszám!I$2:I$34),"")</f>
        <v/>
      </c>
      <c r="J15" s="14" t="str">
        <f>IF(Szerződésszám!J15&gt;0,_xlfn.RANK.EQ(Szerződésszám!J15,Szerződésszám!J$2:J$34),"")</f>
        <v/>
      </c>
      <c r="K15" s="14" t="str">
        <f>IF(Szerződésszám!K15&gt;0,_xlfn.RANK.EQ(Szerződésszám!K15,Szerződésszám!K$2:K$34),"")</f>
        <v/>
      </c>
      <c r="L15" s="14" t="str">
        <f>IF(Szerződésszám!L15&gt;0,_xlfn.RANK.EQ(Szerződésszám!L15,Szerződésszám!L$2:L$34),"")</f>
        <v/>
      </c>
      <c r="M15" s="14" t="str">
        <f>IF(Szerződésszám!M15&gt;0,_xlfn.RANK.EQ(Szerződésszám!M15,Szerződésszám!M$2:M$34),"")</f>
        <v/>
      </c>
      <c r="N15" s="14" t="str">
        <f>IF(Szerződésszám!N15&gt;0,_xlfn.RANK.EQ(Szerződésszám!N15,Szerződésszám!N$2:N$34),"")</f>
        <v/>
      </c>
      <c r="O15" s="14" t="str">
        <f>IF(Szerződésszám!O15&gt;0,_xlfn.RANK.EQ(Szerződésszám!O15,Szerződésszám!O$2:O$34),"")</f>
        <v/>
      </c>
      <c r="P15" s="14" t="str">
        <f>IF(Szerződésszám!P15&gt;0,_xlfn.RANK.EQ(Szerződésszám!P15,Szerződésszám!P$2:P$34),"")</f>
        <v/>
      </c>
      <c r="Q15" s="14" t="str">
        <f>IF(Szerződésszám!Q15&gt;0,_xlfn.RANK.EQ(Szerződésszám!Q15,Szerződésszám!Q$2:Q$34),"")</f>
        <v/>
      </c>
      <c r="R15" s="14" t="str">
        <f>IF(Szerződésszám!R15&gt;0,_xlfn.RANK.EQ(Szerződésszám!R15,Szerződésszám!R$2:R$34),"")</f>
        <v/>
      </c>
      <c r="S15" s="14" t="str">
        <f>IF(Szerződésszám!S15&gt;0,_xlfn.RANK.EQ(Szerződésszám!S15,Szerződésszám!S$2:S$34),"")</f>
        <v/>
      </c>
      <c r="T15" s="14" t="str">
        <f>IF(Szerződésszám!T15&gt;0,_xlfn.RANK.EQ(Szerződésszám!T15,Szerződésszám!T$2:T$34),"")</f>
        <v/>
      </c>
      <c r="U15" s="14" t="str">
        <f>IF(Szerződésszám!U15&gt;0,_xlfn.RANK.EQ(Szerződésszám!U15,Szerződésszám!U$2:U$34),"")</f>
        <v/>
      </c>
      <c r="V15" s="14" t="str">
        <f>IF(Szerződésszám!V15&gt;0,_xlfn.RANK.EQ(Szerződésszám!V15,Szerződésszám!V$2:V$34),"")</f>
        <v/>
      </c>
      <c r="W15" s="14" t="str">
        <f>IF(Szerződésszám!W15&gt;0,_xlfn.RANK.EQ(Szerződésszám!W15,Szerződésszám!W$2:W$34),"")</f>
        <v/>
      </c>
      <c r="X15" s="14" t="str">
        <f>IF(Szerződésszám!X15&gt;0,_xlfn.RANK.EQ(Szerződésszám!X15,Szerződésszám!X$2:X$34),"")</f>
        <v/>
      </c>
      <c r="Y15" s="14" t="str">
        <f>IF(Szerződésszám!Y15&gt;0,_xlfn.RANK.EQ(Szerződésszám!Y15,Szerződésszám!Y$2:Y$34),"")</f>
        <v/>
      </c>
      <c r="Z15" s="14" t="str">
        <f>IF(Szerződésszám!Z15&gt;0,_xlfn.RANK.EQ(Szerződésszám!Z15,Szerződésszám!Z$2:Z$34),"")</f>
        <v/>
      </c>
      <c r="AA15" s="14" t="str">
        <f>IF(Szerződésszám!AA15&gt;0,_xlfn.RANK.EQ(Szerződésszám!AA15,Szerződésszám!AA$2:AA$34),"")</f>
        <v/>
      </c>
      <c r="AB15" s="14" t="str">
        <f>IF(Szerződésszám!AB15&gt;0,_xlfn.RANK.EQ(Szerződésszám!AB15,Szerződésszám!AB$2:AB$34),"")</f>
        <v/>
      </c>
      <c r="AC15" s="14" t="str">
        <f>IF(Szerződésszám!AC15&gt;0,_xlfn.RANK.EQ(Szerződésszám!AC15,Szerződésszám!AC$2:AC$34),"")</f>
        <v/>
      </c>
      <c r="AD15" s="14" t="str">
        <f>IF(Szerződésszám!AD15&gt;0,_xlfn.RANK.EQ(Szerződésszám!AD15,Szerződésszám!AD$2:AD$34),"")</f>
        <v/>
      </c>
      <c r="AE15" s="14" t="str">
        <f>IF(Szerződésszám!AE15&gt;0,_xlfn.RANK.EQ(Szerződésszám!AE15,Szerződésszám!AE$2:AE$34),"")</f>
        <v/>
      </c>
      <c r="AF15" s="14" t="str">
        <f>IF(Szerződésszám!AF15&gt;0,_xlfn.RANK.EQ(Szerződésszám!AF15,Szerződésszám!AF$2:AF$34),"")</f>
        <v/>
      </c>
      <c r="AG15" s="14" t="str">
        <f>IF(Szerződésszám!AG15&gt;0,_xlfn.RANK.EQ(Szerződésszám!AG15,Szerződésszám!AG$2:AG$34),"")</f>
        <v/>
      </c>
      <c r="AH15" s="14" t="str">
        <f>IF(Szerződésszám!AH15&gt;0,_xlfn.RANK.EQ(Szerződésszám!AH15,Szerződésszám!AH$2:AH$34),"")</f>
        <v/>
      </c>
      <c r="AI15" s="14" t="str">
        <f>IF(Szerződésszám!AI15&gt;0,_xlfn.RANK.EQ(Szerződésszám!AI15,Szerződésszám!AI$2:AI$34),"")</f>
        <v/>
      </c>
      <c r="AJ15" s="14" t="str">
        <f>IF(Szerződésszám!AJ15&gt;0,_xlfn.RANK.EQ(Szerződésszám!AJ15,Szerződésszám!AJ$2:AJ$34),"")</f>
        <v/>
      </c>
      <c r="AK15" s="14" t="str">
        <f>IF(Szerződésszám!AK15&gt;0,_xlfn.RANK.EQ(Szerződésszám!AK15,Szerződésszám!AK$2:AK$34),"")</f>
        <v/>
      </c>
      <c r="AL15" s="14" t="str">
        <f>IF(Szerződésszám!AL15&gt;0,_xlfn.RANK.EQ(Szerződésszám!AL15,Szerződésszám!AL$2:AL$34),"")</f>
        <v/>
      </c>
      <c r="AM15" s="14" t="str">
        <f>IF(Szerződésszám!AM15&gt;0,_xlfn.RANK.EQ(Szerződésszám!AM15,Szerződésszám!AM$2:AM$34),"")</f>
        <v/>
      </c>
      <c r="AN15" s="14" t="str">
        <f>IF(Szerződésszám!AN15&gt;0,_xlfn.RANK.EQ(Szerződésszám!AN15,Szerződésszám!AN$2:AN$34),"")</f>
        <v/>
      </c>
      <c r="AO15" s="14" t="str">
        <f>IF(Szerződésszám!AO15&gt;0,_xlfn.RANK.EQ(Szerződésszám!AO15,Szerződésszám!AO$2:AO$34),"")</f>
        <v/>
      </c>
      <c r="AP15" s="14" t="str">
        <f>IF(Szerződésszám!AP15&gt;0,_xlfn.RANK.EQ(Szerződésszám!AP15,Szerződésszám!AP$2:AP$34),"")</f>
        <v/>
      </c>
      <c r="AQ15" s="14" t="str">
        <f>IF(Szerződésszám!AQ15&gt;0,_xlfn.RANK.EQ(Szerződésszám!AQ15,Szerződésszám!AQ$2:AQ$34),"")</f>
        <v/>
      </c>
      <c r="AR15" s="14" t="str">
        <f>IF(Szerződésszám!AR15&gt;0,_xlfn.RANK.EQ(Szerződésszám!AR15,Szerződésszám!AR$2:AR$34),"")</f>
        <v/>
      </c>
      <c r="AS15" s="14" t="str">
        <f>IF(Szerződésszám!AS15&gt;0,_xlfn.RANK.EQ(Szerződésszám!AS15,Szerződésszám!AS$2:AS$34),"")</f>
        <v/>
      </c>
      <c r="AT15" s="14" t="str">
        <f>IF(Szerződésszám!AT15&gt;0,_xlfn.RANK.EQ(Szerződésszám!AT15,Szerződésszám!AT$2:AT$34),"")</f>
        <v/>
      </c>
      <c r="AU15" s="14" t="str">
        <f>IF(Szerződésszám!AU15&gt;0,_xlfn.RANK.EQ(Szerződésszám!AU15,Szerződésszám!AU$2:AU$34),"")</f>
        <v/>
      </c>
      <c r="AV15" s="14" t="str">
        <f>IF(Szerződésszám!AV15&gt;0,_xlfn.RANK.EQ(Szerződésszám!AV15,Szerződésszám!AV$2:AV$34),"")</f>
        <v/>
      </c>
      <c r="AW15" s="14" t="str">
        <f>IF(Szerződésszám!AW15&gt;0,_xlfn.RANK.EQ(Szerződésszám!AW15,Szerződésszám!AW$2:AW$34),"")</f>
        <v/>
      </c>
      <c r="AX15" s="14" t="str">
        <f>IF(Szerződésszám!AX15&gt;0,_xlfn.RANK.EQ(Szerződésszám!AX15,Szerződésszám!AX$2:AX$34),"")</f>
        <v/>
      </c>
      <c r="AY15" s="14" t="str">
        <f>IF(Szerződésszám!AY15&gt;0,_xlfn.RANK.EQ(Szerződésszám!AY15,Szerződésszám!AY$2:AY$34),"")</f>
        <v/>
      </c>
      <c r="AZ15" s="14" t="str">
        <f>IF(Szerződésszám!AZ15&gt;0,_xlfn.RANK.EQ(Szerződésszám!AZ15,Szerződésszám!AZ$2:AZ$34),"")</f>
        <v/>
      </c>
      <c r="BA15" s="14" t="str">
        <f>IF(Szerződésszám!BA15&gt;0,_xlfn.RANK.EQ(Szerződésszám!BA15,Szerződésszám!BA$2:BA$34),"")</f>
        <v/>
      </c>
      <c r="BB15" s="14" t="str">
        <f>IF(Szerződésszám!BB15&gt;0,_xlfn.RANK.EQ(Szerződésszám!BB15,Szerződésszám!BB$2:BB$34),"")</f>
        <v/>
      </c>
      <c r="BC15" s="14" t="str">
        <f>IF(Szerződésszám!BC15&gt;0,_xlfn.RANK.EQ(Szerződésszám!BC15,Szerződésszám!BC$2:BC$34),"")</f>
        <v/>
      </c>
      <c r="BD15" s="14" t="str">
        <f>IF(Szerződésszám!BD15&gt;0,_xlfn.RANK.EQ(Szerződésszám!BD15,Szerződésszám!BD$2:BD$34),"")</f>
        <v/>
      </c>
      <c r="BE15" s="14" t="str">
        <f>IF(Szerződésszám!BE15&gt;0,_xlfn.RANK.EQ(Szerződésszám!BE15,Szerződésszám!BE$2:BE$34),"")</f>
        <v/>
      </c>
      <c r="BF15" s="14" t="str">
        <f>IF(Szerződésszám!BF15&gt;0,_xlfn.RANK.EQ(Szerződésszám!BF15,Szerződésszám!BF$2:BF$34),"")</f>
        <v/>
      </c>
      <c r="BG15" s="14" t="str">
        <f>IF(Szerződésszám!BG15&gt;0,_xlfn.RANK.EQ(Szerződésszám!BG15,Szerződésszám!BG$2:BG$34),"")</f>
        <v/>
      </c>
      <c r="BH15" s="14" t="str">
        <f>IF(Szerződésszám!BH15&gt;0,_xlfn.RANK.EQ(Szerződésszám!BH15,Szerződésszám!BH$2:BH$34),"")</f>
        <v/>
      </c>
      <c r="BI15" s="14" t="str">
        <f>IF(Szerződésszám!BI15&gt;0,_xlfn.RANK.EQ(Szerződésszám!BI15,Szerződésszám!BI$2:BI$34),"")</f>
        <v/>
      </c>
      <c r="BJ15" s="14" t="str">
        <f>IF(Szerződésszám!BJ15&gt;0,_xlfn.RANK.EQ(Szerződésszám!BJ15,Szerződésszám!BJ$2:BJ$34),"")</f>
        <v/>
      </c>
      <c r="BK15" s="14" t="str">
        <f>IF(Szerződésszám!BK15&gt;0,_xlfn.RANK.EQ(Szerződésszám!BK15,Szerződésszám!BK$2:BK$34),"")</f>
        <v/>
      </c>
      <c r="BL15" s="14" t="str">
        <f>IF(Szerződésszám!BL15&gt;0,_xlfn.RANK.EQ(Szerződésszám!BL15,Szerződésszám!BL$2:BL$34),"")</f>
        <v/>
      </c>
      <c r="BM15" s="14" t="str">
        <f>IF(Szerződésszám!BM15&gt;0,_xlfn.RANK.EQ(Szerződésszám!BM15,Szerződésszám!BM$2:BM$34),"")</f>
        <v/>
      </c>
      <c r="BN15" s="14" t="str">
        <f>IF(Szerződésszám!BN15&gt;0,_xlfn.RANK.EQ(Szerződésszám!BN15,Szerződésszám!BN$2:BN$34),"")</f>
        <v/>
      </c>
      <c r="BO15" s="14" t="str">
        <f>IF(Szerződésszám!BO15&gt;0,_xlfn.RANK.EQ(Szerződésszám!BO15,Szerződésszám!BO$2:BO$34),"")</f>
        <v/>
      </c>
      <c r="BP15" s="14" t="str">
        <f>IF(Szerződésszám!BP15&gt;0,_xlfn.RANK.EQ(Szerződésszám!BP15,Szerződésszám!BP$2:BP$34),"")</f>
        <v/>
      </c>
      <c r="BQ15" s="14" t="str">
        <f>IF(Szerződésszám!BQ15&gt;0,_xlfn.RANK.EQ(Szerződésszám!BQ15,Szerződésszám!BQ$2:BQ$34),"")</f>
        <v/>
      </c>
      <c r="BR15" s="14" t="str">
        <f>IF(Szerződésszám!BR15&gt;0,_xlfn.RANK.EQ(Szerződésszám!BR15,Szerződésszám!BR$2:BR$34),"")</f>
        <v/>
      </c>
      <c r="BS15" s="14" t="str">
        <f>IF(Szerződésszám!BS15&gt;0,_xlfn.RANK.EQ(Szerződésszám!BS15,Szerződésszám!BS$2:BS$34),"")</f>
        <v/>
      </c>
      <c r="BT15" s="14" t="str">
        <f>IF(Szerződésszám!BT15&gt;0,_xlfn.RANK.EQ(Szerződésszám!BT15,Szerződésszám!BT$2:BT$34),"")</f>
        <v/>
      </c>
      <c r="BU15" s="14" t="str">
        <f>IF(Szerződésszám!BU15&gt;0,_xlfn.RANK.EQ(Szerződésszám!BU15,Szerződésszám!BU$2:BU$34),"")</f>
        <v/>
      </c>
      <c r="BV15" s="14" t="str">
        <f>IF(Szerződésszám!BV15&gt;0,_xlfn.RANK.EQ(Szerződésszám!BV15,Szerződésszám!BV$2:BV$34),"")</f>
        <v/>
      </c>
      <c r="BW15" s="14" t="str">
        <f>IF(Szerződésszám!BW15&gt;0,_xlfn.RANK.EQ(Szerződésszám!BW15,Szerződésszám!BW$2:BW$34),"")</f>
        <v/>
      </c>
      <c r="BX15" s="14" t="str">
        <f>IF(Szerződésszám!BX15&gt;0,_xlfn.RANK.EQ(Szerződésszám!BX15,Szerződésszám!BX$2:BX$34),"")</f>
        <v/>
      </c>
      <c r="BY15" s="14" t="str">
        <f>IF(Szerződésszám!BY15&gt;0,_xlfn.RANK.EQ(Szerződésszám!BY15,Szerződésszám!BY$2:BY$34),"")</f>
        <v/>
      </c>
      <c r="BZ15" s="14" t="str">
        <f>IF(Szerződésszám!BZ15&gt;0,_xlfn.RANK.EQ(Szerződésszám!BZ15,Szerződésszám!BZ$2:BZ$34),"")</f>
        <v/>
      </c>
      <c r="CA15" s="14" t="str">
        <f>IF(Szerződésszám!CA15&gt;0,_xlfn.RANK.EQ(Szerződésszám!CA15,Szerződésszám!CA$2:CA$34),"")</f>
        <v/>
      </c>
      <c r="CB15" s="14" t="str">
        <f>IF(Szerződésszám!CB15&gt;0,_xlfn.RANK.EQ(Szerződésszám!CB15,Szerződésszám!CB$2:CB$34),"")</f>
        <v/>
      </c>
      <c r="CC15" s="14" t="str">
        <f>IF(Szerződésszám!CC15&gt;0,_xlfn.RANK.EQ(Szerződésszám!CC15,Szerződésszám!CC$2:CC$34),"")</f>
        <v/>
      </c>
      <c r="CD15" s="14" t="str">
        <f>IF(Szerződésszám!CD15&gt;0,_xlfn.RANK.EQ(Szerződésszám!CD15,Szerződésszám!CD$2:CD$34),"")</f>
        <v/>
      </c>
      <c r="CE15" s="14" t="str">
        <f>IF(Szerződésszám!CE15&gt;0,_xlfn.RANK.EQ(Szerződésszám!CE15,Szerződésszám!CE$2:CE$34),"")</f>
        <v/>
      </c>
      <c r="CF15" s="14" t="str">
        <f>IF(Szerződésszám!CF15&gt;0,_xlfn.RANK.EQ(Szerződésszám!CF15,Szerződésszám!CF$2:CF$34),"")</f>
        <v/>
      </c>
      <c r="CG15" s="14" t="str">
        <f>IF(Szerződésszám!CG15&gt;0,_xlfn.RANK.EQ(Szerződésszám!CG15,Szerződésszám!CG$2:CG$34),"")</f>
        <v/>
      </c>
      <c r="CH15" s="14" t="str">
        <f>IF(Szerződésszám!CH15&gt;0,_xlfn.RANK.EQ(Szerződésszám!CH15,Szerződésszám!CH$2:CH$34),"")</f>
        <v/>
      </c>
      <c r="CI15" s="14" t="str">
        <f>IF(Szerződésszám!CI15&gt;0,_xlfn.RANK.EQ(Szerződésszám!CI15,Szerződésszám!CI$2:CI$34),"")</f>
        <v/>
      </c>
      <c r="CJ15" s="14" t="str">
        <f>IF(Szerződésszám!CJ15&gt;0,_xlfn.RANK.EQ(Szerződésszám!CJ15,Szerződésszám!CJ$2:CJ$34),"")</f>
        <v/>
      </c>
      <c r="CK15" s="14" t="str">
        <f>IF(Szerződésszám!CK15&gt;0,_xlfn.RANK.EQ(Szerződésszám!CK15,Szerződésszám!CK$2:CK$34),"")</f>
        <v/>
      </c>
      <c r="CL15" s="14" t="str">
        <f>IF(Szerződésszám!CL15&gt;0,_xlfn.RANK.EQ(Szerződésszám!CL15,Szerződésszám!CL$2:CL$34),"")</f>
        <v/>
      </c>
    </row>
    <row r="16" spans="1:90" x14ac:dyDescent="0.2">
      <c r="A16" s="12" t="str">
        <f>Szerződésszám!A16</f>
        <v>Scania Finance Magyarország Zrt.</v>
      </c>
      <c r="B16" s="14" t="str">
        <f>IF(Szerződésszám!B16&gt;0,_xlfn.RANK.EQ(Szerződésszám!B16,Szerződésszám!B$2:B$34),"")</f>
        <v/>
      </c>
      <c r="C16" s="14" t="str">
        <f>IF(Szerződésszám!C16&gt;0,_xlfn.RANK.EQ(Szerződésszám!C16,Szerződésszám!C$2:C$34),"")</f>
        <v/>
      </c>
      <c r="D16" s="14" t="str">
        <f>IF(Szerződésszám!D16&gt;0,_xlfn.RANK.EQ(Szerződésszám!D16,Szerződésszám!D$2:D$34),"")</f>
        <v/>
      </c>
      <c r="E16" s="14" t="str">
        <f>IF(Szerződésszám!E16&gt;0,_xlfn.RANK.EQ(Szerződésszám!E16,Szerződésszám!E$2:E$34),"")</f>
        <v/>
      </c>
      <c r="F16" s="14" t="str">
        <f>IF(Szerződésszám!F16&gt;0,_xlfn.RANK.EQ(Szerződésszám!F16,Szerződésszám!F$2:F$34),"")</f>
        <v/>
      </c>
      <c r="G16" s="14" t="str">
        <f>IF(Szerződésszám!G16&gt;0,_xlfn.RANK.EQ(Szerződésszám!G16,Szerződésszám!G$2:G$34),"")</f>
        <v/>
      </c>
      <c r="H16" s="14" t="str">
        <f>IF(Szerződésszám!H16&gt;0,_xlfn.RANK.EQ(Szerződésszám!H16,Szerződésszám!H$2:H$34),"")</f>
        <v/>
      </c>
      <c r="I16" s="14" t="str">
        <f>IF(Szerződésszám!I16&gt;0,_xlfn.RANK.EQ(Szerződésszám!I16,Szerződésszám!I$2:I$34),"")</f>
        <v/>
      </c>
      <c r="J16" s="14" t="str">
        <f>IF(Szerződésszám!J16&gt;0,_xlfn.RANK.EQ(Szerződésszám!J16,Szerződésszám!J$2:J$34),"")</f>
        <v/>
      </c>
      <c r="K16" s="14" t="str">
        <f>IF(Szerződésszám!K16&gt;0,_xlfn.RANK.EQ(Szerződésszám!K16,Szerződésszám!K$2:K$34),"")</f>
        <v/>
      </c>
      <c r="L16" s="14" t="str">
        <f>IF(Szerződésszám!L16&gt;0,_xlfn.RANK.EQ(Szerződésszám!L16,Szerződésszám!L$2:L$34),"")</f>
        <v/>
      </c>
      <c r="M16" s="14" t="str">
        <f>IF(Szerződésszám!M16&gt;0,_xlfn.RANK.EQ(Szerződésszám!M16,Szerződésszám!M$2:M$34),"")</f>
        <v/>
      </c>
      <c r="N16" s="14" t="str">
        <f>IF(Szerződésszám!N16&gt;0,_xlfn.RANK.EQ(Szerződésszám!N16,Szerződésszám!N$2:N$34),"")</f>
        <v/>
      </c>
      <c r="O16" s="14" t="str">
        <f>IF(Szerződésszám!O16&gt;0,_xlfn.RANK.EQ(Szerződésszám!O16,Szerződésszám!O$2:O$34),"")</f>
        <v/>
      </c>
      <c r="P16" s="14" t="str">
        <f>IF(Szerződésszám!P16&gt;0,_xlfn.RANK.EQ(Szerződésszám!P16,Szerződésszám!P$2:P$34),"")</f>
        <v/>
      </c>
      <c r="Q16" s="14" t="str">
        <f>IF(Szerződésszám!Q16&gt;0,_xlfn.RANK.EQ(Szerződésszám!Q16,Szerződésszám!Q$2:Q$34),"")</f>
        <v/>
      </c>
      <c r="R16" s="14" t="str">
        <f>IF(Szerződésszám!R16&gt;0,_xlfn.RANK.EQ(Szerződésszám!R16,Szerződésszám!R$2:R$34),"")</f>
        <v/>
      </c>
      <c r="S16" s="14" t="str">
        <f>IF(Szerződésszám!S16&gt;0,_xlfn.RANK.EQ(Szerződésszám!S16,Szerződésszám!S$2:S$34),"")</f>
        <v/>
      </c>
      <c r="T16" s="14" t="str">
        <f>IF(Szerződésszám!T16&gt;0,_xlfn.RANK.EQ(Szerződésszám!T16,Szerződésszám!T$2:T$34),"")</f>
        <v/>
      </c>
      <c r="U16" s="14" t="str">
        <f>IF(Szerződésszám!U16&gt;0,_xlfn.RANK.EQ(Szerződésszám!U16,Szerződésszám!U$2:U$34),"")</f>
        <v/>
      </c>
      <c r="V16" s="14" t="str">
        <f>IF(Szerződésszám!V16&gt;0,_xlfn.RANK.EQ(Szerződésszám!V16,Szerződésszám!V$2:V$34),"")</f>
        <v/>
      </c>
      <c r="W16" s="14" t="str">
        <f>IF(Szerződésszám!W16&gt;0,_xlfn.RANK.EQ(Szerződésszám!W16,Szerződésszám!W$2:W$34),"")</f>
        <v/>
      </c>
      <c r="X16" s="14" t="str">
        <f>IF(Szerződésszám!X16&gt;0,_xlfn.RANK.EQ(Szerződésszám!X16,Szerződésszám!X$2:X$34),"")</f>
        <v/>
      </c>
      <c r="Y16" s="14" t="str">
        <f>IF(Szerződésszám!Y16&gt;0,_xlfn.RANK.EQ(Szerződésszám!Y16,Szerződésszám!Y$2:Y$34),"")</f>
        <v/>
      </c>
      <c r="Z16" s="14" t="str">
        <f>IF(Szerződésszám!Z16&gt;0,_xlfn.RANK.EQ(Szerződésszám!Z16,Szerződésszám!Z$2:Z$34),"")</f>
        <v/>
      </c>
      <c r="AA16" s="14" t="str">
        <f>IF(Szerződésszám!AA16&gt;0,_xlfn.RANK.EQ(Szerződésszám!AA16,Szerződésszám!AA$2:AA$34),"")</f>
        <v/>
      </c>
      <c r="AB16" s="14">
        <f>IF(Szerződésszám!AB16&gt;0,_xlfn.RANK.EQ(Szerződésszám!AB16,Szerződésszám!AB$2:AB$34),"")</f>
        <v>7</v>
      </c>
      <c r="AC16" s="14" t="str">
        <f>IF(Szerződésszám!AC16&gt;0,_xlfn.RANK.EQ(Szerződésszám!AC16,Szerződésszám!AC$2:AC$34),"")</f>
        <v/>
      </c>
      <c r="AD16" s="14" t="str">
        <f>IF(Szerződésszám!AD16&gt;0,_xlfn.RANK.EQ(Szerződésszám!AD16,Szerződésszám!AD$2:AD$34),"")</f>
        <v/>
      </c>
      <c r="AE16" s="14">
        <f>IF(Szerződésszám!AE16&gt;0,_xlfn.RANK.EQ(Szerződésszám!AE16,Szerződésszám!AE$2:AE$34),"")</f>
        <v>8</v>
      </c>
      <c r="AF16" s="14" t="str">
        <f>IF(Szerződésszám!AF16&gt;0,_xlfn.RANK.EQ(Szerződésszám!AF16,Szerződésszám!AF$2:AF$34),"")</f>
        <v/>
      </c>
      <c r="AG16" s="14" t="str">
        <f>IF(Szerződésszám!AG16&gt;0,_xlfn.RANK.EQ(Szerződésszám!AG16,Szerződésszám!AG$2:AG$34),"")</f>
        <v/>
      </c>
      <c r="AH16" s="14" t="str">
        <f>IF(Szerződésszám!AH16&gt;0,_xlfn.RANK.EQ(Szerződésszám!AH16,Szerződésszám!AH$2:AH$34),"")</f>
        <v/>
      </c>
      <c r="AI16" s="14" t="str">
        <f>IF(Szerződésszám!AI16&gt;0,_xlfn.RANK.EQ(Szerződésszám!AI16,Szerződésszám!AI$2:AI$34),"")</f>
        <v/>
      </c>
      <c r="AJ16" s="14" t="str">
        <f>IF(Szerződésszám!AJ16&gt;0,_xlfn.RANK.EQ(Szerződésszám!AJ16,Szerződésszám!AJ$2:AJ$34),"")</f>
        <v/>
      </c>
      <c r="AK16" s="14" t="str">
        <f>IF(Szerződésszám!AK16&gt;0,_xlfn.RANK.EQ(Szerződésszám!AK16,Szerződésszám!AK$2:AK$34),"")</f>
        <v/>
      </c>
      <c r="AL16" s="14" t="str">
        <f>IF(Szerződésszám!AL16&gt;0,_xlfn.RANK.EQ(Szerződésszám!AL16,Szerződésszám!AL$2:AL$34),"")</f>
        <v/>
      </c>
      <c r="AM16" s="14" t="str">
        <f>IF(Szerződésszám!AM16&gt;0,_xlfn.RANK.EQ(Szerződésszám!AM16,Szerződésszám!AM$2:AM$34),"")</f>
        <v/>
      </c>
      <c r="AN16" s="14" t="str">
        <f>IF(Szerződésszám!AN16&gt;0,_xlfn.RANK.EQ(Szerződésszám!AN16,Szerződésszám!AN$2:AN$34),"")</f>
        <v/>
      </c>
      <c r="AO16" s="14" t="str">
        <f>IF(Szerződésszám!AO16&gt;0,_xlfn.RANK.EQ(Szerződésszám!AO16,Szerződésszám!AO$2:AO$34),"")</f>
        <v/>
      </c>
      <c r="AP16" s="14" t="str">
        <f>IF(Szerződésszám!AP16&gt;0,_xlfn.RANK.EQ(Szerződésszám!AP16,Szerződésszám!AP$2:AP$34),"")</f>
        <v/>
      </c>
      <c r="AQ16" s="14" t="str">
        <f>IF(Szerződésszám!AQ16&gt;0,_xlfn.RANK.EQ(Szerződésszám!AQ16,Szerződésszám!AQ$2:AQ$34),"")</f>
        <v/>
      </c>
      <c r="AR16" s="14" t="str">
        <f>IF(Szerződésszám!AR16&gt;0,_xlfn.RANK.EQ(Szerződésszám!AR16,Szerződésszám!AR$2:AR$34),"")</f>
        <v/>
      </c>
      <c r="AS16" s="14" t="str">
        <f>IF(Szerződésszám!AS16&gt;0,_xlfn.RANK.EQ(Szerződésszám!AS16,Szerződésszám!AS$2:AS$34),"")</f>
        <v/>
      </c>
      <c r="AT16" s="14" t="str">
        <f>IF(Szerződésszám!AT16&gt;0,_xlfn.RANK.EQ(Szerződésszám!AT16,Szerződésszám!AT$2:AT$34),"")</f>
        <v/>
      </c>
      <c r="AU16" s="14" t="str">
        <f>IF(Szerződésszám!AU16&gt;0,_xlfn.RANK.EQ(Szerződésszám!AU16,Szerződésszám!AU$2:AU$34),"")</f>
        <v/>
      </c>
      <c r="AV16" s="14" t="str">
        <f>IF(Szerződésszám!AV16&gt;0,_xlfn.RANK.EQ(Szerződésszám!AV16,Szerződésszám!AV$2:AV$34),"")</f>
        <v/>
      </c>
      <c r="AW16" s="14" t="str">
        <f>IF(Szerződésszám!AW16&gt;0,_xlfn.RANK.EQ(Szerződésszám!AW16,Szerződésszám!AW$2:AW$34),"")</f>
        <v/>
      </c>
      <c r="AX16" s="14" t="str">
        <f>IF(Szerződésszám!AX16&gt;0,_xlfn.RANK.EQ(Szerződésszám!AX16,Szerződésszám!AX$2:AX$34),"")</f>
        <v/>
      </c>
      <c r="AY16" s="14" t="str">
        <f>IF(Szerződésszám!AY16&gt;0,_xlfn.RANK.EQ(Szerződésszám!AY16,Szerződésszám!AY$2:AY$34),"")</f>
        <v/>
      </c>
      <c r="AZ16" s="14" t="str">
        <f>IF(Szerződésszám!AZ16&gt;0,_xlfn.RANK.EQ(Szerződésszám!AZ16,Szerződésszám!AZ$2:AZ$34),"")</f>
        <v/>
      </c>
      <c r="BA16" s="14" t="str">
        <f>IF(Szerződésszám!BA16&gt;0,_xlfn.RANK.EQ(Szerződésszám!BA16,Szerződésszám!BA$2:BA$34),"")</f>
        <v/>
      </c>
      <c r="BB16" s="14" t="str">
        <f>IF(Szerződésszám!BB16&gt;0,_xlfn.RANK.EQ(Szerződésszám!BB16,Szerződésszám!BB$2:BB$34),"")</f>
        <v/>
      </c>
      <c r="BC16" s="14" t="str">
        <f>IF(Szerződésszám!BC16&gt;0,_xlfn.RANK.EQ(Szerződésszám!BC16,Szerződésszám!BC$2:BC$34),"")</f>
        <v/>
      </c>
      <c r="BD16" s="14" t="str">
        <f>IF(Szerződésszám!BD16&gt;0,_xlfn.RANK.EQ(Szerződésszám!BD16,Szerződésszám!BD$2:BD$34),"")</f>
        <v/>
      </c>
      <c r="BE16" s="14" t="str">
        <f>IF(Szerződésszám!BE16&gt;0,_xlfn.RANK.EQ(Szerződésszám!BE16,Szerződésszám!BE$2:BE$34),"")</f>
        <v/>
      </c>
      <c r="BF16" s="14" t="str">
        <f>IF(Szerződésszám!BF16&gt;0,_xlfn.RANK.EQ(Szerződésszám!BF16,Szerződésszám!BF$2:BF$34),"")</f>
        <v/>
      </c>
      <c r="BG16" s="14" t="str">
        <f>IF(Szerződésszám!BG16&gt;0,_xlfn.RANK.EQ(Szerződésszám!BG16,Szerződésszám!BG$2:BG$34),"")</f>
        <v/>
      </c>
      <c r="BH16" s="14" t="str">
        <f>IF(Szerződésszám!BH16&gt;0,_xlfn.RANK.EQ(Szerződésszám!BH16,Szerződésszám!BH$2:BH$34),"")</f>
        <v/>
      </c>
      <c r="BI16" s="14" t="str">
        <f>IF(Szerződésszám!BI16&gt;0,_xlfn.RANK.EQ(Szerződésszám!BI16,Szerződésszám!BI$2:BI$34),"")</f>
        <v/>
      </c>
      <c r="BJ16" s="14" t="str">
        <f>IF(Szerződésszám!BJ16&gt;0,_xlfn.RANK.EQ(Szerződésszám!BJ16,Szerződésszám!BJ$2:BJ$34),"")</f>
        <v/>
      </c>
      <c r="BK16" s="14" t="str">
        <f>IF(Szerződésszám!BK16&gt;0,_xlfn.RANK.EQ(Szerződésszám!BK16,Szerződésszám!BK$2:BK$34),"")</f>
        <v/>
      </c>
      <c r="BL16" s="14" t="str">
        <f>IF(Szerződésszám!BL16&gt;0,_xlfn.RANK.EQ(Szerződésszám!BL16,Szerződésszám!BL$2:BL$34),"")</f>
        <v/>
      </c>
      <c r="BM16" s="14" t="str">
        <f>IF(Szerződésszám!BM16&gt;0,_xlfn.RANK.EQ(Szerződésszám!BM16,Szerződésszám!BM$2:BM$34),"")</f>
        <v/>
      </c>
      <c r="BN16" s="14" t="str">
        <f>IF(Szerződésszám!BN16&gt;0,_xlfn.RANK.EQ(Szerződésszám!BN16,Szerződésszám!BN$2:BN$34),"")</f>
        <v/>
      </c>
      <c r="BO16" s="14" t="str">
        <f>IF(Szerződésszám!BO16&gt;0,_xlfn.RANK.EQ(Szerződésszám!BO16,Szerződésszám!BO$2:BO$34),"")</f>
        <v/>
      </c>
      <c r="BP16" s="14" t="str">
        <f>IF(Szerződésszám!BP16&gt;0,_xlfn.RANK.EQ(Szerződésszám!BP16,Szerződésszám!BP$2:BP$34),"")</f>
        <v/>
      </c>
      <c r="BQ16" s="14" t="str">
        <f>IF(Szerződésszám!BQ16&gt;0,_xlfn.RANK.EQ(Szerződésszám!BQ16,Szerződésszám!BQ$2:BQ$34),"")</f>
        <v/>
      </c>
      <c r="BR16" s="14" t="str">
        <f>IF(Szerződésszám!BR16&gt;0,_xlfn.RANK.EQ(Szerződésszám!BR16,Szerződésszám!BR$2:BR$34),"")</f>
        <v/>
      </c>
      <c r="BS16" s="14">
        <f>IF(Szerződésszám!BS16&gt;0,_xlfn.RANK.EQ(Szerződésszám!BS16,Szerződésszám!BS$2:BS$34),"")</f>
        <v>8</v>
      </c>
      <c r="BT16" s="14" t="str">
        <f>IF(Szerződésszám!BT16&gt;0,_xlfn.RANK.EQ(Szerződésszám!BT16,Szerződésszám!BT$2:BT$34),"")</f>
        <v/>
      </c>
      <c r="BU16" s="14" t="str">
        <f>IF(Szerződésszám!BU16&gt;0,_xlfn.RANK.EQ(Szerződésszám!BU16,Szerződésszám!BU$2:BU$34),"")</f>
        <v/>
      </c>
      <c r="BV16" s="14" t="str">
        <f>IF(Szerződésszám!BV16&gt;0,_xlfn.RANK.EQ(Szerződésszám!BV16,Szerződésszám!BV$2:BV$34),"")</f>
        <v/>
      </c>
      <c r="BW16" s="14" t="str">
        <f>IF(Szerződésszám!BW16&gt;0,_xlfn.RANK.EQ(Szerződésszám!BW16,Szerződésszám!BW$2:BW$34),"")</f>
        <v/>
      </c>
      <c r="BX16" s="14" t="str">
        <f>IF(Szerződésszám!BX16&gt;0,_xlfn.RANK.EQ(Szerződésszám!BX16,Szerződésszám!BX$2:BX$34),"")</f>
        <v/>
      </c>
      <c r="BY16" s="14" t="str">
        <f>IF(Szerződésszám!BY16&gt;0,_xlfn.RANK.EQ(Szerződésszám!BY16,Szerződésszám!BY$2:BY$34),"")</f>
        <v/>
      </c>
      <c r="BZ16" s="14" t="str">
        <f>IF(Szerződésszám!BZ16&gt;0,_xlfn.RANK.EQ(Szerződésszám!BZ16,Szerződésszám!BZ$2:BZ$34),"")</f>
        <v/>
      </c>
      <c r="CA16" s="14" t="str">
        <f>IF(Szerződésszám!CA16&gt;0,_xlfn.RANK.EQ(Szerződésszám!CA16,Szerződésszám!CA$2:CA$34),"")</f>
        <v/>
      </c>
      <c r="CB16" s="14" t="str">
        <f>IF(Szerződésszám!CB16&gt;0,_xlfn.RANK.EQ(Szerződésszám!CB16,Szerződésszám!CB$2:CB$34),"")</f>
        <v/>
      </c>
      <c r="CC16" s="14">
        <f>IF(Szerződésszám!CC16&gt;0,_xlfn.RANK.EQ(Szerződésszám!CC16,Szerződésszám!CC$2:CC$34),"")</f>
        <v>8</v>
      </c>
      <c r="CD16" s="14" t="str">
        <f>IF(Szerződésszám!CD16&gt;0,_xlfn.RANK.EQ(Szerződésszám!CD16,Szerződésszám!CD$2:CD$34),"")</f>
        <v/>
      </c>
      <c r="CE16" s="14" t="str">
        <f>IF(Szerződésszám!CE16&gt;0,_xlfn.RANK.EQ(Szerződésszám!CE16,Szerződésszám!CE$2:CE$34),"")</f>
        <v/>
      </c>
      <c r="CF16" s="14" t="str">
        <f>IF(Szerződésszám!CF16&gt;0,_xlfn.RANK.EQ(Szerződésszám!CF16,Szerződésszám!CF$2:CF$34),"")</f>
        <v/>
      </c>
      <c r="CG16" s="14">
        <f>IF(Szerződésszám!CG16&gt;0,_xlfn.RANK.EQ(Szerződésszám!CG16,Szerződésszám!CG$2:CG$34),"")</f>
        <v>20</v>
      </c>
      <c r="CH16" s="14" t="str">
        <f>IF(Szerződésszám!CH16&gt;0,_xlfn.RANK.EQ(Szerződésszám!CH16,Szerződésszám!CH$2:CH$34),"")</f>
        <v/>
      </c>
      <c r="CI16" s="14" t="str">
        <f>IF(Szerződésszám!CI16&gt;0,_xlfn.RANK.EQ(Szerződésszám!CI16,Szerződésszám!CI$2:CI$34),"")</f>
        <v/>
      </c>
      <c r="CJ16" s="14" t="str">
        <f>IF(Szerződésszám!CJ16&gt;0,_xlfn.RANK.EQ(Szerződésszám!CJ16,Szerződésszám!CJ$2:CJ$34),"")</f>
        <v/>
      </c>
      <c r="CK16" s="14" t="str">
        <f>IF(Szerződésszám!CK16&gt;0,_xlfn.RANK.EQ(Szerződésszám!CK16,Szerződésszám!CK$2:CK$34),"")</f>
        <v/>
      </c>
      <c r="CL16" s="14" t="str">
        <f>IF(Szerződésszám!CL16&gt;0,_xlfn.RANK.EQ(Szerződésszám!CL16,Szerződésszám!CL$2:CL$34),"")</f>
        <v/>
      </c>
    </row>
    <row r="17" spans="1:105" x14ac:dyDescent="0.2">
      <c r="A17" s="12" t="str">
        <f>Szerződésszám!A17</f>
        <v>Rent-a-server Kft.</v>
      </c>
      <c r="B17" s="14" t="str">
        <f>IF(Szerződésszám!B17&gt;0,_xlfn.RANK.EQ(Szerződésszám!B17,Szerződésszám!B$2:B$34),"")</f>
        <v/>
      </c>
      <c r="C17" s="14" t="str">
        <f>IF(Szerződésszám!C17&gt;0,_xlfn.RANK.EQ(Szerződésszám!C17,Szerződésszám!C$2:C$34),"")</f>
        <v/>
      </c>
      <c r="D17" s="14" t="str">
        <f>IF(Szerződésszám!D17&gt;0,_xlfn.RANK.EQ(Szerződésszám!D17,Szerződésszám!D$2:D$34),"")</f>
        <v/>
      </c>
      <c r="E17" s="14" t="str">
        <f>IF(Szerződésszám!E17&gt;0,_xlfn.RANK.EQ(Szerződésszám!E17,Szerződésszám!E$2:E$34),"")</f>
        <v/>
      </c>
      <c r="F17" s="14" t="str">
        <f>IF(Szerződésszám!F17&gt;0,_xlfn.RANK.EQ(Szerződésszám!F17,Szerződésszám!F$2:F$34),"")</f>
        <v/>
      </c>
      <c r="G17" s="14" t="str">
        <f>IF(Szerződésszám!G17&gt;0,_xlfn.RANK.EQ(Szerződésszám!G17,Szerződésszám!G$2:G$34),"")</f>
        <v/>
      </c>
      <c r="H17" s="14" t="str">
        <f>IF(Szerződésszám!H17&gt;0,_xlfn.RANK.EQ(Szerződésszám!H17,Szerződésszám!H$2:H$34),"")</f>
        <v/>
      </c>
      <c r="I17" s="14" t="str">
        <f>IF(Szerződésszám!I17&gt;0,_xlfn.RANK.EQ(Szerződésszám!I17,Szerződésszám!I$2:I$34),"")</f>
        <v/>
      </c>
      <c r="J17" s="14" t="str">
        <f>IF(Szerződésszám!J17&gt;0,_xlfn.RANK.EQ(Szerződésszám!J17,Szerződésszám!J$2:J$34),"")</f>
        <v/>
      </c>
      <c r="K17" s="14" t="str">
        <f>IF(Szerződésszám!K17&gt;0,_xlfn.RANK.EQ(Szerződésszám!K17,Szerződésszám!K$2:K$34),"")</f>
        <v/>
      </c>
      <c r="L17" s="14" t="str">
        <f>IF(Szerződésszám!L17&gt;0,_xlfn.RANK.EQ(Szerződésszám!L17,Szerződésszám!L$2:L$34),"")</f>
        <v/>
      </c>
      <c r="M17" s="14" t="str">
        <f>IF(Szerződésszám!M17&gt;0,_xlfn.RANK.EQ(Szerződésszám!M17,Szerződésszám!M$2:M$34),"")</f>
        <v/>
      </c>
      <c r="N17" s="14" t="str">
        <f>IF(Szerződésszám!N17&gt;0,_xlfn.RANK.EQ(Szerződésszám!N17,Szerződésszám!N$2:N$34),"")</f>
        <v/>
      </c>
      <c r="O17" s="14" t="str">
        <f>IF(Szerződésszám!O17&gt;0,_xlfn.RANK.EQ(Szerződésszám!O17,Szerződésszám!O$2:O$34),"")</f>
        <v/>
      </c>
      <c r="P17" s="14" t="str">
        <f>IF(Szerződésszám!P17&gt;0,_xlfn.RANK.EQ(Szerződésszám!P17,Szerződésszám!P$2:P$34),"")</f>
        <v/>
      </c>
      <c r="Q17" s="14" t="str">
        <f>IF(Szerződésszám!Q17&gt;0,_xlfn.RANK.EQ(Szerződésszám!Q17,Szerződésszám!Q$2:Q$34),"")</f>
        <v/>
      </c>
      <c r="R17" s="14" t="str">
        <f>IF(Szerződésszám!R17&gt;0,_xlfn.RANK.EQ(Szerződésszám!R17,Szerződésszám!R$2:R$34),"")</f>
        <v/>
      </c>
      <c r="S17" s="14" t="str">
        <f>IF(Szerződésszám!S17&gt;0,_xlfn.RANK.EQ(Szerződésszám!S17,Szerződésszám!S$2:S$34),"")</f>
        <v/>
      </c>
      <c r="T17" s="14" t="str">
        <f>IF(Szerződésszám!T17&gt;0,_xlfn.RANK.EQ(Szerződésszám!T17,Szerződésszám!T$2:T$34),"")</f>
        <v/>
      </c>
      <c r="U17" s="14" t="str">
        <f>IF(Szerződésszám!U17&gt;0,_xlfn.RANK.EQ(Szerződésszám!U17,Szerződésszám!U$2:U$34),"")</f>
        <v/>
      </c>
      <c r="V17" s="14" t="str">
        <f>IF(Szerződésszám!V17&gt;0,_xlfn.RANK.EQ(Szerződésszám!V17,Szerződésszám!V$2:V$34),"")</f>
        <v/>
      </c>
      <c r="W17" s="14" t="str">
        <f>IF(Szerződésszám!W17&gt;0,_xlfn.RANK.EQ(Szerződésszám!W17,Szerződésszám!W$2:W$34),"")</f>
        <v/>
      </c>
      <c r="X17" s="14" t="str">
        <f>IF(Szerződésszám!X17&gt;0,_xlfn.RANK.EQ(Szerződésszám!X17,Szerződésszám!X$2:X$34),"")</f>
        <v/>
      </c>
      <c r="Y17" s="14" t="str">
        <f>IF(Szerződésszám!Y17&gt;0,_xlfn.RANK.EQ(Szerződésszám!Y17,Szerződésszám!Y$2:Y$34),"")</f>
        <v/>
      </c>
      <c r="Z17" s="14" t="str">
        <f>IF(Szerződésszám!Z17&gt;0,_xlfn.RANK.EQ(Szerződésszám!Z17,Szerződésszám!Z$2:Z$34),"")</f>
        <v/>
      </c>
      <c r="AA17" s="14" t="str">
        <f>IF(Szerződésszám!AA17&gt;0,_xlfn.RANK.EQ(Szerződésszám!AA17,Szerződésszám!AA$2:AA$34),"")</f>
        <v/>
      </c>
      <c r="AB17" s="14" t="str">
        <f>IF(Szerződésszám!AB17&gt;0,_xlfn.RANK.EQ(Szerződésszám!AB17,Szerződésszám!AB$2:AB$34),"")</f>
        <v/>
      </c>
      <c r="AC17" s="14" t="str">
        <f>IF(Szerződésszám!AC17&gt;0,_xlfn.RANK.EQ(Szerződésszám!AC17,Szerződésszám!AC$2:AC$34),"")</f>
        <v/>
      </c>
      <c r="AD17" s="14" t="str">
        <f>IF(Szerződésszám!AD17&gt;0,_xlfn.RANK.EQ(Szerződésszám!AD17,Szerződésszám!AD$2:AD$34),"")</f>
        <v/>
      </c>
      <c r="AE17" s="14" t="str">
        <f>IF(Szerződésszám!AE17&gt;0,_xlfn.RANK.EQ(Szerződésszám!AE17,Szerződésszám!AE$2:AE$34),"")</f>
        <v/>
      </c>
      <c r="AF17" s="14" t="str">
        <f>IF(Szerződésszám!AF17&gt;0,_xlfn.RANK.EQ(Szerződésszám!AF17,Szerződésszám!AF$2:AF$34),"")</f>
        <v/>
      </c>
      <c r="AG17" s="14" t="str">
        <f>IF(Szerződésszám!AG17&gt;0,_xlfn.RANK.EQ(Szerződésszám!AG17,Szerződésszám!AG$2:AG$34),"")</f>
        <v/>
      </c>
      <c r="AH17" s="14" t="str">
        <f>IF(Szerződésszám!AH17&gt;0,_xlfn.RANK.EQ(Szerződésszám!AH17,Szerződésszám!AH$2:AH$34),"")</f>
        <v/>
      </c>
      <c r="AI17" s="14" t="str">
        <f>IF(Szerződésszám!AI17&gt;0,_xlfn.RANK.EQ(Szerződésszám!AI17,Szerződésszám!AI$2:AI$34),"")</f>
        <v/>
      </c>
      <c r="AJ17" s="14" t="str">
        <f>IF(Szerződésszám!AJ17&gt;0,_xlfn.RANK.EQ(Szerződésszám!AJ17,Szerződésszám!AJ$2:AJ$34),"")</f>
        <v/>
      </c>
      <c r="AK17" s="14">
        <f>IF(Szerződésszám!AK17&gt;0,_xlfn.RANK.EQ(Szerződésszám!AK17,Szerződésszám!AK$2:AK$34),"")</f>
        <v>3</v>
      </c>
      <c r="AL17" s="14" t="str">
        <f>IF(Szerződésszám!AL17&gt;0,_xlfn.RANK.EQ(Szerződésszám!AL17,Szerződésszám!AL$2:AL$34),"")</f>
        <v/>
      </c>
      <c r="AM17" s="14" t="str">
        <f>IF(Szerződésszám!AM17&gt;0,_xlfn.RANK.EQ(Szerződésszám!AM17,Szerződésszám!AM$2:AM$34),"")</f>
        <v/>
      </c>
      <c r="AN17" s="14" t="str">
        <f>IF(Szerződésszám!AN17&gt;0,_xlfn.RANK.EQ(Szerződésszám!AN17,Szerződésszám!AN$2:AN$34),"")</f>
        <v/>
      </c>
      <c r="AO17" s="14" t="str">
        <f>IF(Szerződésszám!AO17&gt;0,_xlfn.RANK.EQ(Szerződésszám!AO17,Szerződésszám!AO$2:AO$34),"")</f>
        <v/>
      </c>
      <c r="AP17" s="14" t="str">
        <f>IF(Szerződésszám!AP17&gt;0,_xlfn.RANK.EQ(Szerződésszám!AP17,Szerződésszám!AP$2:AP$34),"")</f>
        <v/>
      </c>
      <c r="AQ17" s="14" t="str">
        <f>IF(Szerződésszám!AQ17&gt;0,_xlfn.RANK.EQ(Szerződésszám!AQ17,Szerződésszám!AQ$2:AQ$34),"")</f>
        <v/>
      </c>
      <c r="AR17" s="14" t="str">
        <f>IF(Szerződésszám!AR17&gt;0,_xlfn.RANK.EQ(Szerződésszám!AR17,Szerződésszám!AR$2:AR$34),"")</f>
        <v/>
      </c>
      <c r="AS17" s="14" t="str">
        <f>IF(Szerződésszám!AS17&gt;0,_xlfn.RANK.EQ(Szerződésszám!AS17,Szerződésszám!AS$2:AS$34),"")</f>
        <v/>
      </c>
      <c r="AT17" s="14" t="str">
        <f>IF(Szerződésszám!AT17&gt;0,_xlfn.RANK.EQ(Szerződésszám!AT17,Szerződésszám!AT$2:AT$34),"")</f>
        <v/>
      </c>
      <c r="AU17" s="14" t="str">
        <f>IF(Szerződésszám!AU17&gt;0,_xlfn.RANK.EQ(Szerződésszám!AU17,Szerződésszám!AU$2:AU$34),"")</f>
        <v/>
      </c>
      <c r="AV17" s="14" t="str">
        <f>IF(Szerződésszám!AV17&gt;0,_xlfn.RANK.EQ(Szerződésszám!AV17,Szerződésszám!AV$2:AV$34),"")</f>
        <v/>
      </c>
      <c r="AW17" s="14">
        <f>IF(Szerződésszám!AW17&gt;0,_xlfn.RANK.EQ(Szerződésszám!AW17,Szerződésszám!AW$2:AW$34),"")</f>
        <v>2</v>
      </c>
      <c r="AX17" s="14" t="str">
        <f>IF(Szerződésszám!AX17&gt;0,_xlfn.RANK.EQ(Szerződésszám!AX17,Szerződésszám!AX$2:AX$34),"")</f>
        <v/>
      </c>
      <c r="AY17" s="14" t="str">
        <f>IF(Szerződésszám!AY17&gt;0,_xlfn.RANK.EQ(Szerződésszám!AY17,Szerződésszám!AY$2:AY$34),"")</f>
        <v/>
      </c>
      <c r="AZ17" s="14" t="str">
        <f>IF(Szerződésszám!AZ17&gt;0,_xlfn.RANK.EQ(Szerződésszám!AZ17,Szerződésszám!AZ$2:AZ$34),"")</f>
        <v/>
      </c>
      <c r="BA17" s="14" t="str">
        <f>IF(Szerződésszám!BA17&gt;0,_xlfn.RANK.EQ(Szerződésszám!BA17,Szerződésszám!BA$2:BA$34),"")</f>
        <v/>
      </c>
      <c r="BB17" s="14" t="str">
        <f>IF(Szerződésszám!BB17&gt;0,_xlfn.RANK.EQ(Szerződésszám!BB17,Szerződésszám!BB$2:BB$34),"")</f>
        <v/>
      </c>
      <c r="BC17" s="14" t="str">
        <f>IF(Szerződésszám!BC17&gt;0,_xlfn.RANK.EQ(Szerződésszám!BC17,Szerződésszám!BC$2:BC$34),"")</f>
        <v/>
      </c>
      <c r="BD17" s="14" t="str">
        <f>IF(Szerződésszám!BD17&gt;0,_xlfn.RANK.EQ(Szerződésszám!BD17,Szerződésszám!BD$2:BD$34),"")</f>
        <v/>
      </c>
      <c r="BE17" s="14" t="str">
        <f>IF(Szerződésszám!BE17&gt;0,_xlfn.RANK.EQ(Szerződésszám!BE17,Szerződésszám!BE$2:BE$34),"")</f>
        <v/>
      </c>
      <c r="BF17" s="14" t="str">
        <f>IF(Szerződésszám!BF17&gt;0,_xlfn.RANK.EQ(Szerződésszám!BF17,Szerződésszám!BF$2:BF$34),"")</f>
        <v/>
      </c>
      <c r="BG17" s="14" t="str">
        <f>IF(Szerződésszám!BG17&gt;0,_xlfn.RANK.EQ(Szerződésszám!BG17,Szerződésszám!BG$2:BG$34),"")</f>
        <v/>
      </c>
      <c r="BH17" s="14" t="str">
        <f>IF(Szerződésszám!BH17&gt;0,_xlfn.RANK.EQ(Szerződésszám!BH17,Szerződésszám!BH$2:BH$34),"")</f>
        <v/>
      </c>
      <c r="BI17" s="14" t="str">
        <f>IF(Szerződésszám!BI17&gt;0,_xlfn.RANK.EQ(Szerződésszám!BI17,Szerződésszám!BI$2:BI$34),"")</f>
        <v/>
      </c>
      <c r="BJ17" s="14" t="str">
        <f>IF(Szerződésszám!BJ17&gt;0,_xlfn.RANK.EQ(Szerződésszám!BJ17,Szerződésszám!BJ$2:BJ$34),"")</f>
        <v/>
      </c>
      <c r="BK17" s="14" t="str">
        <f>IF(Szerződésszám!BK17&gt;0,_xlfn.RANK.EQ(Szerződésszám!BK17,Szerződésszám!BK$2:BK$34),"")</f>
        <v/>
      </c>
      <c r="BL17" s="14" t="str">
        <f>IF(Szerződésszám!BL17&gt;0,_xlfn.RANK.EQ(Szerződésszám!BL17,Szerződésszám!BL$2:BL$34),"")</f>
        <v/>
      </c>
      <c r="BM17" s="14" t="str">
        <f>IF(Szerződésszám!BM17&gt;0,_xlfn.RANK.EQ(Szerződésszám!BM17,Szerződésszám!BM$2:BM$34),"")</f>
        <v/>
      </c>
      <c r="BN17" s="14" t="str">
        <f>IF(Szerződésszám!BN17&gt;0,_xlfn.RANK.EQ(Szerződésszám!BN17,Szerződésszám!BN$2:BN$34),"")</f>
        <v/>
      </c>
      <c r="BO17" s="14" t="str">
        <f>IF(Szerződésszám!BO17&gt;0,_xlfn.RANK.EQ(Szerződésszám!BO17,Szerződésszám!BO$2:BO$34),"")</f>
        <v/>
      </c>
      <c r="BP17" s="14" t="str">
        <f>IF(Szerződésszám!BP17&gt;0,_xlfn.RANK.EQ(Szerződésszám!BP17,Szerződésszám!BP$2:BP$34),"")</f>
        <v/>
      </c>
      <c r="BQ17" s="14" t="str">
        <f>IF(Szerződésszám!BQ17&gt;0,_xlfn.RANK.EQ(Szerződésszám!BQ17,Szerződésszám!BQ$2:BQ$34),"")</f>
        <v/>
      </c>
      <c r="BR17" s="14" t="str">
        <f>IF(Szerződésszám!BR17&gt;0,_xlfn.RANK.EQ(Szerződésszám!BR17,Szerződésszám!BR$2:BR$34),"")</f>
        <v/>
      </c>
      <c r="BS17" s="14" t="str">
        <f>IF(Szerződésszám!BS17&gt;0,_xlfn.RANK.EQ(Szerződésszám!BS17,Szerződésszám!BS$2:BS$34),"")</f>
        <v/>
      </c>
      <c r="BT17" s="14" t="str">
        <f>IF(Szerződésszám!BT17&gt;0,_xlfn.RANK.EQ(Szerződésszám!BT17,Szerződésszám!BT$2:BT$34),"")</f>
        <v/>
      </c>
      <c r="BU17" s="14" t="str">
        <f>IF(Szerződésszám!BU17&gt;0,_xlfn.RANK.EQ(Szerződésszám!BU17,Szerződésszám!BU$2:BU$34),"")</f>
        <v/>
      </c>
      <c r="BV17" s="14">
        <f>IF(Szerződésszám!BV17&gt;0,_xlfn.RANK.EQ(Szerződésszám!BV17,Szerződésszám!BV$2:BV$34),"")</f>
        <v>4</v>
      </c>
      <c r="BW17" s="14" t="str">
        <f>IF(Szerződésszám!BW17&gt;0,_xlfn.RANK.EQ(Szerződésszám!BW17,Szerződésszám!BW$2:BW$34),"")</f>
        <v/>
      </c>
      <c r="BX17" s="14" t="str">
        <f>IF(Szerződésszám!BX17&gt;0,_xlfn.RANK.EQ(Szerződésszám!BX17,Szerződésszám!BX$2:BX$34),"")</f>
        <v/>
      </c>
      <c r="BY17" s="14" t="str">
        <f>IF(Szerződésszám!BY17&gt;0,_xlfn.RANK.EQ(Szerződésszám!BY17,Szerződésszám!BY$2:BY$34),"")</f>
        <v/>
      </c>
      <c r="BZ17" s="14" t="str">
        <f>IF(Szerződésszám!BZ17&gt;0,_xlfn.RANK.EQ(Szerződésszám!BZ17,Szerződésszám!BZ$2:BZ$34),"")</f>
        <v/>
      </c>
      <c r="CA17" s="14" t="str">
        <f>IF(Szerződésszám!CA17&gt;0,_xlfn.RANK.EQ(Szerződésszám!CA17,Szerződésszám!CA$2:CA$34),"")</f>
        <v/>
      </c>
      <c r="CB17" s="14" t="str">
        <f>IF(Szerződésszám!CB17&gt;0,_xlfn.RANK.EQ(Szerződésszám!CB17,Szerződésszám!CB$2:CB$34),"")</f>
        <v/>
      </c>
      <c r="CC17" s="14" t="str">
        <f>IF(Szerződésszám!CC17&gt;0,_xlfn.RANK.EQ(Szerződésszám!CC17,Szerződésszám!CC$2:CC$34),"")</f>
        <v/>
      </c>
      <c r="CD17" s="14">
        <f>IF(Szerződésszám!CD17&gt;0,_xlfn.RANK.EQ(Szerződésszám!CD17,Szerződésszám!CD$2:CD$34),"")</f>
        <v>15</v>
      </c>
      <c r="CE17" s="14" t="str">
        <f>IF(Szerződésszám!CE17&gt;0,_xlfn.RANK.EQ(Szerződésszám!CE17,Szerződésszám!CE$2:CE$34),"")</f>
        <v/>
      </c>
      <c r="CF17" s="14" t="str">
        <f>IF(Szerződésszám!CF17&gt;0,_xlfn.RANK.EQ(Szerződésszám!CF17,Szerződésszám!CF$2:CF$34),"")</f>
        <v/>
      </c>
      <c r="CG17" s="14">
        <f>IF(Szerződésszám!CG17&gt;0,_xlfn.RANK.EQ(Szerződésszám!CG17,Szerződésszám!CG$2:CG$34),"")</f>
        <v>26</v>
      </c>
      <c r="CH17" s="14" t="str">
        <f>IF(Szerződésszám!CH17&gt;0,_xlfn.RANK.EQ(Szerződésszám!CH17,Szerződésszám!CH$2:CH$34),"")</f>
        <v/>
      </c>
      <c r="CI17" s="14" t="str">
        <f>IF(Szerződésszám!CI17&gt;0,_xlfn.RANK.EQ(Szerződésszám!CI17,Szerződésszám!CI$2:CI$34),"")</f>
        <v/>
      </c>
      <c r="CJ17" s="14" t="str">
        <f>IF(Szerződésszám!CJ17&gt;0,_xlfn.RANK.EQ(Szerződésszám!CJ17,Szerződésszám!CJ$2:CJ$34),"")</f>
        <v/>
      </c>
      <c r="CK17" s="14" t="str">
        <f>IF(Szerződésszám!CK17&gt;0,_xlfn.RANK.EQ(Szerződésszám!CK17,Szerződésszám!CK$2:CK$34),"")</f>
        <v/>
      </c>
      <c r="CL17" s="14" t="str">
        <f>IF(Szerződésszám!CL17&gt;0,_xlfn.RANK.EQ(Szerződésszám!CL17,Szerződésszám!CL$2:CL$34),"")</f>
        <v/>
      </c>
    </row>
    <row r="18" spans="1:105" x14ac:dyDescent="0.2">
      <c r="A18" s="12" t="str">
        <f>Szerződésszám!A18</f>
        <v>Deutsche Leasing Hungaria Zrt., Deutsche Leasing Hungaria Kft.</v>
      </c>
      <c r="B18" s="14" t="str">
        <f>IF(Szerződésszám!B18&gt;0,_xlfn.RANK.EQ(Szerződésszám!B18,Szerződésszám!B$2:B$34),"")</f>
        <v/>
      </c>
      <c r="C18" s="14">
        <f>IF(Szerződésszám!C18&gt;0,_xlfn.RANK.EQ(Szerződésszám!C18,Szerződésszám!C$2:C$34),"")</f>
        <v>9</v>
      </c>
      <c r="D18" s="14" t="str">
        <f>IF(Szerződésszám!D18&gt;0,_xlfn.RANK.EQ(Szerződésszám!D18,Szerződésszám!D$2:D$34),"")</f>
        <v/>
      </c>
      <c r="E18" s="14">
        <f>IF(Szerződésszám!E18&gt;0,_xlfn.RANK.EQ(Szerződésszám!E18,Szerződésszám!E$2:E$34),"")</f>
        <v>10</v>
      </c>
      <c r="F18" s="14" t="str">
        <f>IF(Szerződésszám!F18&gt;0,_xlfn.RANK.EQ(Szerződésszám!F18,Szerződésszám!F$2:F$34),"")</f>
        <v/>
      </c>
      <c r="G18" s="14" t="str">
        <f>IF(Szerződésszám!G18&gt;0,_xlfn.RANK.EQ(Szerződésszám!G18,Szerződésszám!G$2:G$34),"")</f>
        <v/>
      </c>
      <c r="H18" s="14" t="str">
        <f>IF(Szerződésszám!H18&gt;0,_xlfn.RANK.EQ(Szerződésszám!H18,Szerződésszám!H$2:H$34),"")</f>
        <v/>
      </c>
      <c r="I18" s="14" t="str">
        <f>IF(Szerződésszám!I18&gt;0,_xlfn.RANK.EQ(Szerződésszám!I18,Szerződésszám!I$2:I$34),"")</f>
        <v/>
      </c>
      <c r="J18" s="14" t="str">
        <f>IF(Szerződésszám!J18&gt;0,_xlfn.RANK.EQ(Szerződésszám!J18,Szerződésszám!J$2:J$34),"")</f>
        <v/>
      </c>
      <c r="K18" s="14" t="str">
        <f>IF(Szerződésszám!K18&gt;0,_xlfn.RANK.EQ(Szerződésszám!K18,Szerződésszám!K$2:K$34),"")</f>
        <v/>
      </c>
      <c r="L18" s="14" t="str">
        <f>IF(Szerződésszám!L18&gt;0,_xlfn.RANK.EQ(Szerződésszám!L18,Szerződésszám!L$2:L$34),"")</f>
        <v/>
      </c>
      <c r="M18" s="14" t="str">
        <f>IF(Szerződésszám!M18&gt;0,_xlfn.RANK.EQ(Szerződésszám!M18,Szerződésszám!M$2:M$34),"")</f>
        <v/>
      </c>
      <c r="N18" s="14">
        <f>IF(Szerződésszám!N18&gt;0,_xlfn.RANK.EQ(Szerződésszám!N18,Szerződésszám!N$2:N$34),"")</f>
        <v>2</v>
      </c>
      <c r="O18" s="14">
        <f>IF(Szerződésszám!O18&gt;0,_xlfn.RANK.EQ(Szerződésszám!O18,Szerződésszám!O$2:O$34),"")</f>
        <v>11</v>
      </c>
      <c r="P18" s="14">
        <f>IF(Szerződésszám!P18&gt;0,_xlfn.RANK.EQ(Szerződésszám!P18,Szerződésszám!P$2:P$34),"")</f>
        <v>8</v>
      </c>
      <c r="Q18" s="14" t="str">
        <f>IF(Szerződésszám!Q18&gt;0,_xlfn.RANK.EQ(Szerződésszám!Q18,Szerződésszám!Q$2:Q$34),"")</f>
        <v/>
      </c>
      <c r="R18" s="14" t="str">
        <f>IF(Szerződésszám!R18&gt;0,_xlfn.RANK.EQ(Szerződésszám!R18,Szerződésszám!R$2:R$34),"")</f>
        <v/>
      </c>
      <c r="S18" s="14" t="str">
        <f>IF(Szerződésszám!S18&gt;0,_xlfn.RANK.EQ(Szerződésszám!S18,Szerződésszám!S$2:S$34),"")</f>
        <v/>
      </c>
      <c r="T18" s="14" t="str">
        <f>IF(Szerződésszám!T18&gt;0,_xlfn.RANK.EQ(Szerződésszám!T18,Szerződésszám!T$2:T$34),"")</f>
        <v/>
      </c>
      <c r="U18" s="14" t="str">
        <f>IF(Szerződésszám!U18&gt;0,_xlfn.RANK.EQ(Szerződésszám!U18,Szerződésszám!U$2:U$34),"")</f>
        <v/>
      </c>
      <c r="V18" s="14" t="str">
        <f>IF(Szerződésszám!V18&gt;0,_xlfn.RANK.EQ(Szerződésszám!V18,Szerződésszám!V$2:V$34),"")</f>
        <v/>
      </c>
      <c r="W18" s="14" t="str">
        <f>IF(Szerződésszám!W18&gt;0,_xlfn.RANK.EQ(Szerződésszám!W18,Szerződésszám!W$2:W$34),"")</f>
        <v/>
      </c>
      <c r="X18" s="14" t="str">
        <f>IF(Szerződésszám!X18&gt;0,_xlfn.RANK.EQ(Szerződésszám!X18,Szerződésszám!X$2:X$34),"")</f>
        <v/>
      </c>
      <c r="Y18" s="14" t="str">
        <f>IF(Szerződésszám!Y18&gt;0,_xlfn.RANK.EQ(Szerződésszám!Y18,Szerződésszám!Y$2:Y$34),"")</f>
        <v/>
      </c>
      <c r="Z18" s="14" t="str">
        <f>IF(Szerződésszám!Z18&gt;0,_xlfn.RANK.EQ(Szerződésszám!Z18,Szerződésszám!Z$2:Z$34),"")</f>
        <v/>
      </c>
      <c r="AA18" s="14" t="str">
        <f>IF(Szerződésszám!AA18&gt;0,_xlfn.RANK.EQ(Szerződésszám!AA18,Szerződésszám!AA$2:AA$34),"")</f>
        <v/>
      </c>
      <c r="AB18" s="14">
        <f>IF(Szerződésszám!AB18&gt;0,_xlfn.RANK.EQ(Szerződésszám!AB18,Szerződésszám!AB$2:AB$34),"")</f>
        <v>11</v>
      </c>
      <c r="AC18" s="14">
        <f>IF(Szerződésszám!AC18&gt;0,_xlfn.RANK.EQ(Szerződésszám!AC18,Szerződésszám!AC$2:AC$34),"")</f>
        <v>3</v>
      </c>
      <c r="AD18" s="14" t="str">
        <f>IF(Szerződésszám!AD18&gt;0,_xlfn.RANK.EQ(Szerződésszám!AD18,Szerződésszám!AD$2:AD$34),"")</f>
        <v/>
      </c>
      <c r="AE18" s="14">
        <f>IF(Szerződésszám!AE18&gt;0,_xlfn.RANK.EQ(Szerződésszám!AE18,Szerződésszám!AE$2:AE$34),"")</f>
        <v>17</v>
      </c>
      <c r="AF18" s="14">
        <f>IF(Szerződésszám!AF18&gt;0,_xlfn.RANK.EQ(Szerződésszám!AF18,Szerződésszám!AF$2:AF$34),"")</f>
        <v>4</v>
      </c>
      <c r="AG18" s="14">
        <f>IF(Szerződésszám!AG18&gt;0,_xlfn.RANK.EQ(Szerződésszám!AG18,Szerződésszám!AG$2:AG$34),"")</f>
        <v>3</v>
      </c>
      <c r="AH18" s="14">
        <f>IF(Szerződésszám!AH18&gt;0,_xlfn.RANK.EQ(Szerződésszám!AH18,Szerződésszám!AH$2:AH$34),"")</f>
        <v>6</v>
      </c>
      <c r="AI18" s="14">
        <f>IF(Szerződésszám!AI18&gt;0,_xlfn.RANK.EQ(Szerződésszám!AI18,Szerződésszám!AI$2:AI$34),"")</f>
        <v>9</v>
      </c>
      <c r="AJ18" s="14">
        <f>IF(Szerződésszám!AJ18&gt;0,_xlfn.RANK.EQ(Szerződésszám!AJ18,Szerződésszám!AJ$2:AJ$34),"")</f>
        <v>6</v>
      </c>
      <c r="AK18" s="14">
        <f>IF(Szerződésszám!AK18&gt;0,_xlfn.RANK.EQ(Szerződésszám!AK18,Szerződésszám!AK$2:AK$34),"")</f>
        <v>11</v>
      </c>
      <c r="AL18" s="14" t="str">
        <f>IF(Szerződésszám!AL18&gt;0,_xlfn.RANK.EQ(Szerződésszám!AL18,Szerződésszám!AL$2:AL$34),"")</f>
        <v/>
      </c>
      <c r="AM18" s="14">
        <f>IF(Szerződésszám!AM18&gt;0,_xlfn.RANK.EQ(Szerződésszám!AM18,Szerződésszám!AM$2:AM$34),"")</f>
        <v>1</v>
      </c>
      <c r="AN18" s="14">
        <f>IF(Szerződésszám!AN18&gt;0,_xlfn.RANK.EQ(Szerződésszám!AN18,Szerződésszám!AN$2:AN$34),"")</f>
        <v>4</v>
      </c>
      <c r="AO18" s="14">
        <f>IF(Szerződésszám!AO18&gt;0,_xlfn.RANK.EQ(Szerződésszám!AO18,Szerződésszám!AO$2:AO$34),"")</f>
        <v>3</v>
      </c>
      <c r="AP18" s="14">
        <f>IF(Szerződésszám!AP18&gt;0,_xlfn.RANK.EQ(Szerződésszám!AP18,Szerződésszám!AP$2:AP$34),"")</f>
        <v>4</v>
      </c>
      <c r="AQ18" s="14">
        <f>IF(Szerződésszám!AQ18&gt;0,_xlfn.RANK.EQ(Szerződésszám!AQ18,Szerződésszám!AQ$2:AQ$34),"")</f>
        <v>1</v>
      </c>
      <c r="AR18" s="14">
        <f>IF(Szerződésszám!AR18&gt;0,_xlfn.RANK.EQ(Szerződésszám!AR18,Szerződésszám!AR$2:AR$34),"")</f>
        <v>5</v>
      </c>
      <c r="AS18" s="14">
        <f>IF(Szerződésszám!AS18&gt;0,_xlfn.RANK.EQ(Szerződésszám!AS18,Szerződésszám!AS$2:AS$34),"")</f>
        <v>9</v>
      </c>
      <c r="AT18" s="14" t="str">
        <f>IF(Szerződésszám!AT18&gt;0,_xlfn.RANK.EQ(Szerződésszám!AT18,Szerződésszám!AT$2:AT$34),"")</f>
        <v/>
      </c>
      <c r="AU18" s="14">
        <f>IF(Szerződésszám!AU18&gt;0,_xlfn.RANK.EQ(Szerződésszám!AU18,Szerződésszám!AU$2:AU$34),"")</f>
        <v>2</v>
      </c>
      <c r="AV18" s="14" t="str">
        <f>IF(Szerződésszám!AV18&gt;0,_xlfn.RANK.EQ(Szerződésszám!AV18,Szerződésszám!AV$2:AV$34),"")</f>
        <v/>
      </c>
      <c r="AW18" s="14" t="str">
        <f>IF(Szerződésszám!AW18&gt;0,_xlfn.RANK.EQ(Szerződésszám!AW18,Szerződésszám!AW$2:AW$34),"")</f>
        <v/>
      </c>
      <c r="AX18" s="14">
        <f>IF(Szerződésszám!AX18&gt;0,_xlfn.RANK.EQ(Szerződésszám!AX18,Szerződésszám!AX$2:AX$34),"")</f>
        <v>2</v>
      </c>
      <c r="AY18" s="14">
        <f>IF(Szerződésszám!AY18&gt;0,_xlfn.RANK.EQ(Szerződésszám!AY18,Szerződésszám!AY$2:AY$34),"")</f>
        <v>1</v>
      </c>
      <c r="AZ18" s="14">
        <f>IF(Szerződésszám!AZ18&gt;0,_xlfn.RANK.EQ(Szerződésszám!AZ18,Szerződésszám!AZ$2:AZ$34),"")</f>
        <v>2</v>
      </c>
      <c r="BA18" s="14" t="str">
        <f>IF(Szerződésszám!BA18&gt;0,_xlfn.RANK.EQ(Szerződésszám!BA18,Szerződésszám!BA$2:BA$34),"")</f>
        <v/>
      </c>
      <c r="BB18" s="14" t="str">
        <f>IF(Szerződésszám!BB18&gt;0,_xlfn.RANK.EQ(Szerződésszám!BB18,Szerződésszám!BB$2:BB$34),"")</f>
        <v/>
      </c>
      <c r="BC18" s="14" t="str">
        <f>IF(Szerződésszám!BC18&gt;0,_xlfn.RANK.EQ(Szerződésszám!BC18,Szerződésszám!BC$2:BC$34),"")</f>
        <v/>
      </c>
      <c r="BD18" s="14" t="str">
        <f>IF(Szerződésszám!BD18&gt;0,_xlfn.RANK.EQ(Szerződésszám!BD18,Szerződésszám!BD$2:BD$34),"")</f>
        <v/>
      </c>
      <c r="BE18" s="14" t="str">
        <f>IF(Szerződésszám!BE18&gt;0,_xlfn.RANK.EQ(Szerződésszám!BE18,Szerződésszám!BE$2:BE$34),"")</f>
        <v/>
      </c>
      <c r="BF18" s="14" t="str">
        <f>IF(Szerződésszám!BF18&gt;0,_xlfn.RANK.EQ(Szerződésszám!BF18,Szerződésszám!BF$2:BF$34),"")</f>
        <v/>
      </c>
      <c r="BG18" s="14" t="str">
        <f>IF(Szerződésszám!BG18&gt;0,_xlfn.RANK.EQ(Szerződésszám!BG18,Szerződésszám!BG$2:BG$34),"")</f>
        <v/>
      </c>
      <c r="BH18" s="14" t="str">
        <f>IF(Szerződésszám!BH18&gt;0,_xlfn.RANK.EQ(Szerződésszám!BH18,Szerződésszám!BH$2:BH$34),"")</f>
        <v/>
      </c>
      <c r="BI18" s="14" t="str">
        <f>IF(Szerződésszám!BI18&gt;0,_xlfn.RANK.EQ(Szerződésszám!BI18,Szerződésszám!BI$2:BI$34),"")</f>
        <v/>
      </c>
      <c r="BJ18" s="14" t="str">
        <f>IF(Szerződésszám!BJ18&gt;0,_xlfn.RANK.EQ(Szerződésszám!BJ18,Szerződésszám!BJ$2:BJ$34),"")</f>
        <v/>
      </c>
      <c r="BK18" s="14" t="str">
        <f>IF(Szerződésszám!BK18&gt;0,_xlfn.RANK.EQ(Szerződésszám!BK18,Szerződésszám!BK$2:BK$34),"")</f>
        <v/>
      </c>
      <c r="BL18" s="14" t="str">
        <f>IF(Szerződésszám!BL18&gt;0,_xlfn.RANK.EQ(Szerződésszám!BL18,Szerződésszám!BL$2:BL$34),"")</f>
        <v/>
      </c>
      <c r="BM18" s="14" t="str">
        <f>IF(Szerződésszám!BM18&gt;0,_xlfn.RANK.EQ(Szerződésszám!BM18,Szerződésszám!BM$2:BM$34),"")</f>
        <v/>
      </c>
      <c r="BN18" s="14">
        <f>IF(Szerződésszám!BN18&gt;0,_xlfn.RANK.EQ(Szerződésszám!BN18,Szerződésszám!BN$2:BN$34),"")</f>
        <v>10</v>
      </c>
      <c r="BO18" s="14" t="str">
        <f>IF(Szerződésszám!BO18&gt;0,_xlfn.RANK.EQ(Szerződésszám!BO18,Szerződésszám!BO$2:BO$34),"")</f>
        <v/>
      </c>
      <c r="BP18" s="14" t="str">
        <f>IF(Szerződésszám!BP18&gt;0,_xlfn.RANK.EQ(Szerződésszám!BP18,Szerződésszám!BP$2:BP$34),"")</f>
        <v/>
      </c>
      <c r="BQ18" s="14" t="str">
        <f>IF(Szerződésszám!BQ18&gt;0,_xlfn.RANK.EQ(Szerződésszám!BQ18,Szerződésszám!BQ$2:BQ$34),"")</f>
        <v/>
      </c>
      <c r="BR18" s="14" t="str">
        <f>IF(Szerződésszám!BR18&gt;0,_xlfn.RANK.EQ(Szerződésszám!BR18,Szerződésszám!BR$2:BR$34),"")</f>
        <v/>
      </c>
      <c r="BS18" s="14">
        <f>IF(Szerződésszám!BS18&gt;0,_xlfn.RANK.EQ(Szerződésszám!BS18,Szerződésszám!BS$2:BS$34),"")</f>
        <v>12</v>
      </c>
      <c r="BT18" s="14">
        <f>IF(Szerződésszám!BT18&gt;0,_xlfn.RANK.EQ(Szerződésszám!BT18,Szerződésszám!BT$2:BT$34),"")</f>
        <v>4</v>
      </c>
      <c r="BU18" s="14">
        <f>IF(Szerződésszám!BU18&gt;0,_xlfn.RANK.EQ(Szerződésszám!BU18,Szerződésszám!BU$2:BU$34),"")</f>
        <v>9</v>
      </c>
      <c r="BV18" s="14">
        <f>IF(Szerződésszám!BV18&gt;0,_xlfn.RANK.EQ(Szerződésszám!BV18,Szerződésszám!BV$2:BV$34),"")</f>
        <v>11</v>
      </c>
      <c r="BW18" s="14">
        <f>IF(Szerződésszám!BW18&gt;0,_xlfn.RANK.EQ(Szerződésszám!BW18,Szerződésszám!BW$2:BW$34),"")</f>
        <v>1</v>
      </c>
      <c r="BX18" s="14" t="str">
        <f>IF(Szerződésszám!BX18&gt;0,_xlfn.RANK.EQ(Szerződésszám!BX18,Szerződésszám!BX$2:BX$34),"")</f>
        <v/>
      </c>
      <c r="BY18" s="14" t="str">
        <f>IF(Szerződésszám!BY18&gt;0,_xlfn.RANK.EQ(Szerződésszám!BY18,Szerződésszám!BY$2:BY$34),"")</f>
        <v/>
      </c>
      <c r="BZ18" s="14" t="str">
        <f>IF(Szerződésszám!BZ18&gt;0,_xlfn.RANK.EQ(Szerződésszám!BZ18,Szerződésszám!BZ$2:BZ$34),"")</f>
        <v/>
      </c>
      <c r="CA18" s="14" t="str">
        <f>IF(Szerződésszám!CA18&gt;0,_xlfn.RANK.EQ(Szerződésszám!CA18,Szerződésszám!CA$2:CA$34),"")</f>
        <v/>
      </c>
      <c r="CB18" s="14">
        <f>IF(Szerződésszám!CB18&gt;0,_xlfn.RANK.EQ(Szerződésszám!CB18,Szerződésszám!CB$2:CB$34),"")</f>
        <v>18</v>
      </c>
      <c r="CC18" s="14">
        <f>IF(Szerződésszám!CC18&gt;0,_xlfn.RANK.EQ(Szerződésszám!CC18,Szerződésszám!CC$2:CC$34),"")</f>
        <v>13</v>
      </c>
      <c r="CD18" s="14">
        <f>IF(Szerződésszám!CD18&gt;0,_xlfn.RANK.EQ(Szerződésszám!CD18,Szerződésszám!CD$2:CD$34),"")</f>
        <v>2</v>
      </c>
      <c r="CE18" s="14" t="str">
        <f>IF(Szerződésszám!CE18&gt;0,_xlfn.RANK.EQ(Szerződésszám!CE18,Szerződésszám!CE$2:CE$34),"")</f>
        <v/>
      </c>
      <c r="CF18" s="14" t="str">
        <f>IF(Szerződésszám!CF18&gt;0,_xlfn.RANK.EQ(Szerződésszám!CF18,Szerződésszám!CF$2:CF$34),"")</f>
        <v/>
      </c>
      <c r="CG18" s="14">
        <f>IF(Szerződésszám!CG18&gt;0,_xlfn.RANK.EQ(Szerződésszám!CG18,Szerződésszám!CG$2:CG$34),"")</f>
        <v>14</v>
      </c>
      <c r="CH18" s="14" t="str">
        <f>IF(Szerződésszám!CH18&gt;0,_xlfn.RANK.EQ(Szerződésszám!CH18,Szerződésszám!CH$2:CH$34),"")</f>
        <v/>
      </c>
      <c r="CI18" s="14">
        <f>IF(Szerződésszám!CI18&gt;0,_xlfn.RANK.EQ(Szerződésszám!CI18,Szerződésszám!CI$2:CI$34),"")</f>
        <v>9</v>
      </c>
      <c r="CJ18" s="14">
        <f>IF(Szerződésszám!CJ18&gt;0,_xlfn.RANK.EQ(Szerződésszám!CJ18,Szerződésszám!CJ$2:CJ$34),"")</f>
        <v>10</v>
      </c>
      <c r="CK18" s="14" t="str">
        <f>IF(Szerződésszám!CK18&gt;0,_xlfn.RANK.EQ(Szerződésszám!CK18,Szerződésszám!CK$2:CK$34),"")</f>
        <v/>
      </c>
      <c r="CL18" s="14">
        <f>IF(Szerződésszám!CL18&gt;0,_xlfn.RANK.EQ(Szerződésszám!CL18,Szerződésszám!CL$2:CL$34),"")</f>
        <v>9</v>
      </c>
    </row>
    <row r="19" spans="1:105" x14ac:dyDescent="0.2">
      <c r="A19" s="12" t="str">
        <f>Szerződésszám!A19</f>
        <v>K&amp;H Bank Zrt. Lízing üzletág</v>
      </c>
      <c r="B19" s="14" t="str">
        <f>IF(Szerződésszám!B19&gt;0,_xlfn.RANK.EQ(Szerződésszám!B19,Szerződésszám!B$2:B$34),"")</f>
        <v/>
      </c>
      <c r="C19" s="14" t="str">
        <f>IF(Szerződésszám!C19&gt;0,_xlfn.RANK.EQ(Szerződésszám!C19,Szerződésszám!C$2:C$34),"")</f>
        <v/>
      </c>
      <c r="D19" s="14" t="str">
        <f>IF(Szerződésszám!D19&gt;0,_xlfn.RANK.EQ(Szerződésszám!D19,Szerződésszám!D$2:D$34),"")</f>
        <v/>
      </c>
      <c r="E19" s="14" t="str">
        <f>IF(Szerződésszám!E19&gt;0,_xlfn.RANK.EQ(Szerződésszám!E19,Szerződésszám!E$2:E$34),"")</f>
        <v/>
      </c>
      <c r="F19" s="14" t="str">
        <f>IF(Szerződésszám!F19&gt;0,_xlfn.RANK.EQ(Szerződésszám!F19,Szerződésszám!F$2:F$34),"")</f>
        <v/>
      </c>
      <c r="G19" s="14" t="str">
        <f>IF(Szerződésszám!G19&gt;0,_xlfn.RANK.EQ(Szerződésszám!G19,Szerződésszám!G$2:G$34),"")</f>
        <v/>
      </c>
      <c r="H19" s="14">
        <f>IF(Szerződésszám!H19&gt;0,_xlfn.RANK.EQ(Szerződésszám!H19,Szerződésszám!H$2:H$34),"")</f>
        <v>6</v>
      </c>
      <c r="I19" s="14">
        <f>IF(Szerződésszám!I19&gt;0,_xlfn.RANK.EQ(Szerződésszám!I19,Szerződésszám!I$2:I$34),"")</f>
        <v>1</v>
      </c>
      <c r="J19" s="14">
        <f>IF(Szerződésszám!J19&gt;0,_xlfn.RANK.EQ(Szerződésszám!J19,Szerződésszám!J$2:J$34),"")</f>
        <v>3</v>
      </c>
      <c r="K19" s="14" t="str">
        <f>IF(Szerződésszám!K19&gt;0,_xlfn.RANK.EQ(Szerződésszám!K19,Szerződésszám!K$2:K$34),"")</f>
        <v/>
      </c>
      <c r="L19" s="14" t="str">
        <f>IF(Szerződésszám!L19&gt;0,_xlfn.RANK.EQ(Szerződésszám!L19,Szerződésszám!L$2:L$34),"")</f>
        <v/>
      </c>
      <c r="M19" s="14" t="str">
        <f>IF(Szerződésszám!M19&gt;0,_xlfn.RANK.EQ(Szerződésszám!M19,Szerződésszám!M$2:M$34),"")</f>
        <v/>
      </c>
      <c r="N19" s="14" t="str">
        <f>IF(Szerződésszám!N19&gt;0,_xlfn.RANK.EQ(Szerződésszám!N19,Szerződésszám!N$2:N$34),"")</f>
        <v/>
      </c>
      <c r="O19" s="14" t="str">
        <f>IF(Szerződésszám!O19&gt;0,_xlfn.RANK.EQ(Szerződésszám!O19,Szerződésszám!O$2:O$34),"")</f>
        <v/>
      </c>
      <c r="P19" s="14" t="str">
        <f>IF(Szerződésszám!P19&gt;0,_xlfn.RANK.EQ(Szerződésszám!P19,Szerződésszám!P$2:P$34),"")</f>
        <v/>
      </c>
      <c r="Q19" s="14" t="str">
        <f>IF(Szerződésszám!Q19&gt;0,_xlfn.RANK.EQ(Szerződésszám!Q19,Szerződésszám!Q$2:Q$34),"")</f>
        <v/>
      </c>
      <c r="R19" s="14">
        <f>IF(Szerződésszám!R19&gt;0,_xlfn.RANK.EQ(Szerződésszám!R19,Szerződésszám!R$2:R$34),"")</f>
        <v>3</v>
      </c>
      <c r="S19" s="14">
        <f>IF(Szerződésszám!S19&gt;0,_xlfn.RANK.EQ(Szerződésszám!S19,Szerződésszám!S$2:S$34),"")</f>
        <v>1</v>
      </c>
      <c r="T19" s="14">
        <f>IF(Szerződésszám!T19&gt;0,_xlfn.RANK.EQ(Szerződésszám!T19,Szerződésszám!T$2:T$34),"")</f>
        <v>7</v>
      </c>
      <c r="U19" s="14" t="str">
        <f>IF(Szerződésszám!U19&gt;0,_xlfn.RANK.EQ(Szerződésszám!U19,Szerződésszám!U$2:U$34),"")</f>
        <v/>
      </c>
      <c r="V19" s="14">
        <f>IF(Szerződésszám!V19&gt;0,_xlfn.RANK.EQ(Szerződésszám!V19,Szerződésszám!V$2:V$34),"")</f>
        <v>3</v>
      </c>
      <c r="W19" s="14" t="str">
        <f>IF(Szerződésszám!W19&gt;0,_xlfn.RANK.EQ(Szerződésszám!W19,Szerződésszám!W$2:W$34),"")</f>
        <v/>
      </c>
      <c r="X19" s="14" t="str">
        <f>IF(Szerződésszám!X19&gt;0,_xlfn.RANK.EQ(Szerződésszám!X19,Szerződésszám!X$2:X$34),"")</f>
        <v/>
      </c>
      <c r="Y19" s="14">
        <f>IF(Szerződésszám!Y19&gt;0,_xlfn.RANK.EQ(Szerződésszám!Y19,Szerződésszám!Y$2:Y$34),"")</f>
        <v>5</v>
      </c>
      <c r="Z19" s="14" t="str">
        <f>IF(Szerződésszám!Z19&gt;0,_xlfn.RANK.EQ(Szerződésszám!Z19,Szerződésszám!Z$2:Z$34),"")</f>
        <v/>
      </c>
      <c r="AA19" s="14" t="str">
        <f>IF(Szerződésszám!AA19&gt;0,_xlfn.RANK.EQ(Szerződésszám!AA19,Szerződésszám!AA$2:AA$34),"")</f>
        <v/>
      </c>
      <c r="AB19" s="14">
        <f>IF(Szerződésszám!AB19&gt;0,_xlfn.RANK.EQ(Szerződésszám!AB19,Szerződésszám!AB$2:AB$34),"")</f>
        <v>2</v>
      </c>
      <c r="AC19" s="14" t="str">
        <f>IF(Szerződésszám!AC19&gt;0,_xlfn.RANK.EQ(Szerződésszám!AC19,Szerződésszám!AC$2:AC$34),"")</f>
        <v/>
      </c>
      <c r="AD19" s="14" t="str">
        <f>IF(Szerződésszám!AD19&gt;0,_xlfn.RANK.EQ(Szerződésszám!AD19,Szerződésszám!AD$2:AD$34),"")</f>
        <v/>
      </c>
      <c r="AE19" s="14">
        <f>IF(Szerződésszám!AE19&gt;0,_xlfn.RANK.EQ(Szerződésszám!AE19,Szerződésszám!AE$2:AE$34),"")</f>
        <v>5</v>
      </c>
      <c r="AF19" s="14" t="str">
        <f>IF(Szerződésszám!AF19&gt;0,_xlfn.RANK.EQ(Szerződésszám!AF19,Szerződésszám!AF$2:AF$34),"")</f>
        <v/>
      </c>
      <c r="AG19" s="14">
        <f>IF(Szerződésszám!AG19&gt;0,_xlfn.RANK.EQ(Szerződésszám!AG19,Szerződésszám!AG$2:AG$34),"")</f>
        <v>8</v>
      </c>
      <c r="AH19" s="14">
        <f>IF(Szerződésszám!AH19&gt;0,_xlfn.RANK.EQ(Szerződésszám!AH19,Szerződésszám!AH$2:AH$34),"")</f>
        <v>10</v>
      </c>
      <c r="AI19" s="14">
        <f>IF(Szerződésszám!AI19&gt;0,_xlfn.RANK.EQ(Szerződésszám!AI19,Szerződésszám!AI$2:AI$34),"")</f>
        <v>8</v>
      </c>
      <c r="AJ19" s="14">
        <f>IF(Szerződésszám!AJ19&gt;0,_xlfn.RANK.EQ(Szerződésszám!AJ19,Szerződésszám!AJ$2:AJ$34),"")</f>
        <v>9</v>
      </c>
      <c r="AK19" s="14">
        <f>IF(Szerződésszám!AK19&gt;0,_xlfn.RANK.EQ(Szerződésszám!AK19,Szerződésszám!AK$2:AK$34),"")</f>
        <v>2</v>
      </c>
      <c r="AL19" s="14" t="str">
        <f>IF(Szerződésszám!AL19&gt;0,_xlfn.RANK.EQ(Szerződésszám!AL19,Szerződésszám!AL$2:AL$34),"")</f>
        <v/>
      </c>
      <c r="AM19" s="14">
        <f>IF(Szerződésszám!AM19&gt;0,_xlfn.RANK.EQ(Szerződésszám!AM19,Szerződésszám!AM$2:AM$34),"")</f>
        <v>2</v>
      </c>
      <c r="AN19" s="14">
        <f>IF(Szerződésszám!AN19&gt;0,_xlfn.RANK.EQ(Szerződésszám!AN19,Szerződésszám!AN$2:AN$34),"")</f>
        <v>5</v>
      </c>
      <c r="AO19" s="14" t="str">
        <f>IF(Szerződésszám!AO19&gt;0,_xlfn.RANK.EQ(Szerződésszám!AO19,Szerződésszám!AO$2:AO$34),"")</f>
        <v/>
      </c>
      <c r="AP19" s="14">
        <f>IF(Szerződésszám!AP19&gt;0,_xlfn.RANK.EQ(Szerződésszám!AP19,Szerződésszám!AP$2:AP$34),"")</f>
        <v>7</v>
      </c>
      <c r="AQ19" s="14" t="str">
        <f>IF(Szerződésszám!AQ19&gt;0,_xlfn.RANK.EQ(Szerződésszám!AQ19,Szerződésszám!AQ$2:AQ$34),"")</f>
        <v/>
      </c>
      <c r="AR19" s="14" t="str">
        <f>IF(Szerződésszám!AR19&gt;0,_xlfn.RANK.EQ(Szerződésszám!AR19,Szerződésszám!AR$2:AR$34),"")</f>
        <v/>
      </c>
      <c r="AS19" s="14">
        <f>IF(Szerződésszám!AS19&gt;0,_xlfn.RANK.EQ(Szerződésszám!AS19,Szerződésszám!AS$2:AS$34),"")</f>
        <v>8</v>
      </c>
      <c r="AT19" s="14" t="str">
        <f>IF(Szerződésszám!AT19&gt;0,_xlfn.RANK.EQ(Szerződésszám!AT19,Szerződésszám!AT$2:AT$34),"")</f>
        <v/>
      </c>
      <c r="AU19" s="14" t="str">
        <f>IF(Szerződésszám!AU19&gt;0,_xlfn.RANK.EQ(Szerződésszám!AU19,Szerződésszám!AU$2:AU$34),"")</f>
        <v/>
      </c>
      <c r="AV19" s="14">
        <f>IF(Szerződésszám!AV19&gt;0,_xlfn.RANK.EQ(Szerződésszám!AV19,Szerződésszám!AV$2:AV$34),"")</f>
        <v>1</v>
      </c>
      <c r="AW19" s="14" t="str">
        <f>IF(Szerződésszám!AW19&gt;0,_xlfn.RANK.EQ(Szerződésszám!AW19,Szerződésszám!AW$2:AW$34),"")</f>
        <v/>
      </c>
      <c r="AX19" s="14" t="str">
        <f>IF(Szerződésszám!AX19&gt;0,_xlfn.RANK.EQ(Szerződésszám!AX19,Szerződésszám!AX$2:AX$34),"")</f>
        <v/>
      </c>
      <c r="AY19" s="14">
        <f>IF(Szerződésszám!AY19&gt;0,_xlfn.RANK.EQ(Szerződésszám!AY19,Szerződésszám!AY$2:AY$34),"")</f>
        <v>2</v>
      </c>
      <c r="AZ19" s="14">
        <f>IF(Szerződésszám!AZ19&gt;0,_xlfn.RANK.EQ(Szerződésszám!AZ19,Szerződésszám!AZ$2:AZ$34),"")</f>
        <v>4</v>
      </c>
      <c r="BA19" s="14" t="str">
        <f>IF(Szerződésszám!BA19&gt;0,_xlfn.RANK.EQ(Szerződésszám!BA19,Szerződésszám!BA$2:BA$34),"")</f>
        <v/>
      </c>
      <c r="BB19" s="14" t="str">
        <f>IF(Szerződésszám!BB19&gt;0,_xlfn.RANK.EQ(Szerződésszám!BB19,Szerződésszám!BB$2:BB$34),"")</f>
        <v/>
      </c>
      <c r="BC19" s="14" t="str">
        <f>IF(Szerződésszám!BC19&gt;0,_xlfn.RANK.EQ(Szerződésszám!BC19,Szerződésszám!BC$2:BC$34),"")</f>
        <v/>
      </c>
      <c r="BD19" s="14" t="str">
        <f>IF(Szerződésszám!BD19&gt;0,_xlfn.RANK.EQ(Szerződésszám!BD19,Szerződésszám!BD$2:BD$34),"")</f>
        <v/>
      </c>
      <c r="BE19" s="14" t="str">
        <f>IF(Szerződésszám!BE19&gt;0,_xlfn.RANK.EQ(Szerződésszám!BE19,Szerződésszám!BE$2:BE$34),"")</f>
        <v/>
      </c>
      <c r="BF19" s="14" t="str">
        <f>IF(Szerződésszám!BF19&gt;0,_xlfn.RANK.EQ(Szerződésszám!BF19,Szerződésszám!BF$2:BF$34),"")</f>
        <v/>
      </c>
      <c r="BG19" s="14" t="str">
        <f>IF(Szerződésszám!BG19&gt;0,_xlfn.RANK.EQ(Szerződésszám!BG19,Szerződésszám!BG$2:BG$34),"")</f>
        <v/>
      </c>
      <c r="BH19" s="14" t="str">
        <f>IF(Szerződésszám!BH19&gt;0,_xlfn.RANK.EQ(Szerződésszám!BH19,Szerződésszám!BH$2:BH$34),"")</f>
        <v/>
      </c>
      <c r="BI19" s="14" t="str">
        <f>IF(Szerződésszám!BI19&gt;0,_xlfn.RANK.EQ(Szerződésszám!BI19,Szerződésszám!BI$2:BI$34),"")</f>
        <v/>
      </c>
      <c r="BJ19" s="14" t="str">
        <f>IF(Szerződésszám!BJ19&gt;0,_xlfn.RANK.EQ(Szerződésszám!BJ19,Szerződésszám!BJ$2:BJ$34),"")</f>
        <v/>
      </c>
      <c r="BK19" s="14" t="str">
        <f>IF(Szerződésszám!BK19&gt;0,_xlfn.RANK.EQ(Szerződésszám!BK19,Szerződésszám!BK$2:BK$34),"")</f>
        <v/>
      </c>
      <c r="BL19" s="14" t="str">
        <f>IF(Szerződésszám!BL19&gt;0,_xlfn.RANK.EQ(Szerződésszám!BL19,Szerződésszám!BL$2:BL$34),"")</f>
        <v/>
      </c>
      <c r="BM19" s="14" t="str">
        <f>IF(Szerződésszám!BM19&gt;0,_xlfn.RANK.EQ(Szerződésszám!BM19,Szerződésszám!BM$2:BM$34),"")</f>
        <v/>
      </c>
      <c r="BN19" s="14" t="str">
        <f>IF(Szerződésszám!BN19&gt;0,_xlfn.RANK.EQ(Szerződésszám!BN19,Szerződésszám!BN$2:BN$34),"")</f>
        <v/>
      </c>
      <c r="BO19" s="14" t="str">
        <f>IF(Szerződésszám!BO19&gt;0,_xlfn.RANK.EQ(Szerződésszám!BO19,Szerződésszám!BO$2:BO$34),"")</f>
        <v/>
      </c>
      <c r="BP19" s="14">
        <f>IF(Szerződésszám!BP19&gt;0,_xlfn.RANK.EQ(Szerződésszám!BP19,Szerződésszám!BP$2:BP$34),"")</f>
        <v>6</v>
      </c>
      <c r="BQ19" s="14">
        <f>IF(Szerződésszám!BQ19&gt;0,_xlfn.RANK.EQ(Szerződésszám!BQ19,Szerződésszám!BQ$2:BQ$34),"")</f>
        <v>4</v>
      </c>
      <c r="BR19" s="14">
        <f>IF(Szerződésszám!BR19&gt;0,_xlfn.RANK.EQ(Szerződésszám!BR19,Szerződésszám!BR$2:BR$34),"")</f>
        <v>6</v>
      </c>
      <c r="BS19" s="14">
        <f>IF(Szerződésszám!BS19&gt;0,_xlfn.RANK.EQ(Szerződésszám!BS19,Szerződésszám!BS$2:BS$34),"")</f>
        <v>3</v>
      </c>
      <c r="BT19" s="14">
        <f>IF(Szerződésszám!BT19&gt;0,_xlfn.RANK.EQ(Szerződésszám!BT19,Szerződésszám!BT$2:BT$34),"")</f>
        <v>9</v>
      </c>
      <c r="BU19" s="14">
        <f>IF(Szerződésszám!BU19&gt;0,_xlfn.RANK.EQ(Szerződésszám!BU19,Szerződésszám!BU$2:BU$34),"")</f>
        <v>8</v>
      </c>
      <c r="BV19" s="14">
        <f>IF(Szerződésszám!BV19&gt;0,_xlfn.RANK.EQ(Szerződésszám!BV19,Szerződésszám!BV$2:BV$34),"")</f>
        <v>2</v>
      </c>
      <c r="BW19" s="14">
        <f>IF(Szerződésszám!BW19&gt;0,_xlfn.RANK.EQ(Szerződésszám!BW19,Szerződésszám!BW$2:BW$34),"")</f>
        <v>2</v>
      </c>
      <c r="BX19" s="14" t="str">
        <f>IF(Szerződésszám!BX19&gt;0,_xlfn.RANK.EQ(Szerződésszám!BX19,Szerződésszám!BX$2:BX$34),"")</f>
        <v/>
      </c>
      <c r="BY19" s="14" t="str">
        <f>IF(Szerződésszám!BY19&gt;0,_xlfn.RANK.EQ(Szerződésszám!BY19,Szerződésszám!BY$2:BY$34),"")</f>
        <v/>
      </c>
      <c r="BZ19" s="14" t="str">
        <f>IF(Szerződésszám!BZ19&gt;0,_xlfn.RANK.EQ(Szerződésszám!BZ19,Szerződésszám!BZ$2:BZ$34),"")</f>
        <v/>
      </c>
      <c r="CA19" s="14" t="str">
        <f>IF(Szerződésszám!CA19&gt;0,_xlfn.RANK.EQ(Szerződésszám!CA19,Szerződésszám!CA$2:CA$34),"")</f>
        <v/>
      </c>
      <c r="CB19" s="14">
        <f>IF(Szerződésszám!CB19&gt;0,_xlfn.RANK.EQ(Szerződésszám!CB19,Szerződésszám!CB$2:CB$34),"")</f>
        <v>13</v>
      </c>
      <c r="CC19" s="14">
        <f>IF(Szerződésszám!CC19&gt;0,_xlfn.RANK.EQ(Szerződésszám!CC19,Szerződésszám!CC$2:CC$34),"")</f>
        <v>4</v>
      </c>
      <c r="CD19" s="14">
        <f>IF(Szerződésszám!CD19&gt;0,_xlfn.RANK.EQ(Szerződésszám!CD19,Szerződésszám!CD$2:CD$34),"")</f>
        <v>7</v>
      </c>
      <c r="CE19" s="14" t="str">
        <f>IF(Szerződésszám!CE19&gt;0,_xlfn.RANK.EQ(Szerződésszám!CE19,Szerződésszám!CE$2:CE$34),"")</f>
        <v/>
      </c>
      <c r="CF19" s="14" t="str">
        <f>IF(Szerződésszám!CF19&gt;0,_xlfn.RANK.EQ(Szerződésszám!CF19,Szerződésszám!CF$2:CF$34),"")</f>
        <v/>
      </c>
      <c r="CG19" s="14">
        <f>IF(Szerződésszám!CG19&gt;0,_xlfn.RANK.EQ(Szerződésszám!CG19,Szerződésszám!CG$2:CG$34),"")</f>
        <v>12</v>
      </c>
      <c r="CH19" s="14" t="str">
        <f>IF(Szerződésszám!CH19&gt;0,_xlfn.RANK.EQ(Szerződésszám!CH19,Szerződésszám!CH$2:CH$34),"")</f>
        <v/>
      </c>
      <c r="CI19" s="14" t="str">
        <f>IF(Szerződésszám!CI19&gt;0,_xlfn.RANK.EQ(Szerződésszám!CI19,Szerződésszám!CI$2:CI$34),"")</f>
        <v/>
      </c>
      <c r="CJ19" s="14" t="str">
        <f>IF(Szerződésszám!CJ19&gt;0,_xlfn.RANK.EQ(Szerződésszám!CJ19,Szerződésszám!CJ$2:CJ$34),"")</f>
        <v/>
      </c>
      <c r="CK19" s="14" t="str">
        <f>IF(Szerződésszám!CK19&gt;0,_xlfn.RANK.EQ(Szerződésszám!CK19,Szerződésszám!CK$2:CK$34),"")</f>
        <v/>
      </c>
      <c r="CL19" s="14" t="str">
        <f>IF(Szerződésszám!CL19&gt;0,_xlfn.RANK.EQ(Szerződésszám!CL19,Szerződésszám!CL$2:CL$34),"")</f>
        <v/>
      </c>
    </row>
    <row r="20" spans="1:105" x14ac:dyDescent="0.2">
      <c r="A20" s="12" t="str">
        <f>Szerződésszám!A20</f>
        <v>De Lage Landen Finance Zrt.</v>
      </c>
      <c r="B20" s="14" t="str">
        <f>IF(Szerződésszám!B20&gt;0,_xlfn.RANK.EQ(Szerződésszám!B20,Szerződésszám!B$2:B$34),"")</f>
        <v/>
      </c>
      <c r="C20" s="14" t="str">
        <f>IF(Szerződésszám!C20&gt;0,_xlfn.RANK.EQ(Szerződésszám!C20,Szerződésszám!C$2:C$34),"")</f>
        <v/>
      </c>
      <c r="D20" s="14" t="str">
        <f>IF(Szerződésszám!D20&gt;0,_xlfn.RANK.EQ(Szerződésszám!D20,Szerződésszám!D$2:D$34),"")</f>
        <v/>
      </c>
      <c r="E20" s="14" t="str">
        <f>IF(Szerződésszám!E20&gt;0,_xlfn.RANK.EQ(Szerződésszám!E20,Szerződésszám!E$2:E$34),"")</f>
        <v/>
      </c>
      <c r="F20" s="14" t="str">
        <f>IF(Szerződésszám!F20&gt;0,_xlfn.RANK.EQ(Szerződésszám!F20,Szerződésszám!F$2:F$34),"")</f>
        <v/>
      </c>
      <c r="G20" s="14" t="str">
        <f>IF(Szerződésszám!G20&gt;0,_xlfn.RANK.EQ(Szerződésszám!G20,Szerződésszám!G$2:G$34),"")</f>
        <v/>
      </c>
      <c r="H20" s="14">
        <f>IF(Szerződésszám!H20&gt;0,_xlfn.RANK.EQ(Szerződésszám!H20,Szerződésszám!H$2:H$34),"")</f>
        <v>7</v>
      </c>
      <c r="I20" s="14">
        <f>IF(Szerződésszám!I20&gt;0,_xlfn.RANK.EQ(Szerződésszám!I20,Szerződésszám!I$2:I$34),"")</f>
        <v>3</v>
      </c>
      <c r="J20" s="14" t="str">
        <f>IF(Szerződésszám!J20&gt;0,_xlfn.RANK.EQ(Szerződésszám!J20,Szerződésszám!J$2:J$34),"")</f>
        <v/>
      </c>
      <c r="K20" s="14" t="str">
        <f>IF(Szerződésszám!K20&gt;0,_xlfn.RANK.EQ(Szerződésszám!K20,Szerződésszám!K$2:K$34),"")</f>
        <v/>
      </c>
      <c r="L20" s="14" t="str">
        <f>IF(Szerződésszám!L20&gt;0,_xlfn.RANK.EQ(Szerződésszám!L20,Szerződésszám!L$2:L$34),"")</f>
        <v/>
      </c>
      <c r="M20" s="14" t="str">
        <f>IF(Szerződésszám!M20&gt;0,_xlfn.RANK.EQ(Szerződésszám!M20,Szerződésszám!M$2:M$34),"")</f>
        <v/>
      </c>
      <c r="N20" s="14" t="str">
        <f>IF(Szerződésszám!N20&gt;0,_xlfn.RANK.EQ(Szerződésszám!N20,Szerződésszám!N$2:N$34),"")</f>
        <v/>
      </c>
      <c r="O20" s="14" t="str">
        <f>IF(Szerződésszám!O20&gt;0,_xlfn.RANK.EQ(Szerződésszám!O20,Szerződésszám!O$2:O$34),"")</f>
        <v/>
      </c>
      <c r="P20" s="14" t="str">
        <f>IF(Szerződésszám!P20&gt;0,_xlfn.RANK.EQ(Szerződésszám!P20,Szerződésszám!P$2:P$34),"")</f>
        <v/>
      </c>
      <c r="Q20" s="14" t="str">
        <f>IF(Szerződésszám!Q20&gt;0,_xlfn.RANK.EQ(Szerződésszám!Q20,Szerződésszám!Q$2:Q$34),"")</f>
        <v/>
      </c>
      <c r="R20" s="14">
        <f>IF(Szerződésszám!R20&gt;0,_xlfn.RANK.EQ(Szerződésszám!R20,Szerződésszám!R$2:R$34),"")</f>
        <v>2</v>
      </c>
      <c r="S20" s="14">
        <f>IF(Szerződésszám!S20&gt;0,_xlfn.RANK.EQ(Szerződésszám!S20,Szerződésszám!S$2:S$34),"")</f>
        <v>2</v>
      </c>
      <c r="T20" s="14">
        <f>IF(Szerződésszám!T20&gt;0,_xlfn.RANK.EQ(Szerződésszám!T20,Szerződésszám!T$2:T$34),"")</f>
        <v>9</v>
      </c>
      <c r="U20" s="14" t="str">
        <f>IF(Szerződésszám!U20&gt;0,_xlfn.RANK.EQ(Szerződésszám!U20,Szerződésszám!U$2:U$34),"")</f>
        <v/>
      </c>
      <c r="V20" s="14" t="str">
        <f>IF(Szerződésszám!V20&gt;0,_xlfn.RANK.EQ(Szerződésszám!V20,Szerződésszám!V$2:V$34),"")</f>
        <v/>
      </c>
      <c r="W20" s="14" t="str">
        <f>IF(Szerződésszám!W20&gt;0,_xlfn.RANK.EQ(Szerződésszám!W20,Szerződésszám!W$2:W$34),"")</f>
        <v/>
      </c>
      <c r="X20" s="14" t="str">
        <f>IF(Szerződésszám!X20&gt;0,_xlfn.RANK.EQ(Szerződésszám!X20,Szerződésszám!X$2:X$34),"")</f>
        <v/>
      </c>
      <c r="Y20" s="14" t="str">
        <f>IF(Szerződésszám!Y20&gt;0,_xlfn.RANK.EQ(Szerződésszám!Y20,Szerződésszám!Y$2:Y$34),"")</f>
        <v/>
      </c>
      <c r="Z20" s="14" t="str">
        <f>IF(Szerződésszám!Z20&gt;0,_xlfn.RANK.EQ(Szerződésszám!Z20,Szerződésszám!Z$2:Z$34),"")</f>
        <v/>
      </c>
      <c r="AA20" s="14" t="str">
        <f>IF(Szerződésszám!AA20&gt;0,_xlfn.RANK.EQ(Szerződésszám!AA20,Szerződésszám!AA$2:AA$34),"")</f>
        <v/>
      </c>
      <c r="AB20" s="14">
        <f>IF(Szerződésszám!AB20&gt;0,_xlfn.RANK.EQ(Szerződésszám!AB20,Szerződésszám!AB$2:AB$34),"")</f>
        <v>8</v>
      </c>
      <c r="AC20" s="14">
        <f>IF(Szerződésszám!AC20&gt;0,_xlfn.RANK.EQ(Szerződésszám!AC20,Szerződésszám!AC$2:AC$34),"")</f>
        <v>2</v>
      </c>
      <c r="AD20" s="14" t="str">
        <f>IF(Szerződésszám!AD20&gt;0,_xlfn.RANK.EQ(Szerződésszám!AD20,Szerződésszám!AD$2:AD$34),"")</f>
        <v/>
      </c>
      <c r="AE20" s="14">
        <f>IF(Szerződésszám!AE20&gt;0,_xlfn.RANK.EQ(Szerződésszám!AE20,Szerződésszám!AE$2:AE$34),"")</f>
        <v>7</v>
      </c>
      <c r="AF20" s="14" t="str">
        <f>IF(Szerződésszám!AF20&gt;0,_xlfn.RANK.EQ(Szerződésszám!AF20,Szerződésszám!AF$2:AF$34),"")</f>
        <v/>
      </c>
      <c r="AG20" s="14">
        <f>IF(Szerződésszám!AG20&gt;0,_xlfn.RANK.EQ(Szerződésszám!AG20,Szerződésszám!AG$2:AG$34),"")</f>
        <v>6</v>
      </c>
      <c r="AH20" s="14">
        <f>IF(Szerződésszám!AH20&gt;0,_xlfn.RANK.EQ(Szerződésszám!AH20,Szerződésszám!AH$2:AH$34),"")</f>
        <v>10</v>
      </c>
      <c r="AI20" s="14">
        <f>IF(Szerződésszám!AI20&gt;0,_xlfn.RANK.EQ(Szerződésszám!AI20,Szerződésszám!AI$2:AI$34),"")</f>
        <v>1</v>
      </c>
      <c r="AJ20" s="14">
        <f>IF(Szerződésszám!AJ20&gt;0,_xlfn.RANK.EQ(Szerződésszám!AJ20,Szerződésszám!AJ$2:AJ$34),"")</f>
        <v>3</v>
      </c>
      <c r="AK20" s="14">
        <f>IF(Szerződésszám!AK20&gt;0,_xlfn.RANK.EQ(Szerződésszám!AK20,Szerződésszám!AK$2:AK$34),"")</f>
        <v>1</v>
      </c>
      <c r="AL20" s="14" t="str">
        <f>IF(Szerződésszám!AL20&gt;0,_xlfn.RANK.EQ(Szerződésszám!AL20,Szerződésszám!AL$2:AL$34),"")</f>
        <v/>
      </c>
      <c r="AM20" s="14">
        <f>IF(Szerződésszám!AM20&gt;0,_xlfn.RANK.EQ(Szerződésszám!AM20,Szerződésszám!AM$2:AM$34),"")</f>
        <v>6</v>
      </c>
      <c r="AN20" s="14">
        <f>IF(Szerződésszám!AN20&gt;0,_xlfn.RANK.EQ(Szerződésszám!AN20,Szerződésszám!AN$2:AN$34),"")</f>
        <v>7</v>
      </c>
      <c r="AO20" s="14">
        <f>IF(Szerződésszám!AO20&gt;0,_xlfn.RANK.EQ(Szerződésszám!AO20,Szerződésszám!AO$2:AO$34),"")</f>
        <v>7</v>
      </c>
      <c r="AP20" s="14">
        <f>IF(Szerződésszám!AP20&gt;0,_xlfn.RANK.EQ(Szerződésszám!AP20,Szerződésszám!AP$2:AP$34),"")</f>
        <v>7</v>
      </c>
      <c r="AQ20" s="14">
        <f>IF(Szerződésszám!AQ20&gt;0,_xlfn.RANK.EQ(Szerződésszám!AQ20,Szerződésszám!AQ$2:AQ$34),"")</f>
        <v>2</v>
      </c>
      <c r="AR20" s="14">
        <f>IF(Szerződésszám!AR20&gt;0,_xlfn.RANK.EQ(Szerződésszám!AR20,Szerződésszám!AR$2:AR$34),"")</f>
        <v>4</v>
      </c>
      <c r="AS20" s="14">
        <f>IF(Szerződésszám!AS20&gt;0,_xlfn.RANK.EQ(Szerződésszám!AS20,Szerződésszám!AS$2:AS$34),"")</f>
        <v>1</v>
      </c>
      <c r="AT20" s="14">
        <f>IF(Szerződésszám!AT20&gt;0,_xlfn.RANK.EQ(Szerződésszám!AT20,Szerződésszám!AT$2:AT$34),"")</f>
        <v>1</v>
      </c>
      <c r="AU20" s="14" t="str">
        <f>IF(Szerződésszám!AU20&gt;0,_xlfn.RANK.EQ(Szerződésszám!AU20,Szerződésszám!AU$2:AU$34),"")</f>
        <v/>
      </c>
      <c r="AV20" s="14">
        <f>IF(Szerződésszám!AV20&gt;0,_xlfn.RANK.EQ(Szerződésszám!AV20,Szerződésszám!AV$2:AV$34),"")</f>
        <v>2</v>
      </c>
      <c r="AW20" s="14">
        <f>IF(Szerződésszám!AW20&gt;0,_xlfn.RANK.EQ(Szerződésszám!AW20,Szerződésszám!AW$2:AW$34),"")</f>
        <v>1</v>
      </c>
      <c r="AX20" s="14">
        <f>IF(Szerződésszám!AX20&gt;0,_xlfn.RANK.EQ(Szerződésszám!AX20,Szerződésszám!AX$2:AX$34),"")</f>
        <v>3</v>
      </c>
      <c r="AY20" s="14">
        <f>IF(Szerződésszám!AY20&gt;0,_xlfn.RANK.EQ(Szerződésszám!AY20,Szerződésszám!AY$2:AY$34),"")</f>
        <v>10</v>
      </c>
      <c r="AZ20" s="14" t="str">
        <f>IF(Szerződésszám!AZ20&gt;0,_xlfn.RANK.EQ(Szerződésszám!AZ20,Szerződésszám!AZ$2:AZ$34),"")</f>
        <v/>
      </c>
      <c r="BA20" s="14" t="str">
        <f>IF(Szerződésszám!BA20&gt;0,_xlfn.RANK.EQ(Szerződésszám!BA20,Szerződésszám!BA$2:BA$34),"")</f>
        <v/>
      </c>
      <c r="BB20" s="14" t="str">
        <f>IF(Szerződésszám!BB20&gt;0,_xlfn.RANK.EQ(Szerződésszám!BB20,Szerződésszám!BB$2:BB$34),"")</f>
        <v/>
      </c>
      <c r="BC20" s="14" t="str">
        <f>IF(Szerződésszám!BC20&gt;0,_xlfn.RANK.EQ(Szerződésszám!BC20,Szerződésszám!BC$2:BC$34),"")</f>
        <v/>
      </c>
      <c r="BD20" s="14" t="str">
        <f>IF(Szerződésszám!BD20&gt;0,_xlfn.RANK.EQ(Szerződésszám!BD20,Szerződésszám!BD$2:BD$34),"")</f>
        <v/>
      </c>
      <c r="BE20" s="14" t="str">
        <f>IF(Szerződésszám!BE20&gt;0,_xlfn.RANK.EQ(Szerződésszám!BE20,Szerződésszám!BE$2:BE$34),"")</f>
        <v/>
      </c>
      <c r="BF20" s="14" t="str">
        <f>IF(Szerződésszám!BF20&gt;0,_xlfn.RANK.EQ(Szerződésszám!BF20,Szerződésszám!BF$2:BF$34),"")</f>
        <v/>
      </c>
      <c r="BG20" s="14" t="str">
        <f>IF(Szerződésszám!BG20&gt;0,_xlfn.RANK.EQ(Szerződésszám!BG20,Szerződésszám!BG$2:BG$34),"")</f>
        <v/>
      </c>
      <c r="BH20" s="14" t="str">
        <f>IF(Szerződésszám!BH20&gt;0,_xlfn.RANK.EQ(Szerződésszám!BH20,Szerződésszám!BH$2:BH$34),"")</f>
        <v/>
      </c>
      <c r="BI20" s="14" t="str">
        <f>IF(Szerződésszám!BI20&gt;0,_xlfn.RANK.EQ(Szerződésszám!BI20,Szerződésszám!BI$2:BI$34),"")</f>
        <v/>
      </c>
      <c r="BJ20" s="14" t="str">
        <f>IF(Szerződésszám!BJ20&gt;0,_xlfn.RANK.EQ(Szerződésszám!BJ20,Szerződésszám!BJ$2:BJ$34),"")</f>
        <v/>
      </c>
      <c r="BK20" s="14" t="str">
        <f>IF(Szerződésszám!BK20&gt;0,_xlfn.RANK.EQ(Szerződésszám!BK20,Szerződésszám!BK$2:BK$34),"")</f>
        <v/>
      </c>
      <c r="BL20" s="14" t="str">
        <f>IF(Szerződésszám!BL20&gt;0,_xlfn.RANK.EQ(Szerződésszám!BL20,Szerződésszám!BL$2:BL$34),"")</f>
        <v/>
      </c>
      <c r="BM20" s="14" t="str">
        <f>IF(Szerződésszám!BM20&gt;0,_xlfn.RANK.EQ(Szerződésszám!BM20,Szerződésszám!BM$2:BM$34),"")</f>
        <v/>
      </c>
      <c r="BN20" s="14" t="str">
        <f>IF(Szerződésszám!BN20&gt;0,_xlfn.RANK.EQ(Szerződésszám!BN20,Szerződésszám!BN$2:BN$34),"")</f>
        <v/>
      </c>
      <c r="BO20" s="14" t="str">
        <f>IF(Szerződésszám!BO20&gt;0,_xlfn.RANK.EQ(Szerződésszám!BO20,Szerződésszám!BO$2:BO$34),"")</f>
        <v/>
      </c>
      <c r="BP20" s="14">
        <f>IF(Szerződésszám!BP20&gt;0,_xlfn.RANK.EQ(Szerződésszám!BP20,Szerződésszám!BP$2:BP$34),"")</f>
        <v>7</v>
      </c>
      <c r="BQ20" s="14" t="str">
        <f>IF(Szerződésszám!BQ20&gt;0,_xlfn.RANK.EQ(Szerződésszám!BQ20,Szerződésszám!BQ$2:BQ$34),"")</f>
        <v/>
      </c>
      <c r="BR20" s="14" t="str">
        <f>IF(Szerződésszám!BR20&gt;0,_xlfn.RANK.EQ(Szerződésszám!BR20,Szerződésszám!BR$2:BR$34),"")</f>
        <v/>
      </c>
      <c r="BS20" s="14">
        <f>IF(Szerződésszám!BS20&gt;0,_xlfn.RANK.EQ(Szerződésszám!BS20,Szerződésszám!BS$2:BS$34),"")</f>
        <v>6</v>
      </c>
      <c r="BT20" s="14">
        <f>IF(Szerződésszám!BT20&gt;0,_xlfn.RANK.EQ(Szerződésszám!BT20,Szerződésszám!BT$2:BT$34),"")</f>
        <v>7</v>
      </c>
      <c r="BU20" s="14">
        <f>IF(Szerződésszám!BU20&gt;0,_xlfn.RANK.EQ(Szerződésszám!BU20,Szerződésszám!BU$2:BU$34),"")</f>
        <v>1</v>
      </c>
      <c r="BV20" s="14">
        <f>IF(Szerződésszám!BV20&gt;0,_xlfn.RANK.EQ(Szerződésszám!BV20,Szerződésszám!BV$2:BV$34),"")</f>
        <v>1</v>
      </c>
      <c r="BW20" s="14">
        <f>IF(Szerződésszám!BW20&gt;0,_xlfn.RANK.EQ(Szerződésszám!BW20,Szerződésszám!BW$2:BW$34),"")</f>
        <v>6</v>
      </c>
      <c r="BX20" s="14" t="str">
        <f>IF(Szerződésszám!BX20&gt;0,_xlfn.RANK.EQ(Szerződésszám!BX20,Szerződésszám!BX$2:BX$34),"")</f>
        <v/>
      </c>
      <c r="BY20" s="14" t="str">
        <f>IF(Szerződésszám!BY20&gt;0,_xlfn.RANK.EQ(Szerződésszám!BY20,Szerződésszám!BY$2:BY$34),"")</f>
        <v/>
      </c>
      <c r="BZ20" s="14" t="str">
        <f>IF(Szerződésszám!BZ20&gt;0,_xlfn.RANK.EQ(Szerződésszám!BZ20,Szerződésszám!BZ$2:BZ$34),"")</f>
        <v/>
      </c>
      <c r="CA20" s="14" t="str">
        <f>IF(Szerződésszám!CA20&gt;0,_xlfn.RANK.EQ(Szerződésszám!CA20,Szerződésszám!CA$2:CA$34),"")</f>
        <v/>
      </c>
      <c r="CB20" s="14">
        <f>IF(Szerződésszám!CB20&gt;0,_xlfn.RANK.EQ(Szerződésszám!CB20,Szerződésszám!CB$2:CB$34),"")</f>
        <v>14</v>
      </c>
      <c r="CC20" s="14">
        <f>IF(Szerződésszám!CC20&gt;0,_xlfn.RANK.EQ(Szerződésszám!CC20,Szerződésszám!CC$2:CC$34),"")</f>
        <v>6</v>
      </c>
      <c r="CD20" s="14">
        <f>IF(Szerződésszám!CD20&gt;0,_xlfn.RANK.EQ(Szerződésszám!CD20,Szerződésszám!CD$2:CD$34),"")</f>
        <v>4</v>
      </c>
      <c r="CE20" s="14" t="str">
        <f>IF(Szerződésszám!CE20&gt;0,_xlfn.RANK.EQ(Szerződésszám!CE20,Szerződésszám!CE$2:CE$34),"")</f>
        <v/>
      </c>
      <c r="CF20" s="14" t="str">
        <f>IF(Szerződésszám!CF20&gt;0,_xlfn.RANK.EQ(Szerződésszám!CF20,Szerződésszám!CF$2:CF$34),"")</f>
        <v/>
      </c>
      <c r="CG20" s="14">
        <f>IF(Szerződésszám!CG20&gt;0,_xlfn.RANK.EQ(Szerződésszám!CG20,Szerződésszám!CG$2:CG$34),"")</f>
        <v>13</v>
      </c>
      <c r="CH20" s="14" t="str">
        <f>IF(Szerződésszám!CH20&gt;0,_xlfn.RANK.EQ(Szerződésszám!CH20,Szerződésszám!CH$2:CH$34),"")</f>
        <v/>
      </c>
      <c r="CI20" s="14" t="str">
        <f>IF(Szerződésszám!CI20&gt;0,_xlfn.RANK.EQ(Szerződésszám!CI20,Szerződésszám!CI$2:CI$34),"")</f>
        <v/>
      </c>
      <c r="CJ20" s="14" t="str">
        <f>IF(Szerződésszám!CJ20&gt;0,_xlfn.RANK.EQ(Szerződésszám!CJ20,Szerződésszám!CJ$2:CJ$34),"")</f>
        <v/>
      </c>
      <c r="CK20" s="14" t="str">
        <f>IF(Szerződésszám!CK20&gt;0,_xlfn.RANK.EQ(Szerződésszám!CK20,Szerződésszám!CK$2:CK$34),"")</f>
        <v/>
      </c>
      <c r="CL20" s="14" t="str">
        <f>IF(Szerződésszám!CL20&gt;0,_xlfn.RANK.EQ(Szerződésszám!CL20,Szerződésszám!CL$2:CL$34),"")</f>
        <v/>
      </c>
    </row>
    <row r="21" spans="1:105" x14ac:dyDescent="0.2">
      <c r="A21" s="12" t="str">
        <f>Szerződésszám!A21</f>
        <v>SG Eszközlízing Magyarország Kft.</v>
      </c>
      <c r="B21" s="14" t="str">
        <f>IF(Szerződésszám!B21&gt;0,_xlfn.RANK.EQ(Szerződésszám!B21,Szerződésszám!B$2:B$34),"")</f>
        <v/>
      </c>
      <c r="C21" s="14">
        <f>IF(Szerződésszám!C21&gt;0,_xlfn.RANK.EQ(Szerződésszám!C21,Szerződésszám!C$2:C$34),"")</f>
        <v>12</v>
      </c>
      <c r="D21" s="14" t="str">
        <f>IF(Szerződésszám!D21&gt;0,_xlfn.RANK.EQ(Szerződésszám!D21,Szerződésszám!D$2:D$34),"")</f>
        <v/>
      </c>
      <c r="E21" s="14">
        <f>IF(Szerződésszám!E21&gt;0,_xlfn.RANK.EQ(Szerződésszám!E21,Szerződésszám!E$2:E$34),"")</f>
        <v>14</v>
      </c>
      <c r="F21" s="14" t="str">
        <f>IF(Szerződésszám!F21&gt;0,_xlfn.RANK.EQ(Szerződésszám!F21,Szerződésszám!F$2:F$34),"")</f>
        <v/>
      </c>
      <c r="G21" s="14" t="str">
        <f>IF(Szerződésszám!G21&gt;0,_xlfn.RANK.EQ(Szerződésszám!G21,Szerződésszám!G$2:G$34),"")</f>
        <v/>
      </c>
      <c r="H21" s="14" t="str">
        <f>IF(Szerződésszám!H21&gt;0,_xlfn.RANK.EQ(Szerződésszám!H21,Szerződésszám!H$2:H$34),"")</f>
        <v/>
      </c>
      <c r="I21" s="14" t="str">
        <f>IF(Szerződésszám!I21&gt;0,_xlfn.RANK.EQ(Szerződésszám!I21,Szerződésszám!I$2:I$34),"")</f>
        <v/>
      </c>
      <c r="J21" s="14" t="str">
        <f>IF(Szerződésszám!J21&gt;0,_xlfn.RANK.EQ(Szerződésszám!J21,Szerződésszám!J$2:J$34),"")</f>
        <v/>
      </c>
      <c r="K21" s="14" t="str">
        <f>IF(Szerződésszám!K21&gt;0,_xlfn.RANK.EQ(Szerződésszám!K21,Szerződésszám!K$2:K$34),"")</f>
        <v/>
      </c>
      <c r="L21" s="14" t="str">
        <f>IF(Szerződésszám!L21&gt;0,_xlfn.RANK.EQ(Szerződésszám!L21,Szerződésszám!L$2:L$34),"")</f>
        <v/>
      </c>
      <c r="M21" s="14" t="str">
        <f>IF(Szerződésszám!M21&gt;0,_xlfn.RANK.EQ(Szerződésszám!M21,Szerződésszám!M$2:M$34),"")</f>
        <v/>
      </c>
      <c r="N21" s="14" t="str">
        <f>IF(Szerződésszám!N21&gt;0,_xlfn.RANK.EQ(Szerződésszám!N21,Szerződésszám!N$2:N$34),"")</f>
        <v/>
      </c>
      <c r="O21" s="14">
        <f>IF(Szerződésszám!O21&gt;0,_xlfn.RANK.EQ(Szerződésszám!O21,Szerződésszám!O$2:O$34),"")</f>
        <v>13</v>
      </c>
      <c r="P21" s="14">
        <f>IF(Szerződésszám!P21&gt;0,_xlfn.RANK.EQ(Szerződésszám!P21,Szerződésszám!P$2:P$34),"")</f>
        <v>12</v>
      </c>
      <c r="Q21" s="14" t="str">
        <f>IF(Szerződésszám!Q21&gt;0,_xlfn.RANK.EQ(Szerződésszám!Q21,Szerződésszám!Q$2:Q$34),"")</f>
        <v/>
      </c>
      <c r="R21" s="14" t="str">
        <f>IF(Szerződésszám!R21&gt;0,_xlfn.RANK.EQ(Szerződésszám!R21,Szerződésszám!R$2:R$34),"")</f>
        <v/>
      </c>
      <c r="S21" s="14" t="str">
        <f>IF(Szerződésszám!S21&gt;0,_xlfn.RANK.EQ(Szerződésszám!S21,Szerződésszám!S$2:S$34),"")</f>
        <v/>
      </c>
      <c r="T21" s="14" t="str">
        <f>IF(Szerződésszám!T21&gt;0,_xlfn.RANK.EQ(Szerződésszám!T21,Szerződésszám!T$2:T$34),"")</f>
        <v/>
      </c>
      <c r="U21" s="14" t="str">
        <f>IF(Szerződésszám!U21&gt;0,_xlfn.RANK.EQ(Szerződésszám!U21,Szerződésszám!U$2:U$34),"")</f>
        <v/>
      </c>
      <c r="V21" s="14">
        <f>IF(Szerződésszám!V21&gt;0,_xlfn.RANK.EQ(Szerződésszám!V21,Szerződésszám!V$2:V$34),"")</f>
        <v>6</v>
      </c>
      <c r="W21" s="14" t="str">
        <f>IF(Szerződésszám!W21&gt;0,_xlfn.RANK.EQ(Szerződésszám!W21,Szerződésszám!W$2:W$34),"")</f>
        <v/>
      </c>
      <c r="X21" s="14" t="str">
        <f>IF(Szerződésszám!X21&gt;0,_xlfn.RANK.EQ(Szerződésszám!X21,Szerződésszám!X$2:X$34),"")</f>
        <v/>
      </c>
      <c r="Y21" s="14">
        <f>IF(Szerződésszám!Y21&gt;0,_xlfn.RANK.EQ(Szerződésszám!Y21,Szerződésszám!Y$2:Y$34),"")</f>
        <v>2</v>
      </c>
      <c r="Z21" s="14" t="str">
        <f>IF(Szerződésszám!Z21&gt;0,_xlfn.RANK.EQ(Szerződésszám!Z21,Szerződésszám!Z$2:Z$34),"")</f>
        <v/>
      </c>
      <c r="AA21" s="14" t="str">
        <f>IF(Szerződésszám!AA21&gt;0,_xlfn.RANK.EQ(Szerződésszám!AA21,Szerződésszám!AA$2:AA$34),"")</f>
        <v/>
      </c>
      <c r="AB21" s="14">
        <f>IF(Szerződésszám!AB21&gt;0,_xlfn.RANK.EQ(Szerződésszám!AB21,Szerződésszám!AB$2:AB$34),"")</f>
        <v>13</v>
      </c>
      <c r="AC21" s="14">
        <f>IF(Szerződésszám!AC21&gt;0,_xlfn.RANK.EQ(Szerződésszám!AC21,Szerződésszám!AC$2:AC$34),"")</f>
        <v>6</v>
      </c>
      <c r="AD21" s="14" t="str">
        <f>IF(Szerződésszám!AD21&gt;0,_xlfn.RANK.EQ(Szerződésszám!AD21,Szerződésszám!AD$2:AD$34),"")</f>
        <v/>
      </c>
      <c r="AE21" s="14">
        <f>IF(Szerződésszám!AE21&gt;0,_xlfn.RANK.EQ(Szerződésszám!AE21,Szerződésszám!AE$2:AE$34),"")</f>
        <v>3</v>
      </c>
      <c r="AF21" s="14" t="str">
        <f>IF(Szerződésszám!AF21&gt;0,_xlfn.RANK.EQ(Szerződésszám!AF21,Szerződésszám!AF$2:AF$34),"")</f>
        <v/>
      </c>
      <c r="AG21" s="14">
        <f>IF(Szerződésszám!AG21&gt;0,_xlfn.RANK.EQ(Szerződésszám!AG21,Szerződésszám!AG$2:AG$34),"")</f>
        <v>10</v>
      </c>
      <c r="AH21" s="14">
        <f>IF(Szerződésszám!AH21&gt;0,_xlfn.RANK.EQ(Szerződésszám!AH21,Szerződésszám!AH$2:AH$34),"")</f>
        <v>7</v>
      </c>
      <c r="AI21" s="14">
        <f>IF(Szerződésszám!AI21&gt;0,_xlfn.RANK.EQ(Szerződésszám!AI21,Szerződésszám!AI$2:AI$34),"")</f>
        <v>3</v>
      </c>
      <c r="AJ21" s="14">
        <f>IF(Szerződésszám!AJ21&gt;0,_xlfn.RANK.EQ(Szerződésszám!AJ21,Szerződésszám!AJ$2:AJ$34),"")</f>
        <v>2</v>
      </c>
      <c r="AK21" s="14">
        <f>IF(Szerződésszám!AK21&gt;0,_xlfn.RANK.EQ(Szerződésszám!AK21,Szerződésszám!AK$2:AK$34),"")</f>
        <v>8</v>
      </c>
      <c r="AL21" s="14" t="str">
        <f>IF(Szerződésszám!AL21&gt;0,_xlfn.RANK.EQ(Szerződésszám!AL21,Szerződésszám!AL$2:AL$34),"")</f>
        <v/>
      </c>
      <c r="AM21" s="14">
        <f>IF(Szerződésszám!AM21&gt;0,_xlfn.RANK.EQ(Szerződésszám!AM21,Szerződésszám!AM$2:AM$34),"")</f>
        <v>14</v>
      </c>
      <c r="AN21" s="14">
        <f>IF(Szerződésszám!AN21&gt;0,_xlfn.RANK.EQ(Szerződésszám!AN21,Szerződésszám!AN$2:AN$34),"")</f>
        <v>11</v>
      </c>
      <c r="AO21" s="14">
        <f>IF(Szerződésszám!AO21&gt;0,_xlfn.RANK.EQ(Szerződésszám!AO21,Szerződésszám!AO$2:AO$34),"")</f>
        <v>9</v>
      </c>
      <c r="AP21" s="14">
        <f>IF(Szerződésszám!AP21&gt;0,_xlfn.RANK.EQ(Szerződésszám!AP21,Szerződésszám!AP$2:AP$34),"")</f>
        <v>10</v>
      </c>
      <c r="AQ21" s="14">
        <f>IF(Szerződésszám!AQ21&gt;0,_xlfn.RANK.EQ(Szerződésszám!AQ21,Szerződésszám!AQ$2:AQ$34),"")</f>
        <v>3</v>
      </c>
      <c r="AR21" s="14">
        <f>IF(Szerződésszám!AR21&gt;0,_xlfn.RANK.EQ(Szerződésszám!AR21,Szerződésszám!AR$2:AR$34),"")</f>
        <v>6</v>
      </c>
      <c r="AS21" s="14">
        <f>IF(Szerződésszám!AS21&gt;0,_xlfn.RANK.EQ(Szerződésszám!AS21,Szerződésszám!AS$2:AS$34),"")</f>
        <v>2</v>
      </c>
      <c r="AT21" s="14">
        <f>IF(Szerződésszám!AT21&gt;0,_xlfn.RANK.EQ(Szerződésszám!AT21,Szerződésszám!AT$2:AT$34),"")</f>
        <v>6</v>
      </c>
      <c r="AU21" s="14" t="str">
        <f>IF(Szerződésszám!AU21&gt;0,_xlfn.RANK.EQ(Szerződésszám!AU21,Szerződésszám!AU$2:AU$34),"")</f>
        <v/>
      </c>
      <c r="AV21" s="14">
        <f>IF(Szerződésszám!AV21&gt;0,_xlfn.RANK.EQ(Szerződésszám!AV21,Szerződésszám!AV$2:AV$34),"")</f>
        <v>9</v>
      </c>
      <c r="AW21" s="14">
        <f>IF(Szerződésszám!AW21&gt;0,_xlfn.RANK.EQ(Szerződésszám!AW21,Szerződésszám!AW$2:AW$34),"")</f>
        <v>4</v>
      </c>
      <c r="AX21" s="14">
        <f>IF(Szerződésszám!AX21&gt;0,_xlfn.RANK.EQ(Szerződésszám!AX21,Szerződésszám!AX$2:AX$34),"")</f>
        <v>8</v>
      </c>
      <c r="AY21" s="14">
        <f>IF(Szerződésszám!AY21&gt;0,_xlfn.RANK.EQ(Szerződésszám!AY21,Szerződésszám!AY$2:AY$34),"")</f>
        <v>13</v>
      </c>
      <c r="AZ21" s="14" t="str">
        <f>IF(Szerződésszám!AZ21&gt;0,_xlfn.RANK.EQ(Szerződésszám!AZ21,Szerződésszám!AZ$2:AZ$34),"")</f>
        <v/>
      </c>
      <c r="BA21" s="14" t="str">
        <f>IF(Szerződésszám!BA21&gt;0,_xlfn.RANK.EQ(Szerződésszám!BA21,Szerződésszám!BA$2:BA$34),"")</f>
        <v/>
      </c>
      <c r="BB21" s="14" t="str">
        <f>IF(Szerződésszám!BB21&gt;0,_xlfn.RANK.EQ(Szerződésszám!BB21,Szerződésszám!BB$2:BB$34),"")</f>
        <v/>
      </c>
      <c r="BC21" s="14" t="str">
        <f>IF(Szerződésszám!BC21&gt;0,_xlfn.RANK.EQ(Szerződésszám!BC21,Szerződésszám!BC$2:BC$34),"")</f>
        <v/>
      </c>
      <c r="BD21" s="14" t="str">
        <f>IF(Szerződésszám!BD21&gt;0,_xlfn.RANK.EQ(Szerződésszám!BD21,Szerződésszám!BD$2:BD$34),"")</f>
        <v/>
      </c>
      <c r="BE21" s="14" t="str">
        <f>IF(Szerződésszám!BE21&gt;0,_xlfn.RANK.EQ(Szerződésszám!BE21,Szerződésszám!BE$2:BE$34),"")</f>
        <v/>
      </c>
      <c r="BF21" s="14" t="str">
        <f>IF(Szerződésszám!BF21&gt;0,_xlfn.RANK.EQ(Szerződésszám!BF21,Szerződésszám!BF$2:BF$34),"")</f>
        <v/>
      </c>
      <c r="BG21" s="14" t="str">
        <f>IF(Szerződésszám!BG21&gt;0,_xlfn.RANK.EQ(Szerződésszám!BG21,Szerződésszám!BG$2:BG$34),"")</f>
        <v/>
      </c>
      <c r="BH21" s="14" t="str">
        <f>IF(Szerződésszám!BH21&gt;0,_xlfn.RANK.EQ(Szerződésszám!BH21,Szerződésszám!BH$2:BH$34),"")</f>
        <v/>
      </c>
      <c r="BI21" s="14" t="str">
        <f>IF(Szerződésszám!BI21&gt;0,_xlfn.RANK.EQ(Szerződésszám!BI21,Szerződésszám!BI$2:BI$34),"")</f>
        <v/>
      </c>
      <c r="BJ21" s="14" t="str">
        <f>IF(Szerződésszám!BJ21&gt;0,_xlfn.RANK.EQ(Szerződésszám!BJ21,Szerződésszám!BJ$2:BJ$34),"")</f>
        <v/>
      </c>
      <c r="BK21" s="14" t="str">
        <f>IF(Szerződésszám!BK21&gt;0,_xlfn.RANK.EQ(Szerződésszám!BK21,Szerződésszám!BK$2:BK$34),"")</f>
        <v/>
      </c>
      <c r="BL21" s="14" t="str">
        <f>IF(Szerződésszám!BL21&gt;0,_xlfn.RANK.EQ(Szerződésszám!BL21,Szerződésszám!BL$2:BL$34),"")</f>
        <v/>
      </c>
      <c r="BM21" s="14" t="str">
        <f>IF(Szerződésszám!BM21&gt;0,_xlfn.RANK.EQ(Szerződésszám!BM21,Szerződésszám!BM$2:BM$34),"")</f>
        <v/>
      </c>
      <c r="BN21" s="14">
        <f>IF(Szerződésszám!BN21&gt;0,_xlfn.RANK.EQ(Szerződésszám!BN21,Szerződésszám!BN$2:BN$34),"")</f>
        <v>13</v>
      </c>
      <c r="BO21" s="14" t="str">
        <f>IF(Szerződésszám!BO21&gt;0,_xlfn.RANK.EQ(Szerződésszám!BO21,Szerződésszám!BO$2:BO$34),"")</f>
        <v/>
      </c>
      <c r="BP21" s="14" t="str">
        <f>IF(Szerződésszám!BP21&gt;0,_xlfn.RANK.EQ(Szerződésszám!BP21,Szerződésszám!BP$2:BP$34),"")</f>
        <v/>
      </c>
      <c r="BQ21" s="14" t="str">
        <f>IF(Szerződésszám!BQ21&gt;0,_xlfn.RANK.EQ(Szerződésszám!BQ21,Szerződésszám!BQ$2:BQ$34),"")</f>
        <v/>
      </c>
      <c r="BR21" s="14">
        <f>IF(Szerződésszám!BR21&gt;0,_xlfn.RANK.EQ(Szerződésszám!BR21,Szerződésszám!BR$2:BR$34),"")</f>
        <v>2</v>
      </c>
      <c r="BS21" s="14">
        <f>IF(Szerződésszám!BS21&gt;0,_xlfn.RANK.EQ(Szerződésszám!BS21,Szerződésszám!BS$2:BS$34),"")</f>
        <v>9</v>
      </c>
      <c r="BT21" s="14">
        <f>IF(Szerződésszám!BT21&gt;0,_xlfn.RANK.EQ(Szerződésszám!BT21,Szerződésszám!BT$2:BT$34),"")</f>
        <v>10</v>
      </c>
      <c r="BU21" s="14">
        <f>IF(Szerződésszám!BU21&gt;0,_xlfn.RANK.EQ(Szerződésszám!BU21,Szerződésszám!BU$2:BU$34),"")</f>
        <v>2</v>
      </c>
      <c r="BV21" s="14">
        <f>IF(Szerződésszám!BV21&gt;0,_xlfn.RANK.EQ(Szerződésszám!BV21,Szerződésszám!BV$2:BV$34),"")</f>
        <v>8</v>
      </c>
      <c r="BW21" s="14">
        <f>IF(Szerződésszám!BW21&gt;0,_xlfn.RANK.EQ(Szerződésszám!BW21,Szerződésszám!BW$2:BW$34),"")</f>
        <v>14</v>
      </c>
      <c r="BX21" s="14" t="str">
        <f>IF(Szerződésszám!BX21&gt;0,_xlfn.RANK.EQ(Szerződésszám!BX21,Szerződésszám!BX$2:BX$34),"")</f>
        <v/>
      </c>
      <c r="BY21" s="14" t="str">
        <f>IF(Szerződésszám!BY21&gt;0,_xlfn.RANK.EQ(Szerződésszám!BY21,Szerződésszám!BY$2:BY$34),"")</f>
        <v/>
      </c>
      <c r="BZ21" s="14" t="str">
        <f>IF(Szerződésszám!BZ21&gt;0,_xlfn.RANK.EQ(Szerződésszám!BZ21,Szerződésszám!BZ$2:BZ$34),"")</f>
        <v/>
      </c>
      <c r="CA21" s="14" t="str">
        <f>IF(Szerződésszám!CA21&gt;0,_xlfn.RANK.EQ(Szerződésszám!CA21,Szerződésszám!CA$2:CA$34),"")</f>
        <v/>
      </c>
      <c r="CB21" s="14">
        <f>IF(Szerződésszám!CB21&gt;0,_xlfn.RANK.EQ(Szerződésszám!CB21,Szerződésszám!CB$2:CB$34),"")</f>
        <v>21</v>
      </c>
      <c r="CC21" s="14">
        <f>IF(Szerződésszám!CC21&gt;0,_xlfn.RANK.EQ(Szerződésszám!CC21,Szerződésszám!CC$2:CC$34),"")</f>
        <v>9</v>
      </c>
      <c r="CD21" s="14">
        <f>IF(Szerződésszám!CD21&gt;0,_xlfn.RANK.EQ(Szerződésszám!CD21,Szerződésszám!CD$2:CD$34),"")</f>
        <v>11</v>
      </c>
      <c r="CE21" s="14" t="str">
        <f>IF(Szerződésszám!CE21&gt;0,_xlfn.RANK.EQ(Szerződésszám!CE21,Szerződésszám!CE$2:CE$34),"")</f>
        <v/>
      </c>
      <c r="CF21" s="14" t="str">
        <f>IF(Szerződésszám!CF21&gt;0,_xlfn.RANK.EQ(Szerződésszám!CF21,Szerződésszám!CF$2:CF$34),"")</f>
        <v/>
      </c>
      <c r="CG21" s="14">
        <f>IF(Szerződésszám!CG21&gt;0,_xlfn.RANK.EQ(Szerződésszám!CG21,Szerződésszám!CG$2:CG$34),"")</f>
        <v>18</v>
      </c>
      <c r="CH21" s="14" t="str">
        <f>IF(Szerződésszám!CH21&gt;0,_xlfn.RANK.EQ(Szerződésszám!CH21,Szerződésszám!CH$2:CH$34),"")</f>
        <v/>
      </c>
      <c r="CI21" s="14">
        <f>IF(Szerződésszám!CI21&gt;0,_xlfn.RANK.EQ(Szerződésszám!CI21,Szerződésszám!CI$2:CI$34),"")</f>
        <v>12</v>
      </c>
      <c r="CJ21" s="14">
        <f>IF(Szerződésszám!CJ21&gt;0,_xlfn.RANK.EQ(Szerződésszám!CJ21,Szerződésszám!CJ$2:CJ$34),"")</f>
        <v>14</v>
      </c>
      <c r="CK21" s="14" t="str">
        <f>IF(Szerződésszám!CK21&gt;0,_xlfn.RANK.EQ(Szerződésszám!CK21,Szerződésszám!CK$2:CK$34),"")</f>
        <v/>
      </c>
      <c r="CL21" s="14">
        <f>IF(Szerződésszám!CL21&gt;0,_xlfn.RANK.EQ(Szerződésszám!CL21,Szerződésszám!CL$2:CL$34),"")</f>
        <v>13</v>
      </c>
    </row>
    <row r="22" spans="1:105" x14ac:dyDescent="0.2">
      <c r="A22" s="12" t="str">
        <f>Szerződésszám!A22</f>
        <v>CITY-LEASING Zrt.</v>
      </c>
      <c r="B22" s="14" t="str">
        <f>IF(Szerződésszám!B22&gt;0,_xlfn.RANK.EQ(Szerződésszám!B22,Szerződésszám!B$2:B$34),"")</f>
        <v/>
      </c>
      <c r="C22" s="14">
        <f>IF(Szerződésszám!C22&gt;0,_xlfn.RANK.EQ(Szerződésszám!C22,Szerződésszám!C$2:C$34),"")</f>
        <v>11</v>
      </c>
      <c r="D22" s="14" t="str">
        <f>IF(Szerződésszám!D22&gt;0,_xlfn.RANK.EQ(Szerződésszám!D22,Szerződésszám!D$2:D$34),"")</f>
        <v/>
      </c>
      <c r="E22" s="14">
        <f>IF(Szerződésszám!E22&gt;0,_xlfn.RANK.EQ(Szerződésszám!E22,Szerződésszám!E$2:E$34),"")</f>
        <v>12</v>
      </c>
      <c r="F22" s="14" t="str">
        <f>IF(Szerződésszám!F22&gt;0,_xlfn.RANK.EQ(Szerződésszám!F22,Szerződésszám!F$2:F$34),"")</f>
        <v/>
      </c>
      <c r="G22" s="14" t="str">
        <f>IF(Szerződésszám!G22&gt;0,_xlfn.RANK.EQ(Szerződésszám!G22,Szerződésszám!G$2:G$34),"")</f>
        <v/>
      </c>
      <c r="H22" s="14" t="str">
        <f>IF(Szerződésszám!H22&gt;0,_xlfn.RANK.EQ(Szerződésszám!H22,Szerződésszám!H$2:H$34),"")</f>
        <v/>
      </c>
      <c r="I22" s="14" t="str">
        <f>IF(Szerződésszám!I22&gt;0,_xlfn.RANK.EQ(Szerződésszám!I22,Szerződésszám!I$2:I$34),"")</f>
        <v/>
      </c>
      <c r="J22" s="14" t="str">
        <f>IF(Szerződésszám!J22&gt;0,_xlfn.RANK.EQ(Szerződésszám!J22,Szerződésszám!J$2:J$34),"")</f>
        <v/>
      </c>
      <c r="K22" s="14" t="str">
        <f>IF(Szerződésszám!K22&gt;0,_xlfn.RANK.EQ(Szerződésszám!K22,Szerződésszám!K$2:K$34),"")</f>
        <v/>
      </c>
      <c r="L22" s="14" t="str">
        <f>IF(Szerződésszám!L22&gt;0,_xlfn.RANK.EQ(Szerződésszám!L22,Szerződésszám!L$2:L$34),"")</f>
        <v/>
      </c>
      <c r="M22" s="14" t="str">
        <f>IF(Szerződésszám!M22&gt;0,_xlfn.RANK.EQ(Szerződésszám!M22,Szerződésszám!M$2:M$34),"")</f>
        <v/>
      </c>
      <c r="N22" s="14" t="str">
        <f>IF(Szerződésszám!N22&gt;0,_xlfn.RANK.EQ(Szerződésszám!N22,Szerződésszám!N$2:N$34),"")</f>
        <v/>
      </c>
      <c r="O22" s="14">
        <f>IF(Szerződésszám!O22&gt;0,_xlfn.RANK.EQ(Szerződésszám!O22,Szerződésszám!O$2:O$34),"")</f>
        <v>15</v>
      </c>
      <c r="P22" s="14">
        <f>IF(Szerződésszám!P22&gt;0,_xlfn.RANK.EQ(Szerződésszám!P22,Szerződésszám!P$2:P$34),"")</f>
        <v>11</v>
      </c>
      <c r="Q22" s="14" t="str">
        <f>IF(Szerződésszám!Q22&gt;0,_xlfn.RANK.EQ(Szerződésszám!Q22,Szerződésszám!Q$2:Q$34),"")</f>
        <v/>
      </c>
      <c r="R22" s="14" t="str">
        <f>IF(Szerződésszám!R22&gt;0,_xlfn.RANK.EQ(Szerződésszám!R22,Szerződésszám!R$2:R$34),"")</f>
        <v/>
      </c>
      <c r="S22" s="14" t="str">
        <f>IF(Szerződésszám!S22&gt;0,_xlfn.RANK.EQ(Szerződésszám!S22,Szerződésszám!S$2:S$34),"")</f>
        <v/>
      </c>
      <c r="T22" s="14" t="str">
        <f>IF(Szerződésszám!T22&gt;0,_xlfn.RANK.EQ(Szerződésszám!T22,Szerződésszám!T$2:T$34),"")</f>
        <v/>
      </c>
      <c r="U22" s="14" t="str">
        <f>IF(Szerződésszám!U22&gt;0,_xlfn.RANK.EQ(Szerződésszám!U22,Szerződésszám!U$2:U$34),"")</f>
        <v/>
      </c>
      <c r="V22" s="14">
        <f>IF(Szerződésszám!V22&gt;0,_xlfn.RANK.EQ(Szerződésszám!V22,Szerződésszám!V$2:V$34),"")</f>
        <v>8</v>
      </c>
      <c r="W22" s="14" t="str">
        <f>IF(Szerződésszám!W22&gt;0,_xlfn.RANK.EQ(Szerződésszám!W22,Szerződésszám!W$2:W$34),"")</f>
        <v/>
      </c>
      <c r="X22" s="14" t="str">
        <f>IF(Szerződésszám!X22&gt;0,_xlfn.RANK.EQ(Szerződésszám!X22,Szerződésszám!X$2:X$34),"")</f>
        <v/>
      </c>
      <c r="Y22" s="14">
        <f>IF(Szerződésszám!Y22&gt;0,_xlfn.RANK.EQ(Szerződésszám!Y22,Szerződésszám!Y$2:Y$34),"")</f>
        <v>7</v>
      </c>
      <c r="Z22" s="14" t="str">
        <f>IF(Szerződésszám!Z22&gt;0,_xlfn.RANK.EQ(Szerződésszám!Z22,Szerződésszám!Z$2:Z$34),"")</f>
        <v/>
      </c>
      <c r="AA22" s="14" t="str">
        <f>IF(Szerződésszám!AA22&gt;0,_xlfn.RANK.EQ(Szerződésszám!AA22,Szerződésszám!AA$2:AA$34),"")</f>
        <v/>
      </c>
      <c r="AB22" s="14">
        <f>IF(Szerződésszám!AB22&gt;0,_xlfn.RANK.EQ(Szerződésszám!AB22,Szerződésszám!AB$2:AB$34),"")</f>
        <v>16</v>
      </c>
      <c r="AC22" s="14" t="str">
        <f>IF(Szerződésszám!AC22&gt;0,_xlfn.RANK.EQ(Szerződésszám!AC22,Szerződésszám!AC$2:AC$34),"")</f>
        <v/>
      </c>
      <c r="AD22" s="14" t="str">
        <f>IF(Szerződésszám!AD22&gt;0,_xlfn.RANK.EQ(Szerződésszám!AD22,Szerződésszám!AD$2:AD$34),"")</f>
        <v/>
      </c>
      <c r="AE22" s="14">
        <f>IF(Szerződésszám!AE22&gt;0,_xlfn.RANK.EQ(Szerződésszám!AE22,Szerződésszám!AE$2:AE$34),"")</f>
        <v>15</v>
      </c>
      <c r="AF22" s="14" t="str">
        <f>IF(Szerződésszám!AF22&gt;0,_xlfn.RANK.EQ(Szerződésszám!AF22,Szerződésszám!AF$2:AF$34),"")</f>
        <v/>
      </c>
      <c r="AG22" s="14" t="str">
        <f>IF(Szerződésszám!AG22&gt;0,_xlfn.RANK.EQ(Szerződésszám!AG22,Szerződésszám!AG$2:AG$34),"")</f>
        <v/>
      </c>
      <c r="AH22" s="14" t="str">
        <f>IF(Szerződésszám!AH22&gt;0,_xlfn.RANK.EQ(Szerződésszám!AH22,Szerződésszám!AH$2:AH$34),"")</f>
        <v/>
      </c>
      <c r="AI22" s="14" t="str">
        <f>IF(Szerződésszám!AI22&gt;0,_xlfn.RANK.EQ(Szerződésszám!AI22,Szerződésszám!AI$2:AI$34),"")</f>
        <v/>
      </c>
      <c r="AJ22" s="14" t="str">
        <f>IF(Szerződésszám!AJ22&gt;0,_xlfn.RANK.EQ(Szerződésszám!AJ22,Szerződésszám!AJ$2:AJ$34),"")</f>
        <v/>
      </c>
      <c r="AK22" s="14">
        <f>IF(Szerződésszám!AK22&gt;0,_xlfn.RANK.EQ(Szerződésszám!AK22,Szerződésszám!AK$2:AK$34),"")</f>
        <v>8</v>
      </c>
      <c r="AL22" s="14" t="str">
        <f>IF(Szerződésszám!AL22&gt;0,_xlfn.RANK.EQ(Szerződésszám!AL22,Szerződésszám!AL$2:AL$34),"")</f>
        <v/>
      </c>
      <c r="AM22" s="14">
        <f>IF(Szerződésszám!AM22&gt;0,_xlfn.RANK.EQ(Szerződésszám!AM22,Szerződésszám!AM$2:AM$34),"")</f>
        <v>16</v>
      </c>
      <c r="AN22" s="14">
        <f>IF(Szerződésszám!AN22&gt;0,_xlfn.RANK.EQ(Szerződésszám!AN22,Szerződésszám!AN$2:AN$34),"")</f>
        <v>12</v>
      </c>
      <c r="AO22" s="14" t="str">
        <f>IF(Szerződésszám!AO22&gt;0,_xlfn.RANK.EQ(Szerződésszám!AO22,Szerződésszám!AO$2:AO$34),"")</f>
        <v/>
      </c>
      <c r="AP22" s="14" t="str">
        <f>IF(Szerződésszám!AP22&gt;0,_xlfn.RANK.EQ(Szerződésszám!AP22,Szerződésszám!AP$2:AP$34),"")</f>
        <v/>
      </c>
      <c r="AQ22" s="14" t="str">
        <f>IF(Szerződésszám!AQ22&gt;0,_xlfn.RANK.EQ(Szerződésszám!AQ22,Szerződésszám!AQ$2:AQ$34),"")</f>
        <v/>
      </c>
      <c r="AR22" s="14" t="str">
        <f>IF(Szerződésszám!AR22&gt;0,_xlfn.RANK.EQ(Szerződésszám!AR22,Szerződésszám!AR$2:AR$34),"")</f>
        <v/>
      </c>
      <c r="AS22" s="14" t="str">
        <f>IF(Szerződésszám!AS22&gt;0,_xlfn.RANK.EQ(Szerződésszám!AS22,Szerződésszám!AS$2:AS$34),"")</f>
        <v/>
      </c>
      <c r="AT22" s="14" t="str">
        <f>IF(Szerződésszám!AT22&gt;0,_xlfn.RANK.EQ(Szerződésszám!AT22,Szerződésszám!AT$2:AT$34),"")</f>
        <v/>
      </c>
      <c r="AU22" s="14" t="str">
        <f>IF(Szerződésszám!AU22&gt;0,_xlfn.RANK.EQ(Szerződésszám!AU22,Szerződésszám!AU$2:AU$34),"")</f>
        <v/>
      </c>
      <c r="AV22" s="14">
        <f>IF(Szerződésszám!AV22&gt;0,_xlfn.RANK.EQ(Szerződésszám!AV22,Szerződésszám!AV$2:AV$34),"")</f>
        <v>7</v>
      </c>
      <c r="AW22" s="14" t="str">
        <f>IF(Szerződésszám!AW22&gt;0,_xlfn.RANK.EQ(Szerződésszám!AW22,Szerződésszám!AW$2:AW$34),"")</f>
        <v/>
      </c>
      <c r="AX22" s="14" t="str">
        <f>IF(Szerződésszám!AX22&gt;0,_xlfn.RANK.EQ(Szerződésszám!AX22,Szerződésszám!AX$2:AX$34),"")</f>
        <v/>
      </c>
      <c r="AY22" s="14">
        <f>IF(Szerződésszám!AY22&gt;0,_xlfn.RANK.EQ(Szerződésszám!AY22,Szerződésszám!AY$2:AY$34),"")</f>
        <v>14</v>
      </c>
      <c r="AZ22" s="14" t="str">
        <f>IF(Szerződésszám!AZ22&gt;0,_xlfn.RANK.EQ(Szerződésszám!AZ22,Szerződésszám!AZ$2:AZ$34),"")</f>
        <v/>
      </c>
      <c r="BA22" s="14" t="str">
        <f>IF(Szerződésszám!BA22&gt;0,_xlfn.RANK.EQ(Szerződésszám!BA22,Szerződésszám!BA$2:BA$34),"")</f>
        <v/>
      </c>
      <c r="BB22" s="14" t="str">
        <f>IF(Szerződésszám!BB22&gt;0,_xlfn.RANK.EQ(Szerződésszám!BB22,Szerződésszám!BB$2:BB$34),"")</f>
        <v/>
      </c>
      <c r="BC22" s="14" t="str">
        <f>IF(Szerződésszám!BC22&gt;0,_xlfn.RANK.EQ(Szerződésszám!BC22,Szerződésszám!BC$2:BC$34),"")</f>
        <v/>
      </c>
      <c r="BD22" s="14" t="str">
        <f>IF(Szerződésszám!BD22&gt;0,_xlfn.RANK.EQ(Szerződésszám!BD22,Szerződésszám!BD$2:BD$34),"")</f>
        <v/>
      </c>
      <c r="BE22" s="14" t="str">
        <f>IF(Szerződésszám!BE22&gt;0,_xlfn.RANK.EQ(Szerződésszám!BE22,Szerződésszám!BE$2:BE$34),"")</f>
        <v/>
      </c>
      <c r="BF22" s="14" t="str">
        <f>IF(Szerződésszám!BF22&gt;0,_xlfn.RANK.EQ(Szerződésszám!BF22,Szerződésszám!BF$2:BF$34),"")</f>
        <v/>
      </c>
      <c r="BG22" s="14" t="str">
        <f>IF(Szerződésszám!BG22&gt;0,_xlfn.RANK.EQ(Szerződésszám!BG22,Szerződésszám!BG$2:BG$34),"")</f>
        <v/>
      </c>
      <c r="BH22" s="14" t="str">
        <f>IF(Szerződésszám!BH22&gt;0,_xlfn.RANK.EQ(Szerződésszám!BH22,Szerződésszám!BH$2:BH$34),"")</f>
        <v/>
      </c>
      <c r="BI22" s="14" t="str">
        <f>IF(Szerződésszám!BI22&gt;0,_xlfn.RANK.EQ(Szerződésszám!BI22,Szerződésszám!BI$2:BI$34),"")</f>
        <v/>
      </c>
      <c r="BJ22" s="14" t="str">
        <f>IF(Szerződésszám!BJ22&gt;0,_xlfn.RANK.EQ(Szerződésszám!BJ22,Szerződésszám!BJ$2:BJ$34),"")</f>
        <v/>
      </c>
      <c r="BK22" s="14" t="str">
        <f>IF(Szerződésszám!BK22&gt;0,_xlfn.RANK.EQ(Szerződésszám!BK22,Szerződésszám!BK$2:BK$34),"")</f>
        <v/>
      </c>
      <c r="BL22" s="14" t="str">
        <f>IF(Szerződésszám!BL22&gt;0,_xlfn.RANK.EQ(Szerződésszám!BL22,Szerződésszám!BL$2:BL$34),"")</f>
        <v/>
      </c>
      <c r="BM22" s="14" t="str">
        <f>IF(Szerződésszám!BM22&gt;0,_xlfn.RANK.EQ(Szerződésszám!BM22,Szerződésszám!BM$2:BM$34),"")</f>
        <v/>
      </c>
      <c r="BN22" s="14">
        <f>IF(Szerződésszám!BN22&gt;0,_xlfn.RANK.EQ(Szerződésszám!BN22,Szerződésszám!BN$2:BN$34),"")</f>
        <v>12</v>
      </c>
      <c r="BO22" s="14" t="str">
        <f>IF(Szerződésszám!BO22&gt;0,_xlfn.RANK.EQ(Szerződésszám!BO22,Szerződésszám!BO$2:BO$34),"")</f>
        <v/>
      </c>
      <c r="BP22" s="14" t="str">
        <f>IF(Szerződésszám!BP22&gt;0,_xlfn.RANK.EQ(Szerződésszám!BP22,Szerződésszám!BP$2:BP$34),"")</f>
        <v/>
      </c>
      <c r="BQ22" s="14" t="str">
        <f>IF(Szerződésszám!BQ22&gt;0,_xlfn.RANK.EQ(Szerződésszám!BQ22,Szerződésszám!BQ$2:BQ$34),"")</f>
        <v/>
      </c>
      <c r="BR22" s="14">
        <f>IF(Szerződésszám!BR22&gt;0,_xlfn.RANK.EQ(Szerződésszám!BR22,Szerződésszám!BR$2:BR$34),"")</f>
        <v>9</v>
      </c>
      <c r="BS22" s="14">
        <f>IF(Szerződésszám!BS22&gt;0,_xlfn.RANK.EQ(Szerződésszám!BS22,Szerződésszám!BS$2:BS$34),"")</f>
        <v>17</v>
      </c>
      <c r="BT22" s="14" t="str">
        <f>IF(Szerződésszám!BT22&gt;0,_xlfn.RANK.EQ(Szerződésszám!BT22,Szerződésszám!BT$2:BT$34),"")</f>
        <v/>
      </c>
      <c r="BU22" s="14" t="str">
        <f>IF(Szerződésszám!BU22&gt;0,_xlfn.RANK.EQ(Szerződésszám!BU22,Szerződésszám!BU$2:BU$34),"")</f>
        <v/>
      </c>
      <c r="BV22" s="14">
        <f>IF(Szerződésszám!BV22&gt;0,_xlfn.RANK.EQ(Szerződésszám!BV22,Szerződésszám!BV$2:BV$34),"")</f>
        <v>8</v>
      </c>
      <c r="BW22" s="14">
        <f>IF(Szerződésszám!BW22&gt;0,_xlfn.RANK.EQ(Szerződésszám!BW22,Szerződésszám!BW$2:BW$34),"")</f>
        <v>16</v>
      </c>
      <c r="BX22" s="14" t="str">
        <f>IF(Szerződésszám!BX22&gt;0,_xlfn.RANK.EQ(Szerződésszám!BX22,Szerződésszám!BX$2:BX$34),"")</f>
        <v/>
      </c>
      <c r="BY22" s="14" t="str">
        <f>IF(Szerződésszám!BY22&gt;0,_xlfn.RANK.EQ(Szerződésszám!BY22,Szerződésszám!BY$2:BY$34),"")</f>
        <v/>
      </c>
      <c r="BZ22" s="14" t="str">
        <f>IF(Szerződésszám!BZ22&gt;0,_xlfn.RANK.EQ(Szerződésszám!BZ22,Szerződésszám!BZ$2:BZ$34),"")</f>
        <v/>
      </c>
      <c r="CA22" s="14" t="str">
        <f>IF(Szerződésszám!CA22&gt;0,_xlfn.RANK.EQ(Szerződésszám!CA22,Szerződésszám!CA$2:CA$34),"")</f>
        <v/>
      </c>
      <c r="CB22" s="14">
        <f>IF(Szerződésszám!CB22&gt;0,_xlfn.RANK.EQ(Szerződésszám!CB22,Szerződésszám!CB$2:CB$34),"")</f>
        <v>20</v>
      </c>
      <c r="CC22" s="14">
        <f>IF(Szerződésszám!CC22&gt;0,_xlfn.RANK.EQ(Szerződésszám!CC22,Szerződésszám!CC$2:CC$34),"")</f>
        <v>17</v>
      </c>
      <c r="CD22" s="14">
        <f>IF(Szerződésszám!CD22&gt;0,_xlfn.RANK.EQ(Szerződésszám!CD22,Szerződésszám!CD$2:CD$34),"")</f>
        <v>16</v>
      </c>
      <c r="CE22" s="14" t="str">
        <f>IF(Szerződésszám!CE22&gt;0,_xlfn.RANK.EQ(Szerződésszám!CE22,Szerződésszám!CE$2:CE$34),"")</f>
        <v/>
      </c>
      <c r="CF22" s="14" t="str">
        <f>IF(Szerződésszám!CF22&gt;0,_xlfn.RANK.EQ(Szerződésszám!CF22,Szerződésszám!CF$2:CF$34),"")</f>
        <v/>
      </c>
      <c r="CG22" s="14">
        <f>IF(Szerződésszám!CG22&gt;0,_xlfn.RANK.EQ(Szerződésszám!CG22,Szerződésszám!CG$2:CG$34),"")</f>
        <v>25</v>
      </c>
      <c r="CH22" s="14" t="str">
        <f>IF(Szerződésszám!CH22&gt;0,_xlfn.RANK.EQ(Szerződésszám!CH22,Szerződésszám!CH$2:CH$34),"")</f>
        <v/>
      </c>
      <c r="CI22" s="14">
        <f>IF(Szerződésszám!CI22&gt;0,_xlfn.RANK.EQ(Szerződésszám!CI22,Szerződésszám!CI$2:CI$34),"")</f>
        <v>11</v>
      </c>
      <c r="CJ22" s="14">
        <f>IF(Szerződésszám!CJ22&gt;0,_xlfn.RANK.EQ(Szerződésszám!CJ22,Szerződésszám!CJ$2:CJ$34),"")</f>
        <v>12</v>
      </c>
      <c r="CK22" s="14" t="str">
        <f>IF(Szerződésszám!CK22&gt;0,_xlfn.RANK.EQ(Szerződésszám!CK22,Szerződésszám!CK$2:CK$34),"")</f>
        <v/>
      </c>
      <c r="CL22" s="14">
        <f>IF(Szerződésszám!CL22&gt;0,_xlfn.RANK.EQ(Szerződésszám!CL22,Szerződésszám!CL$2:CL$34),"")</f>
        <v>12</v>
      </c>
    </row>
    <row r="23" spans="1:105" x14ac:dyDescent="0.2">
      <c r="A23" s="12" t="str">
        <f>Szerződésszám!A23</f>
        <v>Leaseplan Hungária Zrt.</v>
      </c>
      <c r="B23" s="14" t="str">
        <f>IF(Szerződésszám!B23&gt;0,_xlfn.RANK.EQ(Szerződésszám!B23,Szerződésszám!B$2:B$34),"")</f>
        <v/>
      </c>
      <c r="C23" s="14" t="str">
        <f>IF(Szerződésszám!C23&gt;0,_xlfn.RANK.EQ(Szerződésszám!C23,Szerződésszám!C$2:C$34),"")</f>
        <v/>
      </c>
      <c r="D23" s="14" t="str">
        <f>IF(Szerződésszám!D23&gt;0,_xlfn.RANK.EQ(Szerződésszám!D23,Szerződésszám!D$2:D$34),"")</f>
        <v/>
      </c>
      <c r="E23" s="14" t="str">
        <f>IF(Szerződésszám!E23&gt;0,_xlfn.RANK.EQ(Szerződésszám!E23,Szerződésszám!E$2:E$34),"")</f>
        <v/>
      </c>
      <c r="F23" s="14" t="str">
        <f>IF(Szerződésszám!F23&gt;0,_xlfn.RANK.EQ(Szerződésszám!F23,Szerződésszám!F$2:F$34),"")</f>
        <v/>
      </c>
      <c r="G23" s="14" t="str">
        <f>IF(Szerződésszám!G23&gt;0,_xlfn.RANK.EQ(Szerződésszám!G23,Szerződésszám!G$2:G$34),"")</f>
        <v/>
      </c>
      <c r="H23" s="14">
        <f>IF(Szerződésszám!H23&gt;0,_xlfn.RANK.EQ(Szerződésszám!H23,Szerződésszám!H$2:H$34),"")</f>
        <v>2</v>
      </c>
      <c r="I23" s="14" t="str">
        <f>IF(Szerződésszám!I23&gt;0,_xlfn.RANK.EQ(Szerződésszám!I23,Szerződésszám!I$2:I$34),"")</f>
        <v/>
      </c>
      <c r="J23" s="14">
        <f>IF(Szerződésszám!J23&gt;0,_xlfn.RANK.EQ(Szerződésszám!J23,Szerződésszám!J$2:J$34),"")</f>
        <v>4</v>
      </c>
      <c r="K23" s="14" t="str">
        <f>IF(Szerződésszám!K23&gt;0,_xlfn.RANK.EQ(Szerződésszám!K23,Szerződésszám!K$2:K$34),"")</f>
        <v/>
      </c>
      <c r="L23" s="14">
        <f>IF(Szerződésszám!L23&gt;0,_xlfn.RANK.EQ(Szerződésszám!L23,Szerződésszám!L$2:L$34),"")</f>
        <v>3</v>
      </c>
      <c r="M23" s="14" t="str">
        <f>IF(Szerződésszám!M23&gt;0,_xlfn.RANK.EQ(Szerződésszám!M23,Szerződésszám!M$2:M$34),"")</f>
        <v/>
      </c>
      <c r="N23" s="14" t="str">
        <f>IF(Szerződésszám!N23&gt;0,_xlfn.RANK.EQ(Szerződésszám!N23,Szerződésszám!N$2:N$34),"")</f>
        <v/>
      </c>
      <c r="O23" s="14" t="str">
        <f>IF(Szerződésszám!O23&gt;0,_xlfn.RANK.EQ(Szerződésszám!O23,Szerződésszám!O$2:O$34),"")</f>
        <v/>
      </c>
      <c r="P23" s="14" t="str">
        <f>IF(Szerződésszám!P23&gt;0,_xlfn.RANK.EQ(Szerződésszám!P23,Szerződésszám!P$2:P$34),"")</f>
        <v/>
      </c>
      <c r="Q23" s="14" t="str">
        <f>IF(Szerződésszám!Q23&gt;0,_xlfn.RANK.EQ(Szerződésszám!Q23,Szerződésszám!Q$2:Q$34),"")</f>
        <v/>
      </c>
      <c r="R23" s="14" t="str">
        <f>IF(Szerződésszám!R23&gt;0,_xlfn.RANK.EQ(Szerződésszám!R23,Szerződésszám!R$2:R$34),"")</f>
        <v/>
      </c>
      <c r="S23" s="14" t="str">
        <f>IF(Szerződésszám!S23&gt;0,_xlfn.RANK.EQ(Szerződésszám!S23,Szerződésszám!S$2:S$34),"")</f>
        <v/>
      </c>
      <c r="T23" s="14">
        <f>IF(Szerződésszám!T23&gt;0,_xlfn.RANK.EQ(Szerződésszám!T23,Szerződésszám!T$2:T$34),"")</f>
        <v>2</v>
      </c>
      <c r="U23" s="14" t="str">
        <f>IF(Szerződésszám!U23&gt;0,_xlfn.RANK.EQ(Szerződésszám!U23,Szerződésszám!U$2:U$34),"")</f>
        <v/>
      </c>
      <c r="V23" s="14" t="str">
        <f>IF(Szerződésszám!V23&gt;0,_xlfn.RANK.EQ(Szerződésszám!V23,Szerződésszám!V$2:V$34),"")</f>
        <v/>
      </c>
      <c r="W23" s="14" t="str">
        <f>IF(Szerződésszám!W23&gt;0,_xlfn.RANK.EQ(Szerződésszám!W23,Szerződésszám!W$2:W$34),"")</f>
        <v/>
      </c>
      <c r="X23" s="14" t="str">
        <f>IF(Szerződésszám!X23&gt;0,_xlfn.RANK.EQ(Szerződésszám!X23,Szerződésszám!X$2:X$34),"")</f>
        <v/>
      </c>
      <c r="Y23" s="14" t="str">
        <f>IF(Szerződésszám!Y23&gt;0,_xlfn.RANK.EQ(Szerződésszám!Y23,Szerződésszám!Y$2:Y$34),"")</f>
        <v/>
      </c>
      <c r="Z23" s="14" t="str">
        <f>IF(Szerződésszám!Z23&gt;0,_xlfn.RANK.EQ(Szerződésszám!Z23,Szerződésszám!Z$2:Z$34),"")</f>
        <v/>
      </c>
      <c r="AA23" s="14" t="str">
        <f>IF(Szerződésszám!AA23&gt;0,_xlfn.RANK.EQ(Szerződésszám!AA23,Szerződésszám!AA$2:AA$34),"")</f>
        <v/>
      </c>
      <c r="AB23" s="14" t="str">
        <f>IF(Szerződésszám!AB23&gt;0,_xlfn.RANK.EQ(Szerződésszám!AB23,Szerződésszám!AB$2:AB$34),"")</f>
        <v/>
      </c>
      <c r="AC23" s="14" t="str">
        <f>IF(Szerződésszám!AC23&gt;0,_xlfn.RANK.EQ(Szerződésszám!AC23,Szerződésszám!AC$2:AC$34),"")</f>
        <v/>
      </c>
      <c r="AD23" s="14" t="str">
        <f>IF(Szerződésszám!AD23&gt;0,_xlfn.RANK.EQ(Szerződésszám!AD23,Szerződésszám!AD$2:AD$34),"")</f>
        <v/>
      </c>
      <c r="AE23" s="14" t="str">
        <f>IF(Szerződésszám!AE23&gt;0,_xlfn.RANK.EQ(Szerződésszám!AE23,Szerződésszám!AE$2:AE$34),"")</f>
        <v/>
      </c>
      <c r="AF23" s="14" t="str">
        <f>IF(Szerződésszám!AF23&gt;0,_xlfn.RANK.EQ(Szerződésszám!AF23,Szerződésszám!AF$2:AF$34),"")</f>
        <v/>
      </c>
      <c r="AG23" s="14" t="str">
        <f>IF(Szerződésszám!AG23&gt;0,_xlfn.RANK.EQ(Szerződésszám!AG23,Szerződésszám!AG$2:AG$34),"")</f>
        <v/>
      </c>
      <c r="AH23" s="14" t="str">
        <f>IF(Szerződésszám!AH23&gt;0,_xlfn.RANK.EQ(Szerződésszám!AH23,Szerződésszám!AH$2:AH$34),"")</f>
        <v/>
      </c>
      <c r="AI23" s="14" t="str">
        <f>IF(Szerződésszám!AI23&gt;0,_xlfn.RANK.EQ(Szerződésszám!AI23,Szerződésszám!AI$2:AI$34),"")</f>
        <v/>
      </c>
      <c r="AJ23" s="14" t="str">
        <f>IF(Szerződésszám!AJ23&gt;0,_xlfn.RANK.EQ(Szerződésszám!AJ23,Szerződésszám!AJ$2:AJ$34),"")</f>
        <v/>
      </c>
      <c r="AK23" s="14" t="str">
        <f>IF(Szerződésszám!AK23&gt;0,_xlfn.RANK.EQ(Szerződésszám!AK23,Szerződésszám!AK$2:AK$34),"")</f>
        <v/>
      </c>
      <c r="AL23" s="14" t="str">
        <f>IF(Szerződésszám!AL23&gt;0,_xlfn.RANK.EQ(Szerződésszám!AL23,Szerződésszám!AL$2:AL$34),"")</f>
        <v/>
      </c>
      <c r="AM23" s="14" t="str">
        <f>IF(Szerződésszám!AM23&gt;0,_xlfn.RANK.EQ(Szerződésszám!AM23,Szerződésszám!AM$2:AM$34),"")</f>
        <v/>
      </c>
      <c r="AN23" s="14" t="str">
        <f>IF(Szerződésszám!AN23&gt;0,_xlfn.RANK.EQ(Szerződésszám!AN23,Szerződésszám!AN$2:AN$34),"")</f>
        <v/>
      </c>
      <c r="AO23" s="14" t="str">
        <f>IF(Szerződésszám!AO23&gt;0,_xlfn.RANK.EQ(Szerződésszám!AO23,Szerződésszám!AO$2:AO$34),"")</f>
        <v/>
      </c>
      <c r="AP23" s="14" t="str">
        <f>IF(Szerződésszám!AP23&gt;0,_xlfn.RANK.EQ(Szerződésszám!AP23,Szerződésszám!AP$2:AP$34),"")</f>
        <v/>
      </c>
      <c r="AQ23" s="14" t="str">
        <f>IF(Szerződésszám!AQ23&gt;0,_xlfn.RANK.EQ(Szerződésszám!AQ23,Szerződésszám!AQ$2:AQ$34),"")</f>
        <v/>
      </c>
      <c r="AR23" s="14" t="str">
        <f>IF(Szerződésszám!AR23&gt;0,_xlfn.RANK.EQ(Szerződésszám!AR23,Szerződésszám!AR$2:AR$34),"")</f>
        <v/>
      </c>
      <c r="AS23" s="14" t="str">
        <f>IF(Szerződésszám!AS23&gt;0,_xlfn.RANK.EQ(Szerződésszám!AS23,Szerződésszám!AS$2:AS$34),"")</f>
        <v/>
      </c>
      <c r="AT23" s="14" t="str">
        <f>IF(Szerződésszám!AT23&gt;0,_xlfn.RANK.EQ(Szerződésszám!AT23,Szerződésszám!AT$2:AT$34),"")</f>
        <v/>
      </c>
      <c r="AU23" s="14" t="str">
        <f>IF(Szerződésszám!AU23&gt;0,_xlfn.RANK.EQ(Szerződésszám!AU23,Szerződésszám!AU$2:AU$34),"")</f>
        <v/>
      </c>
      <c r="AV23" s="14" t="str">
        <f>IF(Szerződésszám!AV23&gt;0,_xlfn.RANK.EQ(Szerződésszám!AV23,Szerződésszám!AV$2:AV$34),"")</f>
        <v/>
      </c>
      <c r="AW23" s="14" t="str">
        <f>IF(Szerződésszám!AW23&gt;0,_xlfn.RANK.EQ(Szerződésszám!AW23,Szerződésszám!AW$2:AW$34),"")</f>
        <v/>
      </c>
      <c r="AX23" s="14" t="str">
        <f>IF(Szerződésszám!AX23&gt;0,_xlfn.RANK.EQ(Szerződésszám!AX23,Szerződésszám!AX$2:AX$34),"")</f>
        <v/>
      </c>
      <c r="AY23" s="14" t="str">
        <f>IF(Szerződésszám!AY23&gt;0,_xlfn.RANK.EQ(Szerződésszám!AY23,Szerződésszám!AY$2:AY$34),"")</f>
        <v/>
      </c>
      <c r="AZ23" s="14" t="str">
        <f>IF(Szerződésszám!AZ23&gt;0,_xlfn.RANK.EQ(Szerződésszám!AZ23,Szerződésszám!AZ$2:AZ$34),"")</f>
        <v/>
      </c>
      <c r="BA23" s="14" t="str">
        <f>IF(Szerződésszám!BA23&gt;0,_xlfn.RANK.EQ(Szerződésszám!BA23,Szerződésszám!BA$2:BA$34),"")</f>
        <v/>
      </c>
      <c r="BB23" s="14" t="str">
        <f>IF(Szerződésszám!BB23&gt;0,_xlfn.RANK.EQ(Szerződésszám!BB23,Szerződésszám!BB$2:BB$34),"")</f>
        <v/>
      </c>
      <c r="BC23" s="14" t="str">
        <f>IF(Szerződésszám!BC23&gt;0,_xlfn.RANK.EQ(Szerződésszám!BC23,Szerződésszám!BC$2:BC$34),"")</f>
        <v/>
      </c>
      <c r="BD23" s="14" t="str">
        <f>IF(Szerződésszám!BD23&gt;0,_xlfn.RANK.EQ(Szerződésszám!BD23,Szerződésszám!BD$2:BD$34),"")</f>
        <v/>
      </c>
      <c r="BE23" s="14" t="str">
        <f>IF(Szerződésszám!BE23&gt;0,_xlfn.RANK.EQ(Szerződésszám!BE23,Szerződésszám!BE$2:BE$34),"")</f>
        <v/>
      </c>
      <c r="BF23" s="14" t="str">
        <f>IF(Szerződésszám!BF23&gt;0,_xlfn.RANK.EQ(Szerződésszám!BF23,Szerződésszám!BF$2:BF$34),"")</f>
        <v/>
      </c>
      <c r="BG23" s="14" t="str">
        <f>IF(Szerződésszám!BG23&gt;0,_xlfn.RANK.EQ(Szerződésszám!BG23,Szerződésszám!BG$2:BG$34),"")</f>
        <v/>
      </c>
      <c r="BH23" s="14" t="str">
        <f>IF(Szerződésszám!BH23&gt;0,_xlfn.RANK.EQ(Szerződésszám!BH23,Szerződésszám!BH$2:BH$34),"")</f>
        <v/>
      </c>
      <c r="BI23" s="14" t="str">
        <f>IF(Szerződésszám!BI23&gt;0,_xlfn.RANK.EQ(Szerződésszám!BI23,Szerződésszám!BI$2:BI$34),"")</f>
        <v/>
      </c>
      <c r="BJ23" s="14" t="str">
        <f>IF(Szerződésszám!BJ23&gt;0,_xlfn.RANK.EQ(Szerződésszám!BJ23,Szerződésszám!BJ$2:BJ$34),"")</f>
        <v/>
      </c>
      <c r="BK23" s="14" t="str">
        <f>IF(Szerződésszám!BK23&gt;0,_xlfn.RANK.EQ(Szerződésszám!BK23,Szerződésszám!BK$2:BK$34),"")</f>
        <v/>
      </c>
      <c r="BL23" s="14" t="str">
        <f>IF(Szerződésszám!BL23&gt;0,_xlfn.RANK.EQ(Szerződésszám!BL23,Szerződésszám!BL$2:BL$34),"")</f>
        <v/>
      </c>
      <c r="BM23" s="14" t="str">
        <f>IF(Szerződésszám!BM23&gt;0,_xlfn.RANK.EQ(Szerződésszám!BM23,Szerződésszám!BM$2:BM$34),"")</f>
        <v/>
      </c>
      <c r="BN23" s="14" t="str">
        <f>IF(Szerződésszám!BN23&gt;0,_xlfn.RANK.EQ(Szerződésszám!BN23,Szerződésszám!BN$2:BN$34),"")</f>
        <v/>
      </c>
      <c r="BO23" s="14" t="str">
        <f>IF(Szerződésszám!BO23&gt;0,_xlfn.RANK.EQ(Szerződésszám!BO23,Szerződésszám!BO$2:BO$34),"")</f>
        <v/>
      </c>
      <c r="BP23" s="14">
        <f>IF(Szerződésszám!BP23&gt;0,_xlfn.RANK.EQ(Szerződésszám!BP23,Szerződésszám!BP$2:BP$34),"")</f>
        <v>2</v>
      </c>
      <c r="BQ23" s="14">
        <f>IF(Szerződésszám!BQ23&gt;0,_xlfn.RANK.EQ(Szerződésszám!BQ23,Szerződésszám!BQ$2:BQ$34),"")</f>
        <v>5</v>
      </c>
      <c r="BR23" s="14" t="str">
        <f>IF(Szerződésszám!BR23&gt;0,_xlfn.RANK.EQ(Szerződésszám!BR23,Szerződésszám!BR$2:BR$34),"")</f>
        <v/>
      </c>
      <c r="BS23" s="14" t="str">
        <f>IF(Szerződésszám!BS23&gt;0,_xlfn.RANK.EQ(Szerződésszám!BS23,Szerződésszám!BS$2:BS$34),"")</f>
        <v/>
      </c>
      <c r="BT23" s="14" t="str">
        <f>IF(Szerződésszám!BT23&gt;0,_xlfn.RANK.EQ(Szerződésszám!BT23,Szerződésszám!BT$2:BT$34),"")</f>
        <v/>
      </c>
      <c r="BU23" s="14" t="str">
        <f>IF(Szerződésszám!BU23&gt;0,_xlfn.RANK.EQ(Szerződésszám!BU23,Szerződésszám!BU$2:BU$34),"")</f>
        <v/>
      </c>
      <c r="BV23" s="14" t="str">
        <f>IF(Szerződésszám!BV23&gt;0,_xlfn.RANK.EQ(Szerződésszám!BV23,Szerződésszám!BV$2:BV$34),"")</f>
        <v/>
      </c>
      <c r="BW23" s="14" t="str">
        <f>IF(Szerződésszám!BW23&gt;0,_xlfn.RANK.EQ(Szerződésszám!BW23,Szerződésszám!BW$2:BW$34),"")</f>
        <v/>
      </c>
      <c r="BX23" s="14" t="str">
        <f>IF(Szerződésszám!BX23&gt;0,_xlfn.RANK.EQ(Szerződésszám!BX23,Szerződésszám!BX$2:BX$34),"")</f>
        <v/>
      </c>
      <c r="BY23" s="14" t="str">
        <f>IF(Szerződésszám!BY23&gt;0,_xlfn.RANK.EQ(Szerződésszám!BY23,Szerződésszám!BY$2:BY$34),"")</f>
        <v/>
      </c>
      <c r="BZ23" s="14" t="str">
        <f>IF(Szerződésszám!BZ23&gt;0,_xlfn.RANK.EQ(Szerződésszám!BZ23,Szerződésszám!BZ$2:BZ$34),"")</f>
        <v/>
      </c>
      <c r="CA23" s="14" t="str">
        <f>IF(Szerződésszám!CA23&gt;0,_xlfn.RANK.EQ(Szerződésszám!CA23,Szerződésszám!CA$2:CA$34),"")</f>
        <v/>
      </c>
      <c r="CB23" s="14">
        <f>IF(Szerződésszám!CB23&gt;0,_xlfn.RANK.EQ(Szerződésszám!CB23,Szerződésszám!CB$2:CB$34),"")</f>
        <v>7</v>
      </c>
      <c r="CC23" s="14" t="str">
        <f>IF(Szerződésszám!CC23&gt;0,_xlfn.RANK.EQ(Szerződésszám!CC23,Szerződésszám!CC$2:CC$34),"")</f>
        <v/>
      </c>
      <c r="CD23" s="14" t="str">
        <f>IF(Szerződésszám!CD23&gt;0,_xlfn.RANK.EQ(Szerződésszám!CD23,Szerződésszám!CD$2:CD$34),"")</f>
        <v/>
      </c>
      <c r="CE23" s="14" t="str">
        <f>IF(Szerződésszám!CE23&gt;0,_xlfn.RANK.EQ(Szerződésszám!CE23,Szerződésszám!CE$2:CE$34),"")</f>
        <v/>
      </c>
      <c r="CF23" s="14" t="str">
        <f>IF(Szerződésszám!CF23&gt;0,_xlfn.RANK.EQ(Szerződésszám!CF23,Szerződésszám!CF$2:CF$34),"")</f>
        <v/>
      </c>
      <c r="CG23" s="14">
        <f>IF(Szerződésszám!CG23&gt;0,_xlfn.RANK.EQ(Szerződésszám!CG23,Szerződésszám!CG$2:CG$34),"")</f>
        <v>7</v>
      </c>
      <c r="CH23" s="14" t="str">
        <f>IF(Szerződésszám!CH23&gt;0,_xlfn.RANK.EQ(Szerződésszám!CH23,Szerződésszám!CH$2:CH$34),"")</f>
        <v/>
      </c>
      <c r="CI23" s="14" t="str">
        <f>IF(Szerződésszám!CI23&gt;0,_xlfn.RANK.EQ(Szerződésszám!CI23,Szerződésszám!CI$2:CI$34),"")</f>
        <v/>
      </c>
      <c r="CJ23" s="14" t="str">
        <f>IF(Szerződésszám!CJ23&gt;0,_xlfn.RANK.EQ(Szerződésszám!CJ23,Szerződésszám!CJ$2:CJ$34),"")</f>
        <v/>
      </c>
      <c r="CK23" s="14" t="str">
        <f>IF(Szerződésszám!CK23&gt;0,_xlfn.RANK.EQ(Szerződésszám!CK23,Szerződésszám!CK$2:CK$34),"")</f>
        <v/>
      </c>
      <c r="CL23" s="14" t="str">
        <f>IF(Szerződésszám!CL23&gt;0,_xlfn.RANK.EQ(Szerződésszám!CL23,Szerződésszám!CL$2:CL$34),"")</f>
        <v/>
      </c>
    </row>
    <row r="24" spans="1:105" x14ac:dyDescent="0.2">
      <c r="A24" s="12" t="str">
        <f>Szerződésszám!A24</f>
        <v>IKB-Pénzügyi Lízing Zrt.</v>
      </c>
      <c r="B24" s="14" t="str">
        <f>IF(Szerződésszám!B24&gt;0,_xlfn.RANK.EQ(Szerződésszám!B24,Szerződésszám!B$2:B$34),"")</f>
        <v/>
      </c>
      <c r="C24" s="14">
        <f>IF(Szerződésszám!C24&gt;0,_xlfn.RANK.EQ(Szerződésszám!C24,Szerződésszám!C$2:C$34),"")</f>
        <v>10</v>
      </c>
      <c r="D24" s="14" t="str">
        <f>IF(Szerződésszám!D24&gt;0,_xlfn.RANK.EQ(Szerződésszám!D24,Szerződésszám!D$2:D$34),"")</f>
        <v/>
      </c>
      <c r="E24" s="14">
        <f>IF(Szerződésszám!E24&gt;0,_xlfn.RANK.EQ(Szerződésszám!E24,Szerződésszám!E$2:E$34),"")</f>
        <v>11</v>
      </c>
      <c r="F24" s="14" t="str">
        <f>IF(Szerződésszám!F24&gt;0,_xlfn.RANK.EQ(Szerződésszám!F24,Szerződésszám!F$2:F$34),"")</f>
        <v/>
      </c>
      <c r="G24" s="14" t="str">
        <f>IF(Szerződésszám!G24&gt;0,_xlfn.RANK.EQ(Szerződésszám!G24,Szerződésszám!G$2:G$34),"")</f>
        <v/>
      </c>
      <c r="H24" s="14" t="str">
        <f>IF(Szerződésszám!H24&gt;0,_xlfn.RANK.EQ(Szerződésszám!H24,Szerződésszám!H$2:H$34),"")</f>
        <v/>
      </c>
      <c r="I24" s="14" t="str">
        <f>IF(Szerződésszám!I24&gt;0,_xlfn.RANK.EQ(Szerződésszám!I24,Szerződésszám!I$2:I$34),"")</f>
        <v/>
      </c>
      <c r="J24" s="14" t="str">
        <f>IF(Szerződésszám!J24&gt;0,_xlfn.RANK.EQ(Szerződésszám!J24,Szerződésszám!J$2:J$34),"")</f>
        <v/>
      </c>
      <c r="K24" s="14" t="str">
        <f>IF(Szerződésszám!K24&gt;0,_xlfn.RANK.EQ(Szerződésszám!K24,Szerződésszám!K$2:K$34),"")</f>
        <v/>
      </c>
      <c r="L24" s="14" t="str">
        <f>IF(Szerződésszám!L24&gt;0,_xlfn.RANK.EQ(Szerződésszám!L24,Szerződésszám!L$2:L$34),"")</f>
        <v/>
      </c>
      <c r="M24" s="14" t="str">
        <f>IF(Szerződésszám!M24&gt;0,_xlfn.RANK.EQ(Szerződésszám!M24,Szerződésszám!M$2:M$34),"")</f>
        <v/>
      </c>
      <c r="N24" s="14" t="str">
        <f>IF(Szerződésszám!N24&gt;0,_xlfn.RANK.EQ(Szerződésszám!N24,Szerződésszám!N$2:N$34),"")</f>
        <v/>
      </c>
      <c r="O24" s="14">
        <f>IF(Szerződésszám!O24&gt;0,_xlfn.RANK.EQ(Szerződésszám!O24,Szerződésszám!O$2:O$34),"")</f>
        <v>10</v>
      </c>
      <c r="P24" s="14">
        <f>IF(Szerződésszám!P24&gt;0,_xlfn.RANK.EQ(Szerződésszám!P24,Szerződésszám!P$2:P$34),"")</f>
        <v>10</v>
      </c>
      <c r="Q24" s="14" t="str">
        <f>IF(Szerződésszám!Q24&gt;0,_xlfn.RANK.EQ(Szerződésszám!Q24,Szerződésszám!Q$2:Q$34),"")</f>
        <v/>
      </c>
      <c r="R24" s="14" t="str">
        <f>IF(Szerződésszám!R24&gt;0,_xlfn.RANK.EQ(Szerződésszám!R24,Szerződésszám!R$2:R$34),"")</f>
        <v/>
      </c>
      <c r="S24" s="14" t="str">
        <f>IF(Szerződésszám!S24&gt;0,_xlfn.RANK.EQ(Szerződésszám!S24,Szerződésszám!S$2:S$34),"")</f>
        <v/>
      </c>
      <c r="T24" s="14" t="str">
        <f>IF(Szerződésszám!T24&gt;0,_xlfn.RANK.EQ(Szerződésszám!T24,Szerződésszám!T$2:T$34),"")</f>
        <v/>
      </c>
      <c r="U24" s="14" t="str">
        <f>IF(Szerződésszám!U24&gt;0,_xlfn.RANK.EQ(Szerződésszám!U24,Szerződésszám!U$2:U$34),"")</f>
        <v/>
      </c>
      <c r="V24" s="14" t="str">
        <f>IF(Szerződésszám!V24&gt;0,_xlfn.RANK.EQ(Szerződésszám!V24,Szerződésszám!V$2:V$34),"")</f>
        <v/>
      </c>
      <c r="W24" s="14" t="str">
        <f>IF(Szerződésszám!W24&gt;0,_xlfn.RANK.EQ(Szerződésszám!W24,Szerződésszám!W$2:W$34),"")</f>
        <v/>
      </c>
      <c r="X24" s="14" t="str">
        <f>IF(Szerződésszám!X24&gt;0,_xlfn.RANK.EQ(Szerződésszám!X24,Szerződésszám!X$2:X$34),"")</f>
        <v/>
      </c>
      <c r="Y24" s="14" t="str">
        <f>IF(Szerződésszám!Y24&gt;0,_xlfn.RANK.EQ(Szerződésszám!Y24,Szerződésszám!Y$2:Y$34),"")</f>
        <v/>
      </c>
      <c r="Z24" s="14" t="str">
        <f>IF(Szerződésszám!Z24&gt;0,_xlfn.RANK.EQ(Szerződésszám!Z24,Szerződésszám!Z$2:Z$34),"")</f>
        <v/>
      </c>
      <c r="AA24" s="14" t="str">
        <f>IF(Szerződésszám!AA24&gt;0,_xlfn.RANK.EQ(Szerződésszám!AA24,Szerződésszám!AA$2:AA$34),"")</f>
        <v/>
      </c>
      <c r="AB24" s="14">
        <f>IF(Szerződésszám!AB24&gt;0,_xlfn.RANK.EQ(Szerződésszám!AB24,Szerződésszám!AB$2:AB$34),"")</f>
        <v>14</v>
      </c>
      <c r="AC24" s="14">
        <f>IF(Szerződésszám!AC24&gt;0,_xlfn.RANK.EQ(Szerződésszám!AC24,Szerződésszám!AC$2:AC$34),"")</f>
        <v>8</v>
      </c>
      <c r="AD24" s="14" t="str">
        <f>IF(Szerződésszám!AD24&gt;0,_xlfn.RANK.EQ(Szerződésszám!AD24,Szerződésszám!AD$2:AD$34),"")</f>
        <v/>
      </c>
      <c r="AE24" s="14">
        <f>IF(Szerződésszám!AE24&gt;0,_xlfn.RANK.EQ(Szerződésszám!AE24,Szerződésszám!AE$2:AE$34),"")</f>
        <v>13</v>
      </c>
      <c r="AF24" s="14">
        <f>IF(Szerződésszám!AF24&gt;0,_xlfn.RANK.EQ(Szerződésszám!AF24,Szerződésszám!AF$2:AF$34),"")</f>
        <v>4</v>
      </c>
      <c r="AG24" s="14">
        <f>IF(Szerződésszám!AG24&gt;0,_xlfn.RANK.EQ(Szerződésszám!AG24,Szerződésszám!AG$2:AG$34),"")</f>
        <v>12</v>
      </c>
      <c r="AH24" s="14">
        <f>IF(Szerződésszám!AH24&gt;0,_xlfn.RANK.EQ(Szerződésszám!AH24,Szerződésszám!AH$2:AH$34),"")</f>
        <v>8</v>
      </c>
      <c r="AI24" s="14">
        <f>IF(Szerződésszám!AI24&gt;0,_xlfn.RANK.EQ(Szerződésszám!AI24,Szerződésszám!AI$2:AI$34),"")</f>
        <v>12</v>
      </c>
      <c r="AJ24" s="14">
        <f>IF(Szerződésszám!AJ24&gt;0,_xlfn.RANK.EQ(Szerződésszám!AJ24,Szerződésszám!AJ$2:AJ$34),"")</f>
        <v>12</v>
      </c>
      <c r="AK24" s="14">
        <f>IF(Szerződésszám!AK24&gt;0,_xlfn.RANK.EQ(Szerződésszám!AK24,Szerződésszám!AK$2:AK$34),"")</f>
        <v>10</v>
      </c>
      <c r="AL24" s="14">
        <f>IF(Szerződésszám!AL24&gt;0,_xlfn.RANK.EQ(Szerződésszám!AL24,Szerződésszám!AL$2:AL$34),"")</f>
        <v>3</v>
      </c>
      <c r="AM24" s="14">
        <f>IF(Szerződésszám!AM24&gt;0,_xlfn.RANK.EQ(Szerződésszám!AM24,Szerződésszám!AM$2:AM$34),"")</f>
        <v>3</v>
      </c>
      <c r="AN24" s="14">
        <f>IF(Szerződésszám!AN24&gt;0,_xlfn.RANK.EQ(Szerződésszám!AN24,Szerződésszám!AN$2:AN$34),"")</f>
        <v>2</v>
      </c>
      <c r="AO24" s="14">
        <f>IF(Szerződésszám!AO24&gt;0,_xlfn.RANK.EQ(Szerződésszám!AO24,Szerződésszám!AO$2:AO$34),"")</f>
        <v>8</v>
      </c>
      <c r="AP24" s="14">
        <f>IF(Szerződésszám!AP24&gt;0,_xlfn.RANK.EQ(Szerződésszám!AP24,Szerződésszám!AP$2:AP$34),"")</f>
        <v>11</v>
      </c>
      <c r="AQ24" s="14">
        <f>IF(Szerződésszám!AQ24&gt;0,_xlfn.RANK.EQ(Szerződésszám!AQ24,Szerződésszám!AQ$2:AQ$34),"")</f>
        <v>4</v>
      </c>
      <c r="AR24" s="14">
        <f>IF(Szerződésszám!AR24&gt;0,_xlfn.RANK.EQ(Szerződésszám!AR24,Szerződésszám!AR$2:AR$34),"")</f>
        <v>6</v>
      </c>
      <c r="AS24" s="14">
        <f>IF(Szerződésszám!AS24&gt;0,_xlfn.RANK.EQ(Szerződésszám!AS24,Szerződésszám!AS$2:AS$34),"")</f>
        <v>12</v>
      </c>
      <c r="AT24" s="14" t="str">
        <f>IF(Szerződésszám!AT24&gt;0,_xlfn.RANK.EQ(Szerződésszám!AT24,Szerződésszám!AT$2:AT$34),"")</f>
        <v/>
      </c>
      <c r="AU24" s="14">
        <f>IF(Szerződésszám!AU24&gt;0,_xlfn.RANK.EQ(Szerződésszám!AU24,Szerződésszám!AU$2:AU$34),"")</f>
        <v>1</v>
      </c>
      <c r="AV24" s="14">
        <f>IF(Szerződésszám!AV24&gt;0,_xlfn.RANK.EQ(Szerződésszám!AV24,Szerződésszám!AV$2:AV$34),"")</f>
        <v>8</v>
      </c>
      <c r="AW24" s="14">
        <f>IF(Szerződésszám!AW24&gt;0,_xlfn.RANK.EQ(Szerződésszám!AW24,Szerződésszám!AW$2:AW$34),"")</f>
        <v>5</v>
      </c>
      <c r="AX24" s="14">
        <f>IF(Szerződésszám!AX24&gt;0,_xlfn.RANK.EQ(Szerződésszám!AX24,Szerződésszám!AX$2:AX$34),"")</f>
        <v>1</v>
      </c>
      <c r="AY24" s="14">
        <f>IF(Szerződésszám!AY24&gt;0,_xlfn.RANK.EQ(Szerződésszám!AY24,Szerződésszám!AY$2:AY$34),"")</f>
        <v>5</v>
      </c>
      <c r="AZ24" s="14">
        <f>IF(Szerződésszám!AZ24&gt;0,_xlfn.RANK.EQ(Szerződésszám!AZ24,Szerződésszám!AZ$2:AZ$34),"")</f>
        <v>1</v>
      </c>
      <c r="BA24" s="14" t="str">
        <f>IF(Szerződésszám!BA24&gt;0,_xlfn.RANK.EQ(Szerződésszám!BA24,Szerződésszám!BA$2:BA$34),"")</f>
        <v/>
      </c>
      <c r="BB24" s="14" t="str">
        <f>IF(Szerződésszám!BB24&gt;0,_xlfn.RANK.EQ(Szerződésszám!BB24,Szerződésszám!BB$2:BB$34),"")</f>
        <v/>
      </c>
      <c r="BC24" s="14" t="str">
        <f>IF(Szerződésszám!BC24&gt;0,_xlfn.RANK.EQ(Szerződésszám!BC24,Szerződésszám!BC$2:BC$34),"")</f>
        <v/>
      </c>
      <c r="BD24" s="14" t="str">
        <f>IF(Szerződésszám!BD24&gt;0,_xlfn.RANK.EQ(Szerződésszám!BD24,Szerződésszám!BD$2:BD$34),"")</f>
        <v/>
      </c>
      <c r="BE24" s="14" t="str">
        <f>IF(Szerződésszám!BE24&gt;0,_xlfn.RANK.EQ(Szerződésszám!BE24,Szerződésszám!BE$2:BE$34),"")</f>
        <v/>
      </c>
      <c r="BF24" s="14" t="str">
        <f>IF(Szerződésszám!BF24&gt;0,_xlfn.RANK.EQ(Szerződésszám!BF24,Szerződésszám!BF$2:BF$34),"")</f>
        <v/>
      </c>
      <c r="BG24" s="14" t="str">
        <f>IF(Szerződésszám!BG24&gt;0,_xlfn.RANK.EQ(Szerződésszám!BG24,Szerződésszám!BG$2:BG$34),"")</f>
        <v/>
      </c>
      <c r="BH24" s="14" t="str">
        <f>IF(Szerződésszám!BH24&gt;0,_xlfn.RANK.EQ(Szerződésszám!BH24,Szerződésszám!BH$2:BH$34),"")</f>
        <v/>
      </c>
      <c r="BI24" s="14" t="str">
        <f>IF(Szerződésszám!BI24&gt;0,_xlfn.RANK.EQ(Szerződésszám!BI24,Szerződésszám!BI$2:BI$34),"")</f>
        <v/>
      </c>
      <c r="BJ24" s="14" t="str">
        <f>IF(Szerződésszám!BJ24&gt;0,_xlfn.RANK.EQ(Szerződésszám!BJ24,Szerződésszám!BJ$2:BJ$34),"")</f>
        <v/>
      </c>
      <c r="BK24" s="14" t="str">
        <f>IF(Szerződésszám!BK24&gt;0,_xlfn.RANK.EQ(Szerződésszám!BK24,Szerződésszám!BK$2:BK$34),"")</f>
        <v/>
      </c>
      <c r="BL24" s="14" t="str">
        <f>IF(Szerződésszám!BL24&gt;0,_xlfn.RANK.EQ(Szerződésszám!BL24,Szerződésszám!BL$2:BL$34),"")</f>
        <v/>
      </c>
      <c r="BM24" s="14" t="str">
        <f>IF(Szerződésszám!BM24&gt;0,_xlfn.RANK.EQ(Szerződésszám!BM24,Szerződésszám!BM$2:BM$34),"")</f>
        <v/>
      </c>
      <c r="BN24" s="14">
        <f>IF(Szerződésszám!BN24&gt;0,_xlfn.RANK.EQ(Szerződésszám!BN24,Szerződésszám!BN$2:BN$34),"")</f>
        <v>11</v>
      </c>
      <c r="BO24" s="14" t="str">
        <f>IF(Szerződésszám!BO24&gt;0,_xlfn.RANK.EQ(Szerződésszám!BO24,Szerződésszám!BO$2:BO$34),"")</f>
        <v/>
      </c>
      <c r="BP24" s="14" t="str">
        <f>IF(Szerződésszám!BP24&gt;0,_xlfn.RANK.EQ(Szerződésszám!BP24,Szerződésszám!BP$2:BP$34),"")</f>
        <v/>
      </c>
      <c r="BQ24" s="14" t="str">
        <f>IF(Szerződésszám!BQ24&gt;0,_xlfn.RANK.EQ(Szerződésszám!BQ24,Szerződésszám!BQ$2:BQ$34),"")</f>
        <v/>
      </c>
      <c r="BR24" s="14" t="str">
        <f>IF(Szerződésszám!BR24&gt;0,_xlfn.RANK.EQ(Szerződésszám!BR24,Szerződésszám!BR$2:BR$34),"")</f>
        <v/>
      </c>
      <c r="BS24" s="14">
        <f>IF(Szerződésszám!BS24&gt;0,_xlfn.RANK.EQ(Szerződésszám!BS24,Szerződésszám!BS$2:BS$34),"")</f>
        <v>16</v>
      </c>
      <c r="BT24" s="14">
        <f>IF(Szerződésszám!BT24&gt;0,_xlfn.RANK.EQ(Szerződésszám!BT24,Szerződésszám!BT$2:BT$34),"")</f>
        <v>11</v>
      </c>
      <c r="BU24" s="14">
        <f>IF(Szerződésszám!BU24&gt;0,_xlfn.RANK.EQ(Szerződésszám!BU24,Szerződésszám!BU$2:BU$34),"")</f>
        <v>13</v>
      </c>
      <c r="BV24" s="14">
        <f>IF(Szerződésszám!BV24&gt;0,_xlfn.RANK.EQ(Szerződésszám!BV24,Szerződésszám!BV$2:BV$34),"")</f>
        <v>10</v>
      </c>
      <c r="BW24" s="14">
        <f>IF(Szerződésszám!BW24&gt;0,_xlfn.RANK.EQ(Szerződésszám!BW24,Szerződésszám!BW$2:BW$34),"")</f>
        <v>3</v>
      </c>
      <c r="BX24" s="14" t="str">
        <f>IF(Szerződésszám!BX24&gt;0,_xlfn.RANK.EQ(Szerződésszám!BX24,Szerződésszám!BX$2:BX$34),"")</f>
        <v/>
      </c>
      <c r="BY24" s="14" t="str">
        <f>IF(Szerződésszám!BY24&gt;0,_xlfn.RANK.EQ(Szerződésszám!BY24,Szerződésszám!BY$2:BY$34),"")</f>
        <v/>
      </c>
      <c r="BZ24" s="14" t="str">
        <f>IF(Szerződésszám!BZ24&gt;0,_xlfn.RANK.EQ(Szerződésszám!BZ24,Szerződésszám!BZ$2:BZ$34),"")</f>
        <v/>
      </c>
      <c r="CA24" s="14" t="str">
        <f>IF(Szerződésszám!CA24&gt;0,_xlfn.RANK.EQ(Szerződésszám!CA24,Szerződésszám!CA$2:CA$34),"")</f>
        <v/>
      </c>
      <c r="CB24" s="14">
        <f>IF(Szerződésszám!CB24&gt;0,_xlfn.RANK.EQ(Szerződésszám!CB24,Szerződésszám!CB$2:CB$34),"")</f>
        <v>19</v>
      </c>
      <c r="CC24" s="14">
        <f>IF(Szerződésszám!CC24&gt;0,_xlfn.RANK.EQ(Szerződésszám!CC24,Szerződésszám!CC$2:CC$34),"")</f>
        <v>16</v>
      </c>
      <c r="CD24" s="14">
        <f>IF(Szerződésszám!CD24&gt;0,_xlfn.RANK.EQ(Szerződésszám!CD24,Szerződésszám!CD$2:CD$34),"")</f>
        <v>9</v>
      </c>
      <c r="CE24" s="14" t="str">
        <f>IF(Szerződésszám!CE24&gt;0,_xlfn.RANK.EQ(Szerződésszám!CE24,Szerződésszám!CE$2:CE$34),"")</f>
        <v/>
      </c>
      <c r="CF24" s="14" t="str">
        <f>IF(Szerződésszám!CF24&gt;0,_xlfn.RANK.EQ(Szerződésszám!CF24,Szerződésszám!CF$2:CF$34),"")</f>
        <v/>
      </c>
      <c r="CG24" s="14">
        <f>IF(Szerződésszám!CG24&gt;0,_xlfn.RANK.EQ(Szerződésszám!CG24,Szerződésszám!CG$2:CG$34),"")</f>
        <v>19</v>
      </c>
      <c r="CH24" s="14" t="str">
        <f>IF(Szerződésszám!CH24&gt;0,_xlfn.RANK.EQ(Szerződésszám!CH24,Szerződésszám!CH$2:CH$34),"")</f>
        <v/>
      </c>
      <c r="CI24" s="14">
        <f>IF(Szerződésszám!CI24&gt;0,_xlfn.RANK.EQ(Szerződésszám!CI24,Szerződésszám!CI$2:CI$34),"")</f>
        <v>10</v>
      </c>
      <c r="CJ24" s="14">
        <f>IF(Szerződésszám!CJ24&gt;0,_xlfn.RANK.EQ(Szerződésszám!CJ24,Szerződésszám!CJ$2:CJ$34),"")</f>
        <v>11</v>
      </c>
      <c r="CK24" s="14" t="str">
        <f>IF(Szerződésszám!CK24&gt;0,_xlfn.RANK.EQ(Szerződésszám!CK24,Szerződésszám!CK$2:CK$34),"")</f>
        <v/>
      </c>
      <c r="CL24" s="14">
        <f>IF(Szerződésszám!CL24&gt;0,_xlfn.RANK.EQ(Szerződésszám!CL24,Szerződésszám!CL$2:CL$34),"")</f>
        <v>11</v>
      </c>
    </row>
    <row r="25" spans="1:105" x14ac:dyDescent="0.2">
      <c r="A25" s="12" t="str">
        <f>Szerződésszám!A25</f>
        <v>Business Lease Hungary Kft.</v>
      </c>
      <c r="B25" s="14" t="str">
        <f>IF(Szerződésszám!B25&gt;0,_xlfn.RANK.EQ(Szerződésszám!B25,Szerződésszám!B$2:B$34),"")</f>
        <v/>
      </c>
      <c r="C25" s="14" t="str">
        <f>IF(Szerződésszám!C25&gt;0,_xlfn.RANK.EQ(Szerződésszám!C25,Szerződésszám!C$2:C$34),"")</f>
        <v/>
      </c>
      <c r="D25" s="14" t="str">
        <f>IF(Szerződésszám!D25&gt;0,_xlfn.RANK.EQ(Szerződésszám!D25,Szerződésszám!D$2:D$34),"")</f>
        <v/>
      </c>
      <c r="E25" s="14" t="str">
        <f>IF(Szerződésszám!E25&gt;0,_xlfn.RANK.EQ(Szerződésszám!E25,Szerződésszám!E$2:E$34),"")</f>
        <v/>
      </c>
      <c r="F25" s="14" t="str">
        <f>IF(Szerződésszám!F25&gt;0,_xlfn.RANK.EQ(Szerződésszám!F25,Szerződésszám!F$2:F$34),"")</f>
        <v/>
      </c>
      <c r="G25" s="14" t="str">
        <f>IF(Szerződésszám!G25&gt;0,_xlfn.RANK.EQ(Szerződésszám!G25,Szerződésszám!G$2:G$34),"")</f>
        <v/>
      </c>
      <c r="H25" s="14">
        <f>IF(Szerződésszám!H25&gt;0,_xlfn.RANK.EQ(Szerződésszám!H25,Szerződésszám!H$2:H$34),"")</f>
        <v>1</v>
      </c>
      <c r="I25" s="14" t="str">
        <f>IF(Szerződésszám!I25&gt;0,_xlfn.RANK.EQ(Szerződésszám!I25,Szerződésszám!I$2:I$34),"")</f>
        <v/>
      </c>
      <c r="J25" s="14" t="str">
        <f>IF(Szerződésszám!J25&gt;0,_xlfn.RANK.EQ(Szerződésszám!J25,Szerződésszám!J$2:J$34),"")</f>
        <v/>
      </c>
      <c r="K25" s="14" t="str">
        <f>IF(Szerződésszám!K25&gt;0,_xlfn.RANK.EQ(Szerződésszám!K25,Szerződésszám!K$2:K$34),"")</f>
        <v/>
      </c>
      <c r="L25" s="14" t="str">
        <f>IF(Szerződésszám!L25&gt;0,_xlfn.RANK.EQ(Szerződésszám!L25,Szerződésszám!L$2:L$34),"")</f>
        <v/>
      </c>
      <c r="M25" s="14" t="str">
        <f>IF(Szerződésszám!M25&gt;0,_xlfn.RANK.EQ(Szerződésszám!M25,Szerződésszám!M$2:M$34),"")</f>
        <v/>
      </c>
      <c r="N25" s="14" t="str">
        <f>IF(Szerződésszám!N25&gt;0,_xlfn.RANK.EQ(Szerződésszám!N25,Szerződésszám!N$2:N$34),"")</f>
        <v/>
      </c>
      <c r="O25" s="14" t="str">
        <f>IF(Szerződésszám!O25&gt;0,_xlfn.RANK.EQ(Szerződésszám!O25,Szerződésszám!O$2:O$34),"")</f>
        <v/>
      </c>
      <c r="P25" s="14" t="str">
        <f>IF(Szerződésszám!P25&gt;0,_xlfn.RANK.EQ(Szerződésszám!P25,Szerződésszám!P$2:P$34),"")</f>
        <v/>
      </c>
      <c r="Q25" s="14" t="str">
        <f>IF(Szerződésszám!Q25&gt;0,_xlfn.RANK.EQ(Szerződésszám!Q25,Szerződésszám!Q$2:Q$34),"")</f>
        <v/>
      </c>
      <c r="R25" s="14" t="str">
        <f>IF(Szerződésszám!R25&gt;0,_xlfn.RANK.EQ(Szerződésszám!R25,Szerződésszám!R$2:R$34),"")</f>
        <v/>
      </c>
      <c r="S25" s="14" t="str">
        <f>IF(Szerződésszám!S25&gt;0,_xlfn.RANK.EQ(Szerződésszám!S25,Szerződésszám!S$2:S$34),"")</f>
        <v/>
      </c>
      <c r="T25" s="14">
        <f>IF(Szerződésszám!T25&gt;0,_xlfn.RANK.EQ(Szerződésszám!T25,Szerződésszám!T$2:T$34),"")</f>
        <v>1</v>
      </c>
      <c r="U25" s="14" t="str">
        <f>IF(Szerződésszám!U25&gt;0,_xlfn.RANK.EQ(Szerződésszám!U25,Szerződésszám!U$2:U$34),"")</f>
        <v/>
      </c>
      <c r="V25" s="14" t="str">
        <f>IF(Szerződésszám!V25&gt;0,_xlfn.RANK.EQ(Szerződésszám!V25,Szerződésszám!V$2:V$34),"")</f>
        <v/>
      </c>
      <c r="W25" s="14" t="str">
        <f>IF(Szerződésszám!W25&gt;0,_xlfn.RANK.EQ(Szerződésszám!W25,Szerződésszám!W$2:W$34),"")</f>
        <v/>
      </c>
      <c r="X25" s="14" t="str">
        <f>IF(Szerződésszám!X25&gt;0,_xlfn.RANK.EQ(Szerződésszám!X25,Szerződésszám!X$2:X$34),"")</f>
        <v/>
      </c>
      <c r="Y25" s="14" t="str">
        <f>IF(Szerződésszám!Y25&gt;0,_xlfn.RANK.EQ(Szerződésszám!Y25,Szerződésszám!Y$2:Y$34),"")</f>
        <v/>
      </c>
      <c r="Z25" s="14" t="str">
        <f>IF(Szerződésszám!Z25&gt;0,_xlfn.RANK.EQ(Szerződésszám!Z25,Szerződésszám!Z$2:Z$34),"")</f>
        <v/>
      </c>
      <c r="AA25" s="14" t="str">
        <f>IF(Szerződésszám!AA25&gt;0,_xlfn.RANK.EQ(Szerződésszám!AA25,Szerződésszám!AA$2:AA$34),"")</f>
        <v/>
      </c>
      <c r="AB25" s="14" t="str">
        <f>IF(Szerződésszám!AB25&gt;0,_xlfn.RANK.EQ(Szerződésszám!AB25,Szerződésszám!AB$2:AB$34),"")</f>
        <v/>
      </c>
      <c r="AC25" s="14" t="str">
        <f>IF(Szerződésszám!AC25&gt;0,_xlfn.RANK.EQ(Szerződésszám!AC25,Szerződésszám!AC$2:AC$34),"")</f>
        <v/>
      </c>
      <c r="AD25" s="14" t="str">
        <f>IF(Szerződésszám!AD25&gt;0,_xlfn.RANK.EQ(Szerződésszám!AD25,Szerződésszám!AD$2:AD$34),"")</f>
        <v/>
      </c>
      <c r="AE25" s="14" t="str">
        <f>IF(Szerződésszám!AE25&gt;0,_xlfn.RANK.EQ(Szerződésszám!AE25,Szerződésszám!AE$2:AE$34),"")</f>
        <v/>
      </c>
      <c r="AF25" s="14" t="str">
        <f>IF(Szerződésszám!AF25&gt;0,_xlfn.RANK.EQ(Szerződésszám!AF25,Szerződésszám!AF$2:AF$34),"")</f>
        <v/>
      </c>
      <c r="AG25" s="14" t="str">
        <f>IF(Szerződésszám!AG25&gt;0,_xlfn.RANK.EQ(Szerződésszám!AG25,Szerződésszám!AG$2:AG$34),"")</f>
        <v/>
      </c>
      <c r="AH25" s="14" t="str">
        <f>IF(Szerződésszám!AH25&gt;0,_xlfn.RANK.EQ(Szerződésszám!AH25,Szerződésszám!AH$2:AH$34),"")</f>
        <v/>
      </c>
      <c r="AI25" s="14" t="str">
        <f>IF(Szerződésszám!AI25&gt;0,_xlfn.RANK.EQ(Szerződésszám!AI25,Szerződésszám!AI$2:AI$34),"")</f>
        <v/>
      </c>
      <c r="AJ25" s="14" t="str">
        <f>IF(Szerződésszám!AJ25&gt;0,_xlfn.RANK.EQ(Szerződésszám!AJ25,Szerződésszám!AJ$2:AJ$34),"")</f>
        <v/>
      </c>
      <c r="AK25" s="14" t="str">
        <f>IF(Szerződésszám!AK25&gt;0,_xlfn.RANK.EQ(Szerződésszám!AK25,Szerződésszám!AK$2:AK$34),"")</f>
        <v/>
      </c>
      <c r="AL25" s="14" t="str">
        <f>IF(Szerződésszám!AL25&gt;0,_xlfn.RANK.EQ(Szerződésszám!AL25,Szerződésszám!AL$2:AL$34),"")</f>
        <v/>
      </c>
      <c r="AM25" s="14" t="str">
        <f>IF(Szerződésszám!AM25&gt;0,_xlfn.RANK.EQ(Szerződésszám!AM25,Szerződésszám!AM$2:AM$34),"")</f>
        <v/>
      </c>
      <c r="AN25" s="14" t="str">
        <f>IF(Szerződésszám!AN25&gt;0,_xlfn.RANK.EQ(Szerződésszám!AN25,Szerződésszám!AN$2:AN$34),"")</f>
        <v/>
      </c>
      <c r="AO25" s="14" t="str">
        <f>IF(Szerződésszám!AO25&gt;0,_xlfn.RANK.EQ(Szerződésszám!AO25,Szerződésszám!AO$2:AO$34),"")</f>
        <v/>
      </c>
      <c r="AP25" s="14" t="str">
        <f>IF(Szerződésszám!AP25&gt;0,_xlfn.RANK.EQ(Szerződésszám!AP25,Szerződésszám!AP$2:AP$34),"")</f>
        <v/>
      </c>
      <c r="AQ25" s="14" t="str">
        <f>IF(Szerződésszám!AQ25&gt;0,_xlfn.RANK.EQ(Szerződésszám!AQ25,Szerződésszám!AQ$2:AQ$34),"")</f>
        <v/>
      </c>
      <c r="AR25" s="14" t="str">
        <f>IF(Szerződésszám!AR25&gt;0,_xlfn.RANK.EQ(Szerződésszám!AR25,Szerződésszám!AR$2:AR$34),"")</f>
        <v/>
      </c>
      <c r="AS25" s="14" t="str">
        <f>IF(Szerződésszám!AS25&gt;0,_xlfn.RANK.EQ(Szerződésszám!AS25,Szerződésszám!AS$2:AS$34),"")</f>
        <v/>
      </c>
      <c r="AT25" s="14" t="str">
        <f>IF(Szerződésszám!AT25&gt;0,_xlfn.RANK.EQ(Szerződésszám!AT25,Szerződésszám!AT$2:AT$34),"")</f>
        <v/>
      </c>
      <c r="AU25" s="14" t="str">
        <f>IF(Szerződésszám!AU25&gt;0,_xlfn.RANK.EQ(Szerződésszám!AU25,Szerződésszám!AU$2:AU$34),"")</f>
        <v/>
      </c>
      <c r="AV25" s="14" t="str">
        <f>IF(Szerződésszám!AV25&gt;0,_xlfn.RANK.EQ(Szerződésszám!AV25,Szerződésszám!AV$2:AV$34),"")</f>
        <v/>
      </c>
      <c r="AW25" s="14" t="str">
        <f>IF(Szerződésszám!AW25&gt;0,_xlfn.RANK.EQ(Szerződésszám!AW25,Szerződésszám!AW$2:AW$34),"")</f>
        <v/>
      </c>
      <c r="AX25" s="14" t="str">
        <f>IF(Szerződésszám!AX25&gt;0,_xlfn.RANK.EQ(Szerződésszám!AX25,Szerződésszám!AX$2:AX$34),"")</f>
        <v/>
      </c>
      <c r="AY25" s="14" t="str">
        <f>IF(Szerződésszám!AY25&gt;0,_xlfn.RANK.EQ(Szerződésszám!AY25,Szerződésszám!AY$2:AY$34),"")</f>
        <v/>
      </c>
      <c r="AZ25" s="14" t="str">
        <f>IF(Szerződésszám!AZ25&gt;0,_xlfn.RANK.EQ(Szerződésszám!AZ25,Szerződésszám!AZ$2:AZ$34),"")</f>
        <v/>
      </c>
      <c r="BA25" s="14" t="str">
        <f>IF(Szerződésszám!BA25&gt;0,_xlfn.RANK.EQ(Szerződésszám!BA25,Szerződésszám!BA$2:BA$34),"")</f>
        <v/>
      </c>
      <c r="BB25" s="14" t="str">
        <f>IF(Szerződésszám!BB25&gt;0,_xlfn.RANK.EQ(Szerződésszám!BB25,Szerződésszám!BB$2:BB$34),"")</f>
        <v/>
      </c>
      <c r="BC25" s="14" t="str">
        <f>IF(Szerződésszám!BC25&gt;0,_xlfn.RANK.EQ(Szerződésszám!BC25,Szerződésszám!BC$2:BC$34),"")</f>
        <v/>
      </c>
      <c r="BD25" s="14" t="str">
        <f>IF(Szerződésszám!BD25&gt;0,_xlfn.RANK.EQ(Szerződésszám!BD25,Szerződésszám!BD$2:BD$34),"")</f>
        <v/>
      </c>
      <c r="BE25" s="14" t="str">
        <f>IF(Szerződésszám!BE25&gt;0,_xlfn.RANK.EQ(Szerződésszám!BE25,Szerződésszám!BE$2:BE$34),"")</f>
        <v/>
      </c>
      <c r="BF25" s="14" t="str">
        <f>IF(Szerződésszám!BF25&gt;0,_xlfn.RANK.EQ(Szerződésszám!BF25,Szerződésszám!BF$2:BF$34),"")</f>
        <v/>
      </c>
      <c r="BG25" s="14" t="str">
        <f>IF(Szerződésszám!BG25&gt;0,_xlfn.RANK.EQ(Szerződésszám!BG25,Szerződésszám!BG$2:BG$34),"")</f>
        <v/>
      </c>
      <c r="BH25" s="14" t="str">
        <f>IF(Szerződésszám!BH25&gt;0,_xlfn.RANK.EQ(Szerződésszám!BH25,Szerződésszám!BH$2:BH$34),"")</f>
        <v/>
      </c>
      <c r="BI25" s="14" t="str">
        <f>IF(Szerződésszám!BI25&gt;0,_xlfn.RANK.EQ(Szerződésszám!BI25,Szerződésszám!BI$2:BI$34),"")</f>
        <v/>
      </c>
      <c r="BJ25" s="14" t="str">
        <f>IF(Szerződésszám!BJ25&gt;0,_xlfn.RANK.EQ(Szerződésszám!BJ25,Szerződésszám!BJ$2:BJ$34),"")</f>
        <v/>
      </c>
      <c r="BK25" s="14" t="str">
        <f>IF(Szerződésszám!BK25&gt;0,_xlfn.RANK.EQ(Szerződésszám!BK25,Szerződésszám!BK$2:BK$34),"")</f>
        <v/>
      </c>
      <c r="BL25" s="14" t="str">
        <f>IF(Szerződésszám!BL25&gt;0,_xlfn.RANK.EQ(Szerződésszám!BL25,Szerződésszám!BL$2:BL$34),"")</f>
        <v/>
      </c>
      <c r="BM25" s="14" t="str">
        <f>IF(Szerződésszám!BM25&gt;0,_xlfn.RANK.EQ(Szerződésszám!BM25,Szerződésszám!BM$2:BM$34),"")</f>
        <v/>
      </c>
      <c r="BN25" s="14" t="str">
        <f>IF(Szerződésszám!BN25&gt;0,_xlfn.RANK.EQ(Szerződésszám!BN25,Szerződésszám!BN$2:BN$34),"")</f>
        <v/>
      </c>
      <c r="BO25" s="14" t="str">
        <f>IF(Szerződésszám!BO25&gt;0,_xlfn.RANK.EQ(Szerződésszám!BO25,Szerződésszám!BO$2:BO$34),"")</f>
        <v/>
      </c>
      <c r="BP25" s="14">
        <f>IF(Szerződésszám!BP25&gt;0,_xlfn.RANK.EQ(Szerződésszám!BP25,Szerződésszám!BP$2:BP$34),"")</f>
        <v>1</v>
      </c>
      <c r="BQ25" s="14" t="str">
        <f>IF(Szerződésszám!BQ25&gt;0,_xlfn.RANK.EQ(Szerződésszám!BQ25,Szerződésszám!BQ$2:BQ$34),"")</f>
        <v/>
      </c>
      <c r="BR25" s="14" t="str">
        <f>IF(Szerződésszám!BR25&gt;0,_xlfn.RANK.EQ(Szerződésszám!BR25,Szerződésszám!BR$2:BR$34),"")</f>
        <v/>
      </c>
      <c r="BS25" s="14" t="str">
        <f>IF(Szerződésszám!BS25&gt;0,_xlfn.RANK.EQ(Szerződésszám!BS25,Szerződésszám!BS$2:BS$34),"")</f>
        <v/>
      </c>
      <c r="BT25" s="14" t="str">
        <f>IF(Szerződésszám!BT25&gt;0,_xlfn.RANK.EQ(Szerződésszám!BT25,Szerződésszám!BT$2:BT$34),"")</f>
        <v/>
      </c>
      <c r="BU25" s="14" t="str">
        <f>IF(Szerződésszám!BU25&gt;0,_xlfn.RANK.EQ(Szerződésszám!BU25,Szerződésszám!BU$2:BU$34),"")</f>
        <v/>
      </c>
      <c r="BV25" s="14" t="str">
        <f>IF(Szerződésszám!BV25&gt;0,_xlfn.RANK.EQ(Szerződésszám!BV25,Szerződésszám!BV$2:BV$34),"")</f>
        <v/>
      </c>
      <c r="BW25" s="14" t="str">
        <f>IF(Szerződésszám!BW25&gt;0,_xlfn.RANK.EQ(Szerződésszám!BW25,Szerződésszám!BW$2:BW$34),"")</f>
        <v/>
      </c>
      <c r="BX25" s="14" t="str">
        <f>IF(Szerződésszám!BX25&gt;0,_xlfn.RANK.EQ(Szerződésszám!BX25,Szerződésszám!BX$2:BX$34),"")</f>
        <v/>
      </c>
      <c r="BY25" s="14" t="str">
        <f>IF(Szerződésszám!BY25&gt;0,_xlfn.RANK.EQ(Szerződésszám!BY25,Szerződésszám!BY$2:BY$34),"")</f>
        <v/>
      </c>
      <c r="BZ25" s="14" t="str">
        <f>IF(Szerződésszám!BZ25&gt;0,_xlfn.RANK.EQ(Szerződésszám!BZ25,Szerződésszám!BZ$2:BZ$34),"")</f>
        <v/>
      </c>
      <c r="CA25" s="14" t="str">
        <f>IF(Szerződésszám!CA25&gt;0,_xlfn.RANK.EQ(Szerződésszám!CA25,Szerződésszám!CA$2:CA$34),"")</f>
        <v/>
      </c>
      <c r="CB25" s="14">
        <f>IF(Szerződésszám!CB25&gt;0,_xlfn.RANK.EQ(Szerződésszám!CB25,Szerződésszám!CB$2:CB$34),"")</f>
        <v>8</v>
      </c>
      <c r="CC25" s="14" t="str">
        <f>IF(Szerződésszám!CC25&gt;0,_xlfn.RANK.EQ(Szerződésszám!CC25,Szerződésszám!CC$2:CC$34),"")</f>
        <v/>
      </c>
      <c r="CD25" s="14" t="str">
        <f>IF(Szerződésszám!CD25&gt;0,_xlfn.RANK.EQ(Szerződésszám!CD25,Szerződésszám!CD$2:CD$34),"")</f>
        <v/>
      </c>
      <c r="CE25" s="14" t="str">
        <f>IF(Szerződésszám!CE25&gt;0,_xlfn.RANK.EQ(Szerződésszám!CE25,Szerződésszám!CE$2:CE$34),"")</f>
        <v/>
      </c>
      <c r="CF25" s="14" t="str">
        <f>IF(Szerződésszám!CF25&gt;0,_xlfn.RANK.EQ(Szerződésszám!CF25,Szerződésszám!CF$2:CF$34),"")</f>
        <v/>
      </c>
      <c r="CG25" s="14">
        <f>IF(Szerződésszám!CG25&gt;0,_xlfn.RANK.EQ(Szerződésszám!CG25,Szerződésszám!CG$2:CG$34),"")</f>
        <v>8</v>
      </c>
      <c r="CH25" s="14" t="str">
        <f>IF(Szerződésszám!CH25&gt;0,_xlfn.RANK.EQ(Szerződésszám!CH25,Szerződésszám!CH$2:CH$34),"")</f>
        <v/>
      </c>
      <c r="CI25" s="14" t="str">
        <f>IF(Szerződésszám!CI25&gt;0,_xlfn.RANK.EQ(Szerződésszám!CI25,Szerződésszám!CI$2:CI$34),"")</f>
        <v/>
      </c>
      <c r="CJ25" s="14" t="str">
        <f>IF(Szerződésszám!CJ25&gt;0,_xlfn.RANK.EQ(Szerződésszám!CJ25,Szerződésszám!CJ$2:CJ$34),"")</f>
        <v/>
      </c>
      <c r="CK25" s="14" t="str">
        <f>IF(Szerződésszám!CK25&gt;0,_xlfn.RANK.EQ(Szerződésszám!CK25,Szerződésszám!CK$2:CK$34),"")</f>
        <v/>
      </c>
      <c r="CL25" s="14" t="str">
        <f>IF(Szerződésszám!CL25&gt;0,_xlfn.RANK.EQ(Szerződésszám!CL25,Szerződésszám!CL$2:CL$34),"")</f>
        <v/>
      </c>
    </row>
    <row r="26" spans="1:105" x14ac:dyDescent="0.2">
      <c r="A26" s="12" t="str">
        <f>Szerződésszám!A26</f>
        <v>Merkantil csoport</v>
      </c>
      <c r="B26" s="14">
        <f>IF(Szerződésszám!B26&gt;0,_xlfn.RANK.EQ(Szerződésszám!B26,Szerződésszám!B$2:B$34),"")</f>
        <v>1</v>
      </c>
      <c r="C26" s="14">
        <f>IF(Szerződésszám!C26&gt;0,_xlfn.RANK.EQ(Szerződésszám!C26,Szerződésszám!C$2:C$34),"")</f>
        <v>1</v>
      </c>
      <c r="D26" s="14">
        <f>IF(Szerződésszám!D26&gt;0,_xlfn.RANK.EQ(Szerződésszám!D26,Szerződésszám!D$2:D$34),"")</f>
        <v>1</v>
      </c>
      <c r="E26" s="14">
        <f>IF(Szerződésszám!E26&gt;0,_xlfn.RANK.EQ(Szerződésszám!E26,Szerződésszám!E$2:E$34),"")</f>
        <v>1</v>
      </c>
      <c r="F26" s="14">
        <f>IF(Szerződésszám!F26&gt;0,_xlfn.RANK.EQ(Szerződésszám!F26,Szerződésszám!F$2:F$34),"")</f>
        <v>1</v>
      </c>
      <c r="G26" s="14">
        <f>IF(Szerződésszám!G26&gt;0,_xlfn.RANK.EQ(Szerződésszám!G26,Szerződésszám!G$2:G$34),"")</f>
        <v>1</v>
      </c>
      <c r="H26" s="14">
        <f>IF(Szerződésszám!H26&gt;0,_xlfn.RANK.EQ(Szerződésszám!H26,Szerződésszám!H$2:H$34),"")</f>
        <v>4</v>
      </c>
      <c r="I26" s="14">
        <f>IF(Szerződésszám!I26&gt;0,_xlfn.RANK.EQ(Szerződésszám!I26,Szerződésszám!I$2:I$34),"")</f>
        <v>4</v>
      </c>
      <c r="J26" s="14" t="str">
        <f>IF(Szerződésszám!J26&gt;0,_xlfn.RANK.EQ(Szerződésszám!J26,Szerződésszám!J$2:J$34),"")</f>
        <v/>
      </c>
      <c r="K26" s="14" t="str">
        <f>IF(Szerződésszám!K26&gt;0,_xlfn.RANK.EQ(Szerződésszám!K26,Szerződésszám!K$2:K$34),"")</f>
        <v/>
      </c>
      <c r="L26" s="14" t="str">
        <f>IF(Szerződésszám!L26&gt;0,_xlfn.RANK.EQ(Szerződésszám!L26,Szerződésszám!L$2:L$34),"")</f>
        <v/>
      </c>
      <c r="M26" s="14" t="str">
        <f>IF(Szerződésszám!M26&gt;0,_xlfn.RANK.EQ(Szerződésszám!M26,Szerződésszám!M$2:M$34),"")</f>
        <v/>
      </c>
      <c r="N26" s="14">
        <f>IF(Szerződésszám!N26&gt;0,_xlfn.RANK.EQ(Szerződésszám!N26,Szerződésszám!N$2:N$34),"")</f>
        <v>4</v>
      </c>
      <c r="O26" s="14">
        <f>IF(Szerződésszám!O26&gt;0,_xlfn.RANK.EQ(Szerződésszám!O26,Szerződésszám!O$2:O$34),"")</f>
        <v>1</v>
      </c>
      <c r="P26" s="14">
        <f>IF(Szerződésszám!P26&gt;0,_xlfn.RANK.EQ(Szerződésszám!P26,Szerződésszám!P$2:P$34),"")</f>
        <v>1</v>
      </c>
      <c r="Q26" s="14" t="str">
        <f>IF(Szerződésszám!Q26&gt;0,_xlfn.RANK.EQ(Szerződésszám!Q26,Szerződésszám!Q$2:Q$34),"")</f>
        <v/>
      </c>
      <c r="R26" s="14">
        <f>IF(Szerződésszám!R26&gt;0,_xlfn.RANK.EQ(Szerződésszám!R26,Szerződésszám!R$2:R$34),"")</f>
        <v>1</v>
      </c>
      <c r="S26" s="14">
        <f>IF(Szerződésszám!S26&gt;0,_xlfn.RANK.EQ(Szerződésszám!S26,Szerződésszám!S$2:S$34),"")</f>
        <v>3</v>
      </c>
      <c r="T26" s="14">
        <f>IF(Szerződésszám!T26&gt;0,_xlfn.RANK.EQ(Szerződésszám!T26,Szerződésszám!T$2:T$34),"")</f>
        <v>5</v>
      </c>
      <c r="U26" s="14" t="str">
        <f>IF(Szerződésszám!U26&gt;0,_xlfn.RANK.EQ(Szerződésszám!U26,Szerződésszám!U$2:U$34),"")</f>
        <v/>
      </c>
      <c r="V26" s="14">
        <f>IF(Szerződésszám!V26&gt;0,_xlfn.RANK.EQ(Szerződésszám!V26,Szerződésszám!V$2:V$34),"")</f>
        <v>2</v>
      </c>
      <c r="W26" s="14" t="str">
        <f>IF(Szerződésszám!W26&gt;0,_xlfn.RANK.EQ(Szerződésszám!W26,Szerződésszám!W$2:W$34),"")</f>
        <v/>
      </c>
      <c r="X26" s="14" t="str">
        <f>IF(Szerződésszám!X26&gt;0,_xlfn.RANK.EQ(Szerződésszám!X26,Szerződésszám!X$2:X$34),"")</f>
        <v/>
      </c>
      <c r="Y26" s="14">
        <f>IF(Szerződésszám!Y26&gt;0,_xlfn.RANK.EQ(Szerződésszám!Y26,Szerződésszám!Y$2:Y$34),"")</f>
        <v>3</v>
      </c>
      <c r="Z26" s="14" t="str">
        <f>IF(Szerződésszám!Z26&gt;0,_xlfn.RANK.EQ(Szerződésszám!Z26,Szerződésszám!Z$2:Z$34),"")</f>
        <v/>
      </c>
      <c r="AA26" s="14" t="str">
        <f>IF(Szerződésszám!AA26&gt;0,_xlfn.RANK.EQ(Szerződésszám!AA26,Szerződésszám!AA$2:AA$34),"")</f>
        <v/>
      </c>
      <c r="AB26" s="14">
        <f>IF(Szerződésszám!AB26&gt;0,_xlfn.RANK.EQ(Szerződésszám!AB26,Szerződésszám!AB$2:AB$34),"")</f>
        <v>6</v>
      </c>
      <c r="AC26" s="14" t="str">
        <f>IF(Szerződésszám!AC26&gt;0,_xlfn.RANK.EQ(Szerződésszám!AC26,Szerződésszám!AC$2:AC$34),"")</f>
        <v/>
      </c>
      <c r="AD26" s="14">
        <f>IF(Szerződésszám!AD26&gt;0,_xlfn.RANK.EQ(Szerződésszám!AD26,Szerződésszám!AD$2:AD$34),"")</f>
        <v>1</v>
      </c>
      <c r="AE26" s="14">
        <f>IF(Szerződésszám!AE26&gt;0,_xlfn.RANK.EQ(Szerződésszám!AE26,Szerződésszám!AE$2:AE$34),"")</f>
        <v>1</v>
      </c>
      <c r="AF26" s="14" t="str">
        <f>IF(Szerződésszám!AF26&gt;0,_xlfn.RANK.EQ(Szerződésszám!AF26,Szerződésszám!AF$2:AF$34),"")</f>
        <v/>
      </c>
      <c r="AG26" s="14">
        <f>IF(Szerződésszám!AG26&gt;0,_xlfn.RANK.EQ(Szerződésszám!AG26,Szerződésszám!AG$2:AG$34),"")</f>
        <v>1</v>
      </c>
      <c r="AH26" s="14">
        <f>IF(Szerződésszám!AH26&gt;0,_xlfn.RANK.EQ(Szerződésszám!AH26,Szerződésszám!AH$2:AH$34),"")</f>
        <v>1</v>
      </c>
      <c r="AI26" s="14">
        <f>IF(Szerződésszám!AI26&gt;0,_xlfn.RANK.EQ(Szerződésszám!AI26,Szerződésszám!AI$2:AI$34),"")</f>
        <v>5</v>
      </c>
      <c r="AJ26" s="14">
        <f>IF(Szerződésszám!AJ26&gt;0,_xlfn.RANK.EQ(Szerződésszám!AJ26,Szerződésszám!AJ$2:AJ$34),"")</f>
        <v>1</v>
      </c>
      <c r="AK26" s="14">
        <f>IF(Szerződésszám!AK26&gt;0,_xlfn.RANK.EQ(Szerződésszám!AK26,Szerződésszám!AK$2:AK$34),"")</f>
        <v>5</v>
      </c>
      <c r="AL26" s="14">
        <f>IF(Szerződésszám!AL26&gt;0,_xlfn.RANK.EQ(Szerződésszám!AL26,Szerződésszám!AL$2:AL$34),"")</f>
        <v>1</v>
      </c>
      <c r="AM26" s="14">
        <f>IF(Szerződésszám!AM26&gt;0,_xlfn.RANK.EQ(Szerződésszám!AM26,Szerződésszám!AM$2:AM$34),"")</f>
        <v>4</v>
      </c>
      <c r="AN26" s="14">
        <f>IF(Szerződésszám!AN26&gt;0,_xlfn.RANK.EQ(Szerződésszám!AN26,Szerződésszám!AN$2:AN$34),"")</f>
        <v>7</v>
      </c>
      <c r="AO26" s="14">
        <f>IF(Szerződésszám!AO26&gt;0,_xlfn.RANK.EQ(Szerződésszám!AO26,Szerződésszám!AO$2:AO$34),"")</f>
        <v>1</v>
      </c>
      <c r="AP26" s="14">
        <f>IF(Szerződésszám!AP26&gt;0,_xlfn.RANK.EQ(Szerződésszám!AP26,Szerződésszám!AP$2:AP$34),"")</f>
        <v>1</v>
      </c>
      <c r="AQ26" s="14" t="str">
        <f>IF(Szerződésszám!AQ26&gt;0,_xlfn.RANK.EQ(Szerződésszám!AQ26,Szerződésszám!AQ$2:AQ$34),"")</f>
        <v/>
      </c>
      <c r="AR26" s="14">
        <f>IF(Szerződésszám!AR26&gt;0,_xlfn.RANK.EQ(Szerződésszám!AR26,Szerződésszám!AR$2:AR$34),"")</f>
        <v>2</v>
      </c>
      <c r="AS26" s="14">
        <f>IF(Szerződésszám!AS26&gt;0,_xlfn.RANK.EQ(Szerződésszám!AS26,Szerződésszám!AS$2:AS$34),"")</f>
        <v>3</v>
      </c>
      <c r="AT26" s="14">
        <f>IF(Szerződésszám!AT26&gt;0,_xlfn.RANK.EQ(Szerződésszám!AT26,Szerződésszám!AT$2:AT$34),"")</f>
        <v>2</v>
      </c>
      <c r="AU26" s="14" t="str">
        <f>IF(Szerződésszám!AU26&gt;0,_xlfn.RANK.EQ(Szerződésszám!AU26,Szerződésszám!AU$2:AU$34),"")</f>
        <v/>
      </c>
      <c r="AV26" s="14">
        <f>IF(Szerződésszám!AV26&gt;0,_xlfn.RANK.EQ(Szerződésszám!AV26,Szerződésszám!AV$2:AV$34),"")</f>
        <v>4</v>
      </c>
      <c r="AW26" s="14">
        <f>IF(Szerződésszám!AW26&gt;0,_xlfn.RANK.EQ(Szerződésszám!AW26,Szerződésszám!AW$2:AW$34),"")</f>
        <v>3</v>
      </c>
      <c r="AX26" s="14">
        <f>IF(Szerződésszám!AX26&gt;0,_xlfn.RANK.EQ(Szerződésszám!AX26,Szerződésszám!AX$2:AX$34),"")</f>
        <v>5</v>
      </c>
      <c r="AY26" s="14">
        <f>IF(Szerződésszám!AY26&gt;0,_xlfn.RANK.EQ(Szerződésszám!AY26,Szerződésszám!AY$2:AY$34),"")</f>
        <v>3</v>
      </c>
      <c r="AZ26" s="14">
        <f>IF(Szerződésszám!AZ26&gt;0,_xlfn.RANK.EQ(Szerződésszám!AZ26,Szerződésszám!AZ$2:AZ$34),"")</f>
        <v>6</v>
      </c>
      <c r="BA26" s="14" t="str">
        <f>IF(Szerződésszám!BA26&gt;0,_xlfn.RANK.EQ(Szerződésszám!BA26,Szerződésszám!BA$2:BA$34),"")</f>
        <v/>
      </c>
      <c r="BB26" s="14" t="str">
        <f>IF(Szerződésszám!BB26&gt;0,_xlfn.RANK.EQ(Szerződésszám!BB26,Szerződésszám!BB$2:BB$34),"")</f>
        <v/>
      </c>
      <c r="BC26" s="14" t="str">
        <f>IF(Szerződésszám!BC26&gt;0,_xlfn.RANK.EQ(Szerződésszám!BC26,Szerződésszám!BC$2:BC$34),"")</f>
        <v/>
      </c>
      <c r="BD26" s="14" t="str">
        <f>IF(Szerződésszám!BD26&gt;0,_xlfn.RANK.EQ(Szerződésszám!BD26,Szerződésszám!BD$2:BD$34),"")</f>
        <v/>
      </c>
      <c r="BE26" s="14" t="str">
        <f>IF(Szerződésszám!BE26&gt;0,_xlfn.RANK.EQ(Szerződésszám!BE26,Szerződésszám!BE$2:BE$34),"")</f>
        <v/>
      </c>
      <c r="BF26" s="14" t="str">
        <f>IF(Szerződésszám!BF26&gt;0,_xlfn.RANK.EQ(Szerződésszám!BF26,Szerződésszám!BF$2:BF$34),"")</f>
        <v/>
      </c>
      <c r="BG26" s="14" t="str">
        <f>IF(Szerződésszám!BG26&gt;0,_xlfn.RANK.EQ(Szerződésszám!BG26,Szerződésszám!BG$2:BG$34),"")</f>
        <v/>
      </c>
      <c r="BH26" s="14" t="str">
        <f>IF(Szerződésszám!BH26&gt;0,_xlfn.RANK.EQ(Szerződésszám!BH26,Szerződésszám!BH$2:BH$34),"")</f>
        <v/>
      </c>
      <c r="BI26" s="14">
        <f>IF(Szerződésszám!BI26&gt;0,_xlfn.RANK.EQ(Szerződésszám!BI26,Szerződésszám!BI$2:BI$34),"")</f>
        <v>1</v>
      </c>
      <c r="BJ26" s="14" t="str">
        <f>IF(Szerződésszám!BJ26&gt;0,_xlfn.RANK.EQ(Szerződésszám!BJ26,Szerződésszám!BJ$2:BJ$34),"")</f>
        <v/>
      </c>
      <c r="BK26" s="14" t="str">
        <f>IF(Szerződésszám!BK26&gt;0,_xlfn.RANK.EQ(Szerződésszám!BK26,Szerződésszám!BK$2:BK$34),"")</f>
        <v/>
      </c>
      <c r="BL26" s="14" t="str">
        <f>IF(Szerződésszám!BL26&gt;0,_xlfn.RANK.EQ(Szerződésszám!BL26,Szerződésszám!BL$2:BL$34),"")</f>
        <v/>
      </c>
      <c r="BM26" s="14" t="str">
        <f>IF(Szerződésszám!BM26&gt;0,_xlfn.RANK.EQ(Szerződésszám!BM26,Szerződésszám!BM$2:BM$34),"")</f>
        <v/>
      </c>
      <c r="BN26" s="14">
        <f>IF(Szerződésszám!BN26&gt;0,_xlfn.RANK.EQ(Szerződésszám!BN26,Szerződésszám!BN$2:BN$34),"")</f>
        <v>1</v>
      </c>
      <c r="BO26" s="14">
        <f>IF(Szerződésszám!BO26&gt;0,_xlfn.RANK.EQ(Szerződésszám!BO26,Szerződésszám!BO$2:BO$34),"")</f>
        <v>1</v>
      </c>
      <c r="BP26" s="14">
        <f>IF(Szerződésszám!BP26&gt;0,_xlfn.RANK.EQ(Szerződésszám!BP26,Szerződésszám!BP$2:BP$34),"")</f>
        <v>4</v>
      </c>
      <c r="BQ26" s="14" t="str">
        <f>IF(Szerződésszám!BQ26&gt;0,_xlfn.RANK.EQ(Szerződésszám!BQ26,Szerződésszám!BQ$2:BQ$34),"")</f>
        <v/>
      </c>
      <c r="BR26" s="14">
        <f>IF(Szerződésszám!BR26&gt;0,_xlfn.RANK.EQ(Szerződésszám!BR26,Szerződésszám!BR$2:BR$34),"")</f>
        <v>3</v>
      </c>
      <c r="BS26" s="14">
        <f>IF(Szerződésszám!BS26&gt;0,_xlfn.RANK.EQ(Szerződésszám!BS26,Szerződésszám!BS$2:BS$34),"")</f>
        <v>4</v>
      </c>
      <c r="BT26" s="14">
        <f>IF(Szerződésszám!BT26&gt;0,_xlfn.RANK.EQ(Szerződésszám!BT26,Szerződésszám!BT$2:BT$34),"")</f>
        <v>1</v>
      </c>
      <c r="BU26" s="14">
        <f>IF(Szerződésszám!BU26&gt;0,_xlfn.RANK.EQ(Szerződésszám!BU26,Szerződésszám!BU$2:BU$34),"")</f>
        <v>3</v>
      </c>
      <c r="BV26" s="14">
        <f>IF(Szerződésszám!BV26&gt;0,_xlfn.RANK.EQ(Szerződésszám!BV26,Szerződésszám!BV$2:BV$34),"")</f>
        <v>2</v>
      </c>
      <c r="BW26" s="14">
        <f>IF(Szerződésszám!BW26&gt;0,_xlfn.RANK.EQ(Szerződésszám!BW26,Szerződésszám!BW$2:BW$34),"")</f>
        <v>4</v>
      </c>
      <c r="BX26" s="14" t="str">
        <f>IF(Szerződésszám!BX26&gt;0,_xlfn.RANK.EQ(Szerződésszám!BX26,Szerződésszám!BX$2:BX$34),"")</f>
        <v/>
      </c>
      <c r="BY26" s="14">
        <f>IF(Szerződésszám!BY26&gt;0,_xlfn.RANK.EQ(Szerződésszám!BY26,Szerződésszám!BY$2:BY$34),"")</f>
        <v>2</v>
      </c>
      <c r="BZ26" s="14" t="str">
        <f>IF(Szerződésszám!BZ26&gt;0,_xlfn.RANK.EQ(Szerződésszám!BZ26,Szerződésszám!BZ$2:BZ$34),"")</f>
        <v/>
      </c>
      <c r="CA26" s="14" t="str">
        <f>IF(Szerződésszám!CA26&gt;0,_xlfn.RANK.EQ(Szerződésszám!CA26,Szerződésszám!CA$2:CA$34),"")</f>
        <v/>
      </c>
      <c r="CB26" s="14">
        <f>IF(Szerződésszám!CB26&gt;0,_xlfn.RANK.EQ(Szerződésszám!CB26,Szerződésszám!CB$2:CB$34),"")</f>
        <v>1</v>
      </c>
      <c r="CC26" s="14">
        <f>IF(Szerződésszám!CC26&gt;0,_xlfn.RANK.EQ(Szerződésszám!CC26,Szerződésszám!CC$2:CC$34),"")</f>
        <v>3</v>
      </c>
      <c r="CD26" s="14">
        <f>IF(Szerződésszám!CD26&gt;0,_xlfn.RANK.EQ(Szerződésszám!CD26,Szerződésszám!CD$2:CD$34),"")</f>
        <v>1</v>
      </c>
      <c r="CE26" s="14">
        <f>IF(Szerződésszám!CE26&gt;0,_xlfn.RANK.EQ(Szerződésszám!CE26,Szerződésszám!CE$2:CE$34),"")</f>
        <v>2</v>
      </c>
      <c r="CF26" s="14" t="str">
        <f>IF(Szerződésszám!CF26&gt;0,_xlfn.RANK.EQ(Szerződésszám!CF26,Szerződésszám!CF$2:CF$34),"")</f>
        <v/>
      </c>
      <c r="CG26" s="14">
        <f>IF(Szerződésszám!CG26&gt;0,_xlfn.RANK.EQ(Szerződésszám!CG26,Szerződésszám!CG$2:CG$34),"")</f>
        <v>1</v>
      </c>
      <c r="CH26" s="14" t="str">
        <f>IF(Szerződésszám!CH26&gt;0,_xlfn.RANK.EQ(Szerződésszám!CH26,Szerződésszám!CH$2:CH$34),"")</f>
        <v/>
      </c>
      <c r="CI26" s="14">
        <f>IF(Szerződésszám!CI26&gt;0,_xlfn.RANK.EQ(Szerződésszám!CI26,Szerződésszám!CI$2:CI$34),"")</f>
        <v>1</v>
      </c>
      <c r="CJ26" s="14">
        <f>IF(Szerződésszám!CJ26&gt;0,_xlfn.RANK.EQ(Szerződésszám!CJ26,Szerződésszám!CJ$2:CJ$34),"")</f>
        <v>1</v>
      </c>
      <c r="CK26" s="14">
        <f>IF(Szerződésszám!CK26&gt;0,_xlfn.RANK.EQ(Szerződésszám!CK26,Szerződésszám!CK$2:CK$34),"")</f>
        <v>1</v>
      </c>
      <c r="CL26" s="14">
        <f>IF(Szerződésszám!CL26&gt;0,_xlfn.RANK.EQ(Szerződésszám!CL26,Szerződésszám!CL$2:CL$34),"")</f>
        <v>1</v>
      </c>
    </row>
    <row r="27" spans="1:105" s="28" customFormat="1" x14ac:dyDescent="0.2">
      <c r="A27" s="12" t="str">
        <f>Szerződésszám!A27</f>
        <v>Indotek Lízing Zrt.</v>
      </c>
      <c r="B27" s="14" t="str">
        <f>IF(Szerződésszám!B27&gt;0,_xlfn.RANK.EQ(Szerződésszám!B27,Szerződésszám!B$2:B$34),"")</f>
        <v/>
      </c>
      <c r="C27" s="14" t="str">
        <f>IF(Szerződésszám!C27&gt;0,_xlfn.RANK.EQ(Szerződésszám!C27,Szerződésszám!C$2:C$34),"")</f>
        <v/>
      </c>
      <c r="D27" s="14" t="str">
        <f>IF(Szerződésszám!D27&gt;0,_xlfn.RANK.EQ(Szerződésszám!D27,Szerződésszám!D$2:D$34),"")</f>
        <v/>
      </c>
      <c r="E27" s="14" t="str">
        <f>IF(Szerződésszám!E27&gt;0,_xlfn.RANK.EQ(Szerződésszám!E27,Szerződésszám!E$2:E$34),"")</f>
        <v/>
      </c>
      <c r="F27" s="14" t="str">
        <f>IF(Szerződésszám!F27&gt;0,_xlfn.RANK.EQ(Szerződésszám!F27,Szerződésszám!F$2:F$34),"")</f>
        <v/>
      </c>
      <c r="G27" s="14" t="str">
        <f>IF(Szerződésszám!G27&gt;0,_xlfn.RANK.EQ(Szerződésszám!G27,Szerződésszám!G$2:G$34),"")</f>
        <v/>
      </c>
      <c r="H27" s="14" t="str">
        <f>IF(Szerződésszám!H27&gt;0,_xlfn.RANK.EQ(Szerződésszám!H27,Szerződésszám!H$2:H$34),"")</f>
        <v/>
      </c>
      <c r="I27" s="14" t="str">
        <f>IF(Szerződésszám!I27&gt;0,_xlfn.RANK.EQ(Szerződésszám!I27,Szerződésszám!I$2:I$34),"")</f>
        <v/>
      </c>
      <c r="J27" s="14" t="str">
        <f>IF(Szerződésszám!J27&gt;0,_xlfn.RANK.EQ(Szerződésszám!J27,Szerződésszám!J$2:J$34),"")</f>
        <v/>
      </c>
      <c r="K27" s="14" t="str">
        <f>IF(Szerződésszám!K27&gt;0,_xlfn.RANK.EQ(Szerződésszám!K27,Szerződésszám!K$2:K$34),"")</f>
        <v/>
      </c>
      <c r="L27" s="14" t="str">
        <f>IF(Szerződésszám!L27&gt;0,_xlfn.RANK.EQ(Szerződésszám!L27,Szerződésszám!L$2:L$34),"")</f>
        <v/>
      </c>
      <c r="M27" s="14" t="str">
        <f>IF(Szerződésszám!M27&gt;0,_xlfn.RANK.EQ(Szerződésszám!M27,Szerződésszám!M$2:M$34),"")</f>
        <v/>
      </c>
      <c r="N27" s="14" t="str">
        <f>IF(Szerződésszám!N27&gt;0,_xlfn.RANK.EQ(Szerződésszám!N27,Szerződésszám!N$2:N$34),"")</f>
        <v/>
      </c>
      <c r="O27" s="14" t="str">
        <f>IF(Szerződésszám!O27&gt;0,_xlfn.RANK.EQ(Szerződésszám!O27,Szerződésszám!O$2:O$34),"")</f>
        <v/>
      </c>
      <c r="P27" s="14" t="str">
        <f>IF(Szerződésszám!P27&gt;0,_xlfn.RANK.EQ(Szerződésszám!P27,Szerződésszám!P$2:P$34),"")</f>
        <v/>
      </c>
      <c r="Q27" s="14" t="str">
        <f>IF(Szerződésszám!Q27&gt;0,_xlfn.RANK.EQ(Szerződésszám!Q27,Szerződésszám!Q$2:Q$34),"")</f>
        <v/>
      </c>
      <c r="R27" s="14" t="str">
        <f>IF(Szerződésszám!R27&gt;0,_xlfn.RANK.EQ(Szerződésszám!R27,Szerződésszám!R$2:R$34),"")</f>
        <v/>
      </c>
      <c r="S27" s="14" t="str">
        <f>IF(Szerződésszám!S27&gt;0,_xlfn.RANK.EQ(Szerződésszám!S27,Szerződésszám!S$2:S$34),"")</f>
        <v/>
      </c>
      <c r="T27" s="14" t="str">
        <f>IF(Szerződésszám!T27&gt;0,_xlfn.RANK.EQ(Szerződésszám!T27,Szerződésszám!T$2:T$34),"")</f>
        <v/>
      </c>
      <c r="U27" s="14" t="str">
        <f>IF(Szerződésszám!U27&gt;0,_xlfn.RANK.EQ(Szerződésszám!U27,Szerződésszám!U$2:U$34),"")</f>
        <v/>
      </c>
      <c r="V27" s="14" t="str">
        <f>IF(Szerződésszám!V27&gt;0,_xlfn.RANK.EQ(Szerződésszám!V27,Szerződésszám!V$2:V$34),"")</f>
        <v/>
      </c>
      <c r="W27" s="14" t="str">
        <f>IF(Szerződésszám!W27&gt;0,_xlfn.RANK.EQ(Szerződésszám!W27,Szerződésszám!W$2:W$34),"")</f>
        <v/>
      </c>
      <c r="X27" s="14" t="str">
        <f>IF(Szerződésszám!X27&gt;0,_xlfn.RANK.EQ(Szerződésszám!X27,Szerződésszám!X$2:X$34),"")</f>
        <v/>
      </c>
      <c r="Y27" s="14" t="str">
        <f>IF(Szerződésszám!Y27&gt;0,_xlfn.RANK.EQ(Szerződésszám!Y27,Szerződésszám!Y$2:Y$34),"")</f>
        <v/>
      </c>
      <c r="Z27" s="14" t="str">
        <f>IF(Szerződésszám!Z27&gt;0,_xlfn.RANK.EQ(Szerződésszám!Z27,Szerződésszám!Z$2:Z$34),"")</f>
        <v/>
      </c>
      <c r="AA27" s="14" t="str">
        <f>IF(Szerződésszám!AA27&gt;0,_xlfn.RANK.EQ(Szerződésszám!AA27,Szerződésszám!AA$2:AA$34),"")</f>
        <v/>
      </c>
      <c r="AB27" s="14" t="str">
        <f>IF(Szerződésszám!AB27&gt;0,_xlfn.RANK.EQ(Szerződésszám!AB27,Szerződésszám!AB$2:AB$34),"")</f>
        <v/>
      </c>
      <c r="AC27" s="14" t="str">
        <f>IF(Szerződésszám!AC27&gt;0,_xlfn.RANK.EQ(Szerződésszám!AC27,Szerződésszám!AC$2:AC$34),"")</f>
        <v/>
      </c>
      <c r="AD27" s="14" t="str">
        <f>IF(Szerződésszám!AD27&gt;0,_xlfn.RANK.EQ(Szerződésszám!AD27,Szerződésszám!AD$2:AD$34),"")</f>
        <v/>
      </c>
      <c r="AE27" s="14" t="str">
        <f>IF(Szerződésszám!AE27&gt;0,_xlfn.RANK.EQ(Szerződésszám!AE27,Szerződésszám!AE$2:AE$34),"")</f>
        <v/>
      </c>
      <c r="AF27" s="14" t="str">
        <f>IF(Szerződésszám!AF27&gt;0,_xlfn.RANK.EQ(Szerződésszám!AF27,Szerződésszám!AF$2:AF$34),"")</f>
        <v/>
      </c>
      <c r="AG27" s="14" t="str">
        <f>IF(Szerződésszám!AG27&gt;0,_xlfn.RANK.EQ(Szerződésszám!AG27,Szerződésszám!AG$2:AG$34),"")</f>
        <v/>
      </c>
      <c r="AH27" s="14" t="str">
        <f>IF(Szerződésszám!AH27&gt;0,_xlfn.RANK.EQ(Szerződésszám!AH27,Szerződésszám!AH$2:AH$34),"")</f>
        <v/>
      </c>
      <c r="AI27" s="14" t="str">
        <f>IF(Szerződésszám!AI27&gt;0,_xlfn.RANK.EQ(Szerződésszám!AI27,Szerződésszám!AI$2:AI$34),"")</f>
        <v/>
      </c>
      <c r="AJ27" s="14" t="str">
        <f>IF(Szerződésszám!AJ27&gt;0,_xlfn.RANK.EQ(Szerződésszám!AJ27,Szerződésszám!AJ$2:AJ$34),"")</f>
        <v/>
      </c>
      <c r="AK27" s="14" t="str">
        <f>IF(Szerződésszám!AK27&gt;0,_xlfn.RANK.EQ(Szerződésszám!AK27,Szerződésszám!AK$2:AK$34),"")</f>
        <v/>
      </c>
      <c r="AL27" s="14" t="str">
        <f>IF(Szerződésszám!AL27&gt;0,_xlfn.RANK.EQ(Szerződésszám!AL27,Szerződésszám!AL$2:AL$34),"")</f>
        <v/>
      </c>
      <c r="AM27" s="14" t="str">
        <f>IF(Szerződésszám!AM27&gt;0,_xlfn.RANK.EQ(Szerződésszám!AM27,Szerződésszám!AM$2:AM$34),"")</f>
        <v/>
      </c>
      <c r="AN27" s="14" t="str">
        <f>IF(Szerződésszám!AN27&gt;0,_xlfn.RANK.EQ(Szerződésszám!AN27,Szerződésszám!AN$2:AN$34),"")</f>
        <v/>
      </c>
      <c r="AO27" s="14" t="str">
        <f>IF(Szerződésszám!AO27&gt;0,_xlfn.RANK.EQ(Szerződésszám!AO27,Szerződésszám!AO$2:AO$34),"")</f>
        <v/>
      </c>
      <c r="AP27" s="14" t="str">
        <f>IF(Szerződésszám!AP27&gt;0,_xlfn.RANK.EQ(Szerződésszám!AP27,Szerződésszám!AP$2:AP$34),"")</f>
        <v/>
      </c>
      <c r="AQ27" s="14" t="str">
        <f>IF(Szerződésszám!AQ27&gt;0,_xlfn.RANK.EQ(Szerződésszám!AQ27,Szerződésszám!AQ$2:AQ$34),"")</f>
        <v/>
      </c>
      <c r="AR27" s="14" t="str">
        <f>IF(Szerződésszám!AR27&gt;0,_xlfn.RANK.EQ(Szerződésszám!AR27,Szerződésszám!AR$2:AR$34),"")</f>
        <v/>
      </c>
      <c r="AS27" s="14" t="str">
        <f>IF(Szerződésszám!AS27&gt;0,_xlfn.RANK.EQ(Szerződésszám!AS27,Szerződésszám!AS$2:AS$34),"")</f>
        <v/>
      </c>
      <c r="AT27" s="14" t="str">
        <f>IF(Szerződésszám!AT27&gt;0,_xlfn.RANK.EQ(Szerződésszám!AT27,Szerződésszám!AT$2:AT$34),"")</f>
        <v/>
      </c>
      <c r="AU27" s="14" t="str">
        <f>IF(Szerződésszám!AU27&gt;0,_xlfn.RANK.EQ(Szerződésszám!AU27,Szerződésszám!AU$2:AU$34),"")</f>
        <v/>
      </c>
      <c r="AV27" s="14" t="str">
        <f>IF(Szerződésszám!AV27&gt;0,_xlfn.RANK.EQ(Szerződésszám!AV27,Szerződésszám!AV$2:AV$34),"")</f>
        <v/>
      </c>
      <c r="AW27" s="14" t="str">
        <f>IF(Szerződésszám!AW27&gt;0,_xlfn.RANK.EQ(Szerződésszám!AW27,Szerződésszám!AW$2:AW$34),"")</f>
        <v/>
      </c>
      <c r="AX27" s="14" t="str">
        <f>IF(Szerződésszám!AX27&gt;0,_xlfn.RANK.EQ(Szerződésszám!AX27,Szerződésszám!AX$2:AX$34),"")</f>
        <v/>
      </c>
      <c r="AY27" s="14" t="str">
        <f>IF(Szerződésszám!AY27&gt;0,_xlfn.RANK.EQ(Szerződésszám!AY27,Szerződésszám!AY$2:AY$34),"")</f>
        <v/>
      </c>
      <c r="AZ27" s="14" t="str">
        <f>IF(Szerződésszám!AZ27&gt;0,_xlfn.RANK.EQ(Szerződésszám!AZ27,Szerződésszám!AZ$2:AZ$34),"")</f>
        <v/>
      </c>
      <c r="BA27" s="14" t="str">
        <f>IF(Szerződésszám!BA27&gt;0,_xlfn.RANK.EQ(Szerződésszám!BA27,Szerződésszám!BA$2:BA$34),"")</f>
        <v/>
      </c>
      <c r="BB27" s="14" t="str">
        <f>IF(Szerződésszám!BB27&gt;0,_xlfn.RANK.EQ(Szerződésszám!BB27,Szerződésszám!BB$2:BB$34),"")</f>
        <v/>
      </c>
      <c r="BC27" s="14" t="str">
        <f>IF(Szerződésszám!BC27&gt;0,_xlfn.RANK.EQ(Szerződésszám!BC27,Szerződésszám!BC$2:BC$34),"")</f>
        <v/>
      </c>
      <c r="BD27" s="14" t="str">
        <f>IF(Szerződésszám!BD27&gt;0,_xlfn.RANK.EQ(Szerződésszám!BD27,Szerződésszám!BD$2:BD$34),"")</f>
        <v/>
      </c>
      <c r="BE27" s="14" t="str">
        <f>IF(Szerződésszám!BE27&gt;0,_xlfn.RANK.EQ(Szerződésszám!BE27,Szerződésszám!BE$2:BE$34),"")</f>
        <v/>
      </c>
      <c r="BF27" s="14" t="str">
        <f>IF(Szerződésszám!BF27&gt;0,_xlfn.RANK.EQ(Szerződésszám!BF27,Szerződésszám!BF$2:BF$34),"")</f>
        <v/>
      </c>
      <c r="BG27" s="14" t="str">
        <f>IF(Szerződésszám!BG27&gt;0,_xlfn.RANK.EQ(Szerződésszám!BG27,Szerződésszám!BG$2:BG$34),"")</f>
        <v/>
      </c>
      <c r="BH27" s="14" t="str">
        <f>IF(Szerződésszám!BH27&gt;0,_xlfn.RANK.EQ(Szerződésszám!BH27,Szerződésszám!BH$2:BH$34),"")</f>
        <v/>
      </c>
      <c r="BI27" s="14">
        <f>IF(Szerződésszám!BI27&gt;0,_xlfn.RANK.EQ(Szerződésszám!BI27,Szerződésszám!BI$2:BI$34),"")</f>
        <v>1</v>
      </c>
      <c r="BJ27" s="14" t="str">
        <f>IF(Szerződésszám!BJ27&gt;0,_xlfn.RANK.EQ(Szerződésszám!BJ27,Szerződésszám!BJ$2:BJ$34),"")</f>
        <v/>
      </c>
      <c r="BK27" s="14" t="str">
        <f>IF(Szerződésszám!BK27&gt;0,_xlfn.RANK.EQ(Szerződésszám!BK27,Szerződésszám!BK$2:BK$34),"")</f>
        <v/>
      </c>
      <c r="BL27" s="14" t="str">
        <f>IF(Szerződésszám!BL27&gt;0,_xlfn.RANK.EQ(Szerződésszám!BL27,Szerződésszám!BL$2:BL$34),"")</f>
        <v/>
      </c>
      <c r="BM27" s="14" t="str">
        <f>IF(Szerződésszám!BM27&gt;0,_xlfn.RANK.EQ(Szerződésszám!BM27,Szerződésszám!BM$2:BM$34),"")</f>
        <v/>
      </c>
      <c r="BN27" s="14" t="str">
        <f>IF(Szerződésszám!BN27&gt;0,_xlfn.RANK.EQ(Szerződésszám!BN27,Szerződésszám!BN$2:BN$34),"")</f>
        <v/>
      </c>
      <c r="BO27" s="14" t="str">
        <f>IF(Szerződésszám!BO27&gt;0,_xlfn.RANK.EQ(Szerződésszám!BO27,Szerződésszám!BO$2:BO$34),"")</f>
        <v/>
      </c>
      <c r="BP27" s="14" t="str">
        <f>IF(Szerződésszám!BP27&gt;0,_xlfn.RANK.EQ(Szerződésszám!BP27,Szerződésszám!BP$2:BP$34),"")</f>
        <v/>
      </c>
      <c r="BQ27" s="14" t="str">
        <f>IF(Szerződésszám!BQ27&gt;0,_xlfn.RANK.EQ(Szerződésszám!BQ27,Szerződésszám!BQ$2:BQ$34),"")</f>
        <v/>
      </c>
      <c r="BR27" s="14" t="str">
        <f>IF(Szerződésszám!BR27&gt;0,_xlfn.RANK.EQ(Szerződésszám!BR27,Szerződésszám!BR$2:BR$34),"")</f>
        <v/>
      </c>
      <c r="BS27" s="14" t="str">
        <f>IF(Szerződésszám!BS27&gt;0,_xlfn.RANK.EQ(Szerződésszám!BS27,Szerződésszám!BS$2:BS$34),"")</f>
        <v/>
      </c>
      <c r="BT27" s="14" t="str">
        <f>IF(Szerződésszám!BT27&gt;0,_xlfn.RANK.EQ(Szerződésszám!BT27,Szerződésszám!BT$2:BT$34),"")</f>
        <v/>
      </c>
      <c r="BU27" s="14" t="str">
        <f>IF(Szerződésszám!BU27&gt;0,_xlfn.RANK.EQ(Szerződésszám!BU27,Szerződésszám!BU$2:BU$34),"")</f>
        <v/>
      </c>
      <c r="BV27" s="14" t="str">
        <f>IF(Szerződésszám!BV27&gt;0,_xlfn.RANK.EQ(Szerződésszám!BV27,Szerződésszám!BV$2:BV$34),"")</f>
        <v/>
      </c>
      <c r="BW27" s="14" t="str">
        <f>IF(Szerződésszám!BW27&gt;0,_xlfn.RANK.EQ(Szerződésszám!BW27,Szerződésszám!BW$2:BW$34),"")</f>
        <v/>
      </c>
      <c r="BX27" s="14" t="str">
        <f>IF(Szerződésszám!BX27&gt;0,_xlfn.RANK.EQ(Szerződésszám!BX27,Szerződésszám!BX$2:BX$34),"")</f>
        <v/>
      </c>
      <c r="BY27" s="14">
        <f>IF(Szerződésszám!BY27&gt;0,_xlfn.RANK.EQ(Szerződésszám!BY27,Szerződésszám!BY$2:BY$34),"")</f>
        <v>2</v>
      </c>
      <c r="BZ27" s="14" t="str">
        <f>IF(Szerződésszám!BZ27&gt;0,_xlfn.RANK.EQ(Szerződésszám!BZ27,Szerződésszám!BZ$2:BZ$34),"")</f>
        <v/>
      </c>
      <c r="CA27" s="14" t="str">
        <f>IF(Szerződésszám!CA27&gt;0,_xlfn.RANK.EQ(Szerződésszám!CA27,Szerződésszám!CA$2:CA$34),"")</f>
        <v/>
      </c>
      <c r="CB27" s="14" t="str">
        <f>IF(Szerződésszám!CB27&gt;0,_xlfn.RANK.EQ(Szerződésszám!CB27,Szerződésszám!CB$2:CB$34),"")</f>
        <v/>
      </c>
      <c r="CC27" s="14" t="str">
        <f>IF(Szerződésszám!CC27&gt;0,_xlfn.RANK.EQ(Szerződésszám!CC27,Szerződésszám!CC$2:CC$34),"")</f>
        <v/>
      </c>
      <c r="CD27" s="14" t="str">
        <f>IF(Szerződésszám!CD27&gt;0,_xlfn.RANK.EQ(Szerződésszám!CD27,Szerződésszám!CD$2:CD$34),"")</f>
        <v/>
      </c>
      <c r="CE27" s="14">
        <f>IF(Szerződésszám!CE27&gt;0,_xlfn.RANK.EQ(Szerződésszám!CE27,Szerződésszám!CE$2:CE$34),"")</f>
        <v>2</v>
      </c>
      <c r="CF27" s="14" t="str">
        <f>IF(Szerződésszám!CF27&gt;0,_xlfn.RANK.EQ(Szerződésszám!CF27,Szerződésszám!CF$2:CF$34),"")</f>
        <v/>
      </c>
      <c r="CG27" s="14">
        <f>IF(Szerződésszám!CG27&gt;0,_xlfn.RANK.EQ(Szerződésszám!CG27,Szerződésszám!CG$2:CG$34),"")</f>
        <v>28</v>
      </c>
      <c r="CH27" s="14" t="str">
        <f>IF(Szerződésszám!CH27&gt;0,_xlfn.RANK.EQ(Szerződésszám!CH27,Szerződésszám!CH$2:CH$34),"")</f>
        <v/>
      </c>
      <c r="CI27" s="14" t="str">
        <f>IF(Szerződésszám!CI27&gt;0,_xlfn.RANK.EQ(Szerződésszám!CI27,Szerződésszám!CI$2:CI$34),"")</f>
        <v/>
      </c>
      <c r="CJ27" s="14" t="str">
        <f>IF(Szerződésszám!CJ27&gt;0,_xlfn.RANK.EQ(Szerződésszám!CJ27,Szerződésszám!CJ$2:CJ$34),"")</f>
        <v/>
      </c>
      <c r="CK27" s="14" t="str">
        <f>IF(Szerződésszám!CK27&gt;0,_xlfn.RANK.EQ(Szerződésszám!CK27,Szerződésszám!CK$2:CK$34),"")</f>
        <v/>
      </c>
      <c r="CL27" s="14" t="str">
        <f>IF(Szerződésszám!CL27&gt;0,_xlfn.RANK.EQ(Szerződésszám!CL27,Szerződésszám!CL$2:CL$34),"")</f>
        <v/>
      </c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</row>
    <row r="28" spans="1:105" s="28" customFormat="1" x14ac:dyDescent="0.2">
      <c r="A28" s="12" t="str">
        <f>Szerződésszám!A28</f>
        <v>Merkantrade Zrt</v>
      </c>
      <c r="B28" s="14" t="str">
        <f>IF(Szerződésszám!B28&gt;0,_xlfn.RANK.EQ(Szerződésszám!B28,Szerződésszám!B$2:B$34),"")</f>
        <v/>
      </c>
      <c r="C28" s="14">
        <f>IF(Szerződésszám!C28&gt;0,_xlfn.RANK.EQ(Szerződésszám!C28,Szerződésszám!C$2:C$34),"")</f>
        <v>13</v>
      </c>
      <c r="D28" s="14" t="str">
        <f>IF(Szerződésszám!D28&gt;0,_xlfn.RANK.EQ(Szerződésszám!D28,Szerződésszám!D$2:D$34),"")</f>
        <v/>
      </c>
      <c r="E28" s="14">
        <f>IF(Szerződésszám!E28&gt;0,_xlfn.RANK.EQ(Szerződésszám!E28,Szerződésszám!E$2:E$34),"")</f>
        <v>15</v>
      </c>
      <c r="F28" s="14" t="str">
        <f>IF(Szerződésszám!F28&gt;0,_xlfn.RANK.EQ(Szerződésszám!F28,Szerződésszám!F$2:F$34),"")</f>
        <v/>
      </c>
      <c r="G28" s="14" t="str">
        <f>IF(Szerződésszám!G28&gt;0,_xlfn.RANK.EQ(Szerződésszám!G28,Szerződésszám!G$2:G$34),"")</f>
        <v/>
      </c>
      <c r="H28" s="14" t="str">
        <f>IF(Szerződésszám!H28&gt;0,_xlfn.RANK.EQ(Szerződésszám!H28,Szerződésszám!H$2:H$34),"")</f>
        <v/>
      </c>
      <c r="I28" s="14" t="str">
        <f>IF(Szerződésszám!I28&gt;0,_xlfn.RANK.EQ(Szerződésszám!I28,Szerződésszám!I$2:I$34),"")</f>
        <v/>
      </c>
      <c r="J28" s="14" t="str">
        <f>IF(Szerződésszám!J28&gt;0,_xlfn.RANK.EQ(Szerződésszám!J28,Szerződésszám!J$2:J$34),"")</f>
        <v/>
      </c>
      <c r="K28" s="14" t="str">
        <f>IF(Szerződésszám!K28&gt;0,_xlfn.RANK.EQ(Szerződésszám!K28,Szerződésszám!K$2:K$34),"")</f>
        <v/>
      </c>
      <c r="L28" s="14" t="str">
        <f>IF(Szerződésszám!L28&gt;0,_xlfn.RANK.EQ(Szerződésszám!L28,Szerződésszám!L$2:L$34),"")</f>
        <v/>
      </c>
      <c r="M28" s="14" t="str">
        <f>IF(Szerződésszám!M28&gt;0,_xlfn.RANK.EQ(Szerződésszám!M28,Szerződésszám!M$2:M$34),"")</f>
        <v/>
      </c>
      <c r="N28" s="14" t="str">
        <f>IF(Szerződésszám!N28&gt;0,_xlfn.RANK.EQ(Szerződésszám!N28,Szerződésszám!N$2:N$34),"")</f>
        <v/>
      </c>
      <c r="O28" s="14">
        <f>IF(Szerződésszám!O28&gt;0,_xlfn.RANK.EQ(Szerződésszám!O28,Szerződésszám!O$2:O$34),"")</f>
        <v>14</v>
      </c>
      <c r="P28" s="14">
        <f>IF(Szerződésszám!P28&gt;0,_xlfn.RANK.EQ(Szerződésszám!P28,Szerződésszám!P$2:P$34),"")</f>
        <v>14</v>
      </c>
      <c r="Q28" s="14" t="str">
        <f>IF(Szerződésszám!Q28&gt;0,_xlfn.RANK.EQ(Szerződésszám!Q28,Szerződésszám!Q$2:Q$34),"")</f>
        <v/>
      </c>
      <c r="R28" s="14" t="str">
        <f>IF(Szerződésszám!R28&gt;0,_xlfn.RANK.EQ(Szerződésszám!R28,Szerződésszám!R$2:R$34),"")</f>
        <v/>
      </c>
      <c r="S28" s="14" t="str">
        <f>IF(Szerződésszám!S28&gt;0,_xlfn.RANK.EQ(Szerződésszám!S28,Szerződésszám!S$2:S$34),"")</f>
        <v/>
      </c>
      <c r="T28" s="14" t="str">
        <f>IF(Szerződésszám!T28&gt;0,_xlfn.RANK.EQ(Szerződésszám!T28,Szerződésszám!T$2:T$34),"")</f>
        <v/>
      </c>
      <c r="U28" s="14" t="str">
        <f>IF(Szerződésszám!U28&gt;0,_xlfn.RANK.EQ(Szerződésszám!U28,Szerződésszám!U$2:U$34),"")</f>
        <v/>
      </c>
      <c r="V28" s="14" t="str">
        <f>IF(Szerződésszám!V28&gt;0,_xlfn.RANK.EQ(Szerződésszám!V28,Szerződésszám!V$2:V$34),"")</f>
        <v/>
      </c>
      <c r="W28" s="14" t="str">
        <f>IF(Szerződésszám!W28&gt;0,_xlfn.RANK.EQ(Szerződésszám!W28,Szerződésszám!W$2:W$34),"")</f>
        <v/>
      </c>
      <c r="X28" s="14" t="str">
        <f>IF(Szerződésszám!X28&gt;0,_xlfn.RANK.EQ(Szerződésszám!X28,Szerződésszám!X$2:X$34),"")</f>
        <v/>
      </c>
      <c r="Y28" s="14" t="str">
        <f>IF(Szerződésszám!Y28&gt;0,_xlfn.RANK.EQ(Szerződésszám!Y28,Szerződésszám!Y$2:Y$34),"")</f>
        <v/>
      </c>
      <c r="Z28" s="14" t="str">
        <f>IF(Szerződésszám!Z28&gt;0,_xlfn.RANK.EQ(Szerződésszám!Z28,Szerződésszám!Z$2:Z$34),"")</f>
        <v/>
      </c>
      <c r="AA28" s="14" t="str">
        <f>IF(Szerződésszám!AA28&gt;0,_xlfn.RANK.EQ(Szerződésszám!AA28,Szerződésszám!AA$2:AA$34),"")</f>
        <v/>
      </c>
      <c r="AB28" s="14" t="str">
        <f>IF(Szerződésszám!AB28&gt;0,_xlfn.RANK.EQ(Szerződésszám!AB28,Szerződésszám!AB$2:AB$34),"")</f>
        <v/>
      </c>
      <c r="AC28" s="14" t="str">
        <f>IF(Szerződésszám!AC28&gt;0,_xlfn.RANK.EQ(Szerződésszám!AC28,Szerződésszám!AC$2:AC$34),"")</f>
        <v/>
      </c>
      <c r="AD28" s="14" t="str">
        <f>IF(Szerződésszám!AD28&gt;0,_xlfn.RANK.EQ(Szerződésszám!AD28,Szerződésszám!AD$2:AD$34),"")</f>
        <v/>
      </c>
      <c r="AE28" s="14">
        <f>IF(Szerződésszám!AE28&gt;0,_xlfn.RANK.EQ(Szerződésszám!AE28,Szerződésszám!AE$2:AE$34),"")</f>
        <v>16</v>
      </c>
      <c r="AF28" s="14" t="str">
        <f>IF(Szerződésszám!AF28&gt;0,_xlfn.RANK.EQ(Szerződésszám!AF28,Szerződésszám!AF$2:AF$34),"")</f>
        <v/>
      </c>
      <c r="AG28" s="14" t="str">
        <f>IF(Szerződésszám!AG28&gt;0,_xlfn.RANK.EQ(Szerződésszám!AG28,Szerződésszám!AG$2:AG$34),"")</f>
        <v/>
      </c>
      <c r="AH28" s="14" t="str">
        <f>IF(Szerződésszám!AH28&gt;0,_xlfn.RANK.EQ(Szerződésszám!AH28,Szerződésszám!AH$2:AH$34),"")</f>
        <v/>
      </c>
      <c r="AI28" s="14" t="str">
        <f>IF(Szerződésszám!AI28&gt;0,_xlfn.RANK.EQ(Szerződésszám!AI28,Szerződésszám!AI$2:AI$34),"")</f>
        <v/>
      </c>
      <c r="AJ28" s="14" t="str">
        <f>IF(Szerződésszám!AJ28&gt;0,_xlfn.RANK.EQ(Szerződésszám!AJ28,Szerződésszám!AJ$2:AJ$34),"")</f>
        <v/>
      </c>
      <c r="AK28" s="14" t="str">
        <f>IF(Szerződésszám!AK28&gt;0,_xlfn.RANK.EQ(Szerződésszám!AK28,Szerződésszám!AK$2:AK$34),"")</f>
        <v/>
      </c>
      <c r="AL28" s="14" t="str">
        <f>IF(Szerződésszám!AL28&gt;0,_xlfn.RANK.EQ(Szerződésszám!AL28,Szerződésszám!AL$2:AL$34),"")</f>
        <v/>
      </c>
      <c r="AM28" s="14">
        <f>IF(Szerződésszám!AM28&gt;0,_xlfn.RANK.EQ(Szerződésszám!AM28,Szerződésszám!AM$2:AM$34),"")</f>
        <v>15</v>
      </c>
      <c r="AN28" s="14" t="str">
        <f>IF(Szerződésszám!AN28&gt;0,_xlfn.RANK.EQ(Szerződésszám!AN28,Szerződésszám!AN$2:AN$34),"")</f>
        <v/>
      </c>
      <c r="AO28" s="14" t="str">
        <f>IF(Szerződésszám!AO28&gt;0,_xlfn.RANK.EQ(Szerződésszám!AO28,Szerződésszám!AO$2:AO$34),"")</f>
        <v/>
      </c>
      <c r="AP28" s="14" t="str">
        <f>IF(Szerződésszám!AP28&gt;0,_xlfn.RANK.EQ(Szerződésszám!AP28,Szerződésszám!AP$2:AP$34),"")</f>
        <v/>
      </c>
      <c r="AQ28" s="14" t="str">
        <f>IF(Szerződésszám!AQ28&gt;0,_xlfn.RANK.EQ(Szerződésszám!AQ28,Szerződésszám!AQ$2:AQ$34),"")</f>
        <v/>
      </c>
      <c r="AR28" s="14" t="str">
        <f>IF(Szerződésszám!AR28&gt;0,_xlfn.RANK.EQ(Szerződésszám!AR28,Szerződésszám!AR$2:AR$34),"")</f>
        <v/>
      </c>
      <c r="AS28" s="14" t="str">
        <f>IF(Szerződésszám!AS28&gt;0,_xlfn.RANK.EQ(Szerződésszám!AS28,Szerződésszám!AS$2:AS$34),"")</f>
        <v/>
      </c>
      <c r="AT28" s="14" t="str">
        <f>IF(Szerződésszám!AT28&gt;0,_xlfn.RANK.EQ(Szerződésszám!AT28,Szerződésszám!AT$2:AT$34),"")</f>
        <v/>
      </c>
      <c r="AU28" s="14" t="str">
        <f>IF(Szerződésszám!AU28&gt;0,_xlfn.RANK.EQ(Szerződésszám!AU28,Szerződésszám!AU$2:AU$34),"")</f>
        <v/>
      </c>
      <c r="AV28" s="14" t="str">
        <f>IF(Szerződésszám!AV28&gt;0,_xlfn.RANK.EQ(Szerződésszám!AV28,Szerződésszám!AV$2:AV$34),"")</f>
        <v/>
      </c>
      <c r="AW28" s="14" t="str">
        <f>IF(Szerződésszám!AW28&gt;0,_xlfn.RANK.EQ(Szerződésszám!AW28,Szerződésszám!AW$2:AW$34),"")</f>
        <v/>
      </c>
      <c r="AX28" s="14" t="str">
        <f>IF(Szerződésszám!AX28&gt;0,_xlfn.RANK.EQ(Szerződésszám!AX28,Szerződésszám!AX$2:AX$34),"")</f>
        <v/>
      </c>
      <c r="AY28" s="14">
        <f>IF(Szerződésszám!AY28&gt;0,_xlfn.RANK.EQ(Szerződésszám!AY28,Szerződésszám!AY$2:AY$34),"")</f>
        <v>15</v>
      </c>
      <c r="AZ28" s="14">
        <f>IF(Szerződésszám!AZ28&gt;0,_xlfn.RANK.EQ(Szerződésszám!AZ28,Szerződésszám!AZ$2:AZ$34),"")</f>
        <v>5</v>
      </c>
      <c r="BA28" s="14" t="str">
        <f>IF(Szerződésszám!BA28&gt;0,_xlfn.RANK.EQ(Szerződésszám!BA28,Szerződésszám!BA$2:BA$34),"")</f>
        <v/>
      </c>
      <c r="BB28" s="14" t="str">
        <f>IF(Szerződésszám!BB28&gt;0,_xlfn.RANK.EQ(Szerződésszám!BB28,Szerződésszám!BB$2:BB$34),"")</f>
        <v/>
      </c>
      <c r="BC28" s="14" t="str">
        <f>IF(Szerződésszám!BC28&gt;0,_xlfn.RANK.EQ(Szerződésszám!BC28,Szerződésszám!BC$2:BC$34),"")</f>
        <v/>
      </c>
      <c r="BD28" s="14" t="str">
        <f>IF(Szerződésszám!BD28&gt;0,_xlfn.RANK.EQ(Szerződésszám!BD28,Szerződésszám!BD$2:BD$34),"")</f>
        <v/>
      </c>
      <c r="BE28" s="14" t="str">
        <f>IF(Szerződésszám!BE28&gt;0,_xlfn.RANK.EQ(Szerződésszám!BE28,Szerződésszám!BE$2:BE$34),"")</f>
        <v/>
      </c>
      <c r="BF28" s="14" t="str">
        <f>IF(Szerződésszám!BF28&gt;0,_xlfn.RANK.EQ(Szerződésszám!BF28,Szerződésszám!BF$2:BF$34),"")</f>
        <v/>
      </c>
      <c r="BG28" s="14" t="str">
        <f>IF(Szerződésszám!BG28&gt;0,_xlfn.RANK.EQ(Szerződésszám!BG28,Szerződésszám!BG$2:BG$34),"")</f>
        <v/>
      </c>
      <c r="BH28" s="14" t="str">
        <f>IF(Szerződésszám!BH28&gt;0,_xlfn.RANK.EQ(Szerződésszám!BH28,Szerződésszám!BH$2:BH$34),"")</f>
        <v/>
      </c>
      <c r="BI28" s="14">
        <f>IF(Szerződésszám!BI28&gt;0,_xlfn.RANK.EQ(Szerződésszám!BI28,Szerződésszám!BI$2:BI$34),"")</f>
        <v>3</v>
      </c>
      <c r="BJ28" s="14" t="str">
        <f>IF(Szerződésszám!BJ28&gt;0,_xlfn.RANK.EQ(Szerződésszám!BJ28,Szerződésszám!BJ$2:BJ$34),"")</f>
        <v/>
      </c>
      <c r="BK28" s="14" t="str">
        <f>IF(Szerződésszám!BK28&gt;0,_xlfn.RANK.EQ(Szerződésszám!BK28,Szerződésszám!BK$2:BK$34),"")</f>
        <v/>
      </c>
      <c r="BL28" s="14" t="str">
        <f>IF(Szerződésszám!BL28&gt;0,_xlfn.RANK.EQ(Szerződésszám!BL28,Szerződésszám!BL$2:BL$34),"")</f>
        <v/>
      </c>
      <c r="BM28" s="14" t="str">
        <f>IF(Szerződésszám!BM28&gt;0,_xlfn.RANK.EQ(Szerződésszám!BM28,Szerződésszám!BM$2:BM$34),"")</f>
        <v/>
      </c>
      <c r="BN28" s="14">
        <f>IF(Szerződésszám!BN28&gt;0,_xlfn.RANK.EQ(Szerződésszám!BN28,Szerződésszám!BN$2:BN$34),"")</f>
        <v>15</v>
      </c>
      <c r="BO28" s="14" t="str">
        <f>IF(Szerződésszám!BO28&gt;0,_xlfn.RANK.EQ(Szerződésszám!BO28,Szerződésszám!BO$2:BO$34),"")</f>
        <v/>
      </c>
      <c r="BP28" s="14" t="str">
        <f>IF(Szerződésszám!BP28&gt;0,_xlfn.RANK.EQ(Szerződésszám!BP28,Szerződésszám!BP$2:BP$34),"")</f>
        <v/>
      </c>
      <c r="BQ28" s="14" t="str">
        <f>IF(Szerződésszám!BQ28&gt;0,_xlfn.RANK.EQ(Szerződésszám!BQ28,Szerződésszám!BQ$2:BQ$34),"")</f>
        <v/>
      </c>
      <c r="BR28" s="14" t="str">
        <f>IF(Szerződésszám!BR28&gt;0,_xlfn.RANK.EQ(Szerződésszám!BR28,Szerződésszám!BR$2:BR$34),"")</f>
        <v/>
      </c>
      <c r="BS28" s="14">
        <f>IF(Szerződésszám!BS28&gt;0,_xlfn.RANK.EQ(Szerződésszám!BS28,Szerződésszám!BS$2:BS$34),"")</f>
        <v>18</v>
      </c>
      <c r="BT28" s="14" t="str">
        <f>IF(Szerződésszám!BT28&gt;0,_xlfn.RANK.EQ(Szerződésszám!BT28,Szerződésszám!BT$2:BT$34),"")</f>
        <v/>
      </c>
      <c r="BU28" s="14" t="str">
        <f>IF(Szerződésszám!BU28&gt;0,_xlfn.RANK.EQ(Szerződésszám!BU28,Szerződésszám!BU$2:BU$34),"")</f>
        <v/>
      </c>
      <c r="BV28" s="14" t="str">
        <f>IF(Szerződésszám!BV28&gt;0,_xlfn.RANK.EQ(Szerződésszám!BV28,Szerződésszám!BV$2:BV$34),"")</f>
        <v/>
      </c>
      <c r="BW28" s="14">
        <f>IF(Szerződésszám!BW28&gt;0,_xlfn.RANK.EQ(Szerződésszám!BW28,Szerződésszám!BW$2:BW$34),"")</f>
        <v>15</v>
      </c>
      <c r="BX28" s="14" t="str">
        <f>IF(Szerződésszám!BX28&gt;0,_xlfn.RANK.EQ(Szerződésszám!BX28,Szerződésszám!BX$2:BX$34),"")</f>
        <v/>
      </c>
      <c r="BY28" s="14">
        <f>IF(Szerződésszám!BY28&gt;0,_xlfn.RANK.EQ(Szerződésszám!BY28,Szerződésszám!BY$2:BY$34),"")</f>
        <v>4</v>
      </c>
      <c r="BZ28" s="14" t="str">
        <f>IF(Szerződésszám!BZ28&gt;0,_xlfn.RANK.EQ(Szerződésszám!BZ28,Szerződésszám!BZ$2:BZ$34),"")</f>
        <v/>
      </c>
      <c r="CA28" s="14" t="str">
        <f>IF(Szerződésszám!CA28&gt;0,_xlfn.RANK.EQ(Szerződésszám!CA28,Szerződésszám!CA$2:CA$34),"")</f>
        <v/>
      </c>
      <c r="CB28" s="14">
        <f>IF(Szerződésszám!CB28&gt;0,_xlfn.RANK.EQ(Szerződésszám!CB28,Szerződésszám!CB$2:CB$34),"")</f>
        <v>23</v>
      </c>
      <c r="CC28" s="14">
        <f>IF(Szerződésszám!CC28&gt;0,_xlfn.RANK.EQ(Szerződésszám!CC28,Szerződésszám!CC$2:CC$34),"")</f>
        <v>18</v>
      </c>
      <c r="CD28" s="14">
        <f>IF(Szerződésszám!CD28&gt;0,_xlfn.RANK.EQ(Szerződésszám!CD28,Szerződésszám!CD$2:CD$34),"")</f>
        <v>17</v>
      </c>
      <c r="CE28" s="14">
        <f>IF(Szerződésszám!CE28&gt;0,_xlfn.RANK.EQ(Szerződésszám!CE28,Szerződésszám!CE$2:CE$34),"")</f>
        <v>4</v>
      </c>
      <c r="CF28" s="14" t="str">
        <f>IF(Szerződésszám!CF28&gt;0,_xlfn.RANK.EQ(Szerződésszám!CF28,Szerződésszám!CF$2:CF$34),"")</f>
        <v/>
      </c>
      <c r="CG28" s="14">
        <f>IF(Szerződésszám!CG28&gt;0,_xlfn.RANK.EQ(Szerződésszám!CG28,Szerződésszám!CG$2:CG$34),"")</f>
        <v>27</v>
      </c>
      <c r="CH28" s="14" t="str">
        <f>IF(Szerződésszám!CH28&gt;0,_xlfn.RANK.EQ(Szerződésszám!CH28,Szerződésszám!CH$2:CH$34),"")</f>
        <v/>
      </c>
      <c r="CI28" s="14">
        <f>IF(Szerződésszám!CI28&gt;0,_xlfn.RANK.EQ(Szerződésszám!CI28,Szerződésszám!CI$2:CI$34),"")</f>
        <v>14</v>
      </c>
      <c r="CJ28" s="14">
        <f>IF(Szerződésszám!CJ28&gt;0,_xlfn.RANK.EQ(Szerződésszám!CJ28,Szerződésszám!CJ$2:CJ$34),"")</f>
        <v>15</v>
      </c>
      <c r="CK28" s="14" t="str">
        <f>IF(Szerződésszám!CK28&gt;0,_xlfn.RANK.EQ(Szerződésszám!CK28,Szerződésszám!CK$2:CK$34),"")</f>
        <v/>
      </c>
      <c r="CL28" s="14">
        <f>IF(Szerződésszám!CL28&gt;0,_xlfn.RANK.EQ(Szerződésszám!CL28,Szerződésszám!CL$2:CL$34),"")</f>
        <v>15</v>
      </c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</row>
    <row r="29" spans="1:105" s="28" customFormat="1" x14ac:dyDescent="0.2">
      <c r="A29" s="12" t="str">
        <f>Szerződésszám!A29</f>
        <v>MKB-Euroleasing</v>
      </c>
      <c r="B29" s="14">
        <f>IF(Szerződésszám!B29&gt;0,_xlfn.RANK.EQ(Szerződésszám!B29,Szerződésszám!B$2:B$34),"")</f>
        <v>5</v>
      </c>
      <c r="C29" s="14">
        <f>IF(Szerződésszám!C29&gt;0,_xlfn.RANK.EQ(Szerződésszám!C29,Szerződésszám!C$2:C$34),"")</f>
        <v>2</v>
      </c>
      <c r="D29" s="14">
        <f>IF(Szerződésszám!D29&gt;0,_xlfn.RANK.EQ(Szerződésszám!D29,Szerződésszám!D$2:D$34),"")</f>
        <v>4</v>
      </c>
      <c r="E29" s="14">
        <f>IF(Szerződésszám!E29&gt;0,_xlfn.RANK.EQ(Szerződésszám!E29,Szerződésszám!E$2:E$34),"")</f>
        <v>2</v>
      </c>
      <c r="F29" s="14">
        <f>IF(Szerződésszám!F29&gt;0,_xlfn.RANK.EQ(Szerződésszám!F29,Szerződésszám!F$2:F$34),"")</f>
        <v>2</v>
      </c>
      <c r="G29" s="14">
        <f>IF(Szerződésszám!G29&gt;0,_xlfn.RANK.EQ(Szerződésszám!G29,Szerződésszám!G$2:G$34),"")</f>
        <v>2</v>
      </c>
      <c r="H29" s="14" t="str">
        <f>IF(Szerződésszám!H29&gt;0,_xlfn.RANK.EQ(Szerződésszám!H29,Szerződésszám!H$2:H$34),"")</f>
        <v/>
      </c>
      <c r="I29" s="14" t="str">
        <f>IF(Szerződésszám!I29&gt;0,_xlfn.RANK.EQ(Szerződésszám!I29,Szerződésszám!I$2:I$34),"")</f>
        <v/>
      </c>
      <c r="J29" s="14" t="str">
        <f>IF(Szerződésszám!J29&gt;0,_xlfn.RANK.EQ(Szerződésszám!J29,Szerződésszám!J$2:J$34),"")</f>
        <v/>
      </c>
      <c r="K29" s="14" t="str">
        <f>IF(Szerződésszám!K29&gt;0,_xlfn.RANK.EQ(Szerződésszám!K29,Szerződésszám!K$2:K$34),"")</f>
        <v/>
      </c>
      <c r="L29" s="14" t="str">
        <f>IF(Szerződésszám!L29&gt;0,_xlfn.RANK.EQ(Szerződésszám!L29,Szerződésszám!L$2:L$34),"")</f>
        <v/>
      </c>
      <c r="M29" s="14" t="str">
        <f>IF(Szerződésszám!M29&gt;0,_xlfn.RANK.EQ(Szerződésszám!M29,Szerződésszám!M$2:M$34),"")</f>
        <v/>
      </c>
      <c r="N29" s="14" t="str">
        <f>IF(Szerződésszám!N29&gt;0,_xlfn.RANK.EQ(Szerződésszám!N29,Szerződésszám!N$2:N$34),"")</f>
        <v/>
      </c>
      <c r="O29" s="14">
        <f>IF(Szerződésszám!O29&gt;0,_xlfn.RANK.EQ(Szerződésszám!O29,Szerződésszám!O$2:O$34),"")</f>
        <v>2</v>
      </c>
      <c r="P29" s="14">
        <f>IF(Szerződésszám!P29&gt;0,_xlfn.RANK.EQ(Szerződésszám!P29,Szerződésszám!P$2:P$34),"")</f>
        <v>2</v>
      </c>
      <c r="Q29" s="14" t="str">
        <f>IF(Szerződésszám!Q29&gt;0,_xlfn.RANK.EQ(Szerződésszám!Q29,Szerződésszám!Q$2:Q$34),"")</f>
        <v/>
      </c>
      <c r="R29" s="14" t="str">
        <f>IF(Szerződésszám!R29&gt;0,_xlfn.RANK.EQ(Szerződésszám!R29,Szerződésszám!R$2:R$34),"")</f>
        <v/>
      </c>
      <c r="S29" s="14" t="str">
        <f>IF(Szerződésszám!S29&gt;0,_xlfn.RANK.EQ(Szerződésszám!S29,Szerződésszám!S$2:S$34),"")</f>
        <v/>
      </c>
      <c r="T29" s="14" t="str">
        <f>IF(Szerződésszám!T29&gt;0,_xlfn.RANK.EQ(Szerződésszám!T29,Szerződésszám!T$2:T$34),"")</f>
        <v/>
      </c>
      <c r="U29" s="14" t="str">
        <f>IF(Szerződésszám!U29&gt;0,_xlfn.RANK.EQ(Szerződésszám!U29,Szerződésszám!U$2:U$34),"")</f>
        <v/>
      </c>
      <c r="V29" s="14">
        <f>IF(Szerződésszám!V29&gt;0,_xlfn.RANK.EQ(Szerződésszám!V29,Szerződésszám!V$2:V$34),"")</f>
        <v>4</v>
      </c>
      <c r="W29" s="14" t="str">
        <f>IF(Szerződésszám!W29&gt;0,_xlfn.RANK.EQ(Szerződésszám!W29,Szerződésszám!W$2:W$34),"")</f>
        <v/>
      </c>
      <c r="X29" s="14" t="str">
        <f>IF(Szerződésszám!X29&gt;0,_xlfn.RANK.EQ(Szerződésszám!X29,Szerződésszám!X$2:X$34),"")</f>
        <v/>
      </c>
      <c r="Y29" s="14">
        <f>IF(Szerződésszám!Y29&gt;0,_xlfn.RANK.EQ(Szerződésszám!Y29,Szerződésszám!Y$2:Y$34),"")</f>
        <v>1</v>
      </c>
      <c r="Z29" s="14" t="str">
        <f>IF(Szerződésszám!Z29&gt;0,_xlfn.RANK.EQ(Szerződésszám!Z29,Szerződésszám!Z$2:Z$34),"")</f>
        <v/>
      </c>
      <c r="AA29" s="14" t="str">
        <f>IF(Szerződésszám!AA29&gt;0,_xlfn.RANK.EQ(Szerződésszám!AA29,Szerződésszám!AA$2:AA$34),"")</f>
        <v/>
      </c>
      <c r="AB29" s="14">
        <f>IF(Szerződésszám!AB29&gt;0,_xlfn.RANK.EQ(Szerződésszám!AB29,Szerződésszám!AB$2:AB$34),"")</f>
        <v>4</v>
      </c>
      <c r="AC29" s="14" t="str">
        <f>IF(Szerződésszám!AC29&gt;0,_xlfn.RANK.EQ(Szerződésszám!AC29,Szerződésszám!AC$2:AC$34),"")</f>
        <v/>
      </c>
      <c r="AD29" s="14" t="str">
        <f>IF(Szerződésszám!AD29&gt;0,_xlfn.RANK.EQ(Szerződésszám!AD29,Szerződésszám!AD$2:AD$34),"")</f>
        <v/>
      </c>
      <c r="AE29" s="14">
        <f>IF(Szerződésszám!AE29&gt;0,_xlfn.RANK.EQ(Szerződésszám!AE29,Szerződésszám!AE$2:AE$34),"")</f>
        <v>8</v>
      </c>
      <c r="AF29" s="14" t="str">
        <f>IF(Szerződésszám!AF29&gt;0,_xlfn.RANK.EQ(Szerződésszám!AF29,Szerződésszám!AF$2:AF$34),"")</f>
        <v/>
      </c>
      <c r="AG29" s="14">
        <f>IF(Szerződésszám!AG29&gt;0,_xlfn.RANK.EQ(Szerződésszám!AG29,Szerződésszám!AG$2:AG$34),"")</f>
        <v>2</v>
      </c>
      <c r="AH29" s="14">
        <f>IF(Szerződésszám!AH29&gt;0,_xlfn.RANK.EQ(Szerződésszám!AH29,Szerződésszám!AH$2:AH$34),"")</f>
        <v>4</v>
      </c>
      <c r="AI29" s="14" t="str">
        <f>IF(Szerződésszám!AI29&gt;0,_xlfn.RANK.EQ(Szerződésszám!AI29,Szerződésszám!AI$2:AI$34),"")</f>
        <v/>
      </c>
      <c r="AJ29" s="14" t="str">
        <f>IF(Szerződésszám!AJ29&gt;0,_xlfn.RANK.EQ(Szerződésszám!AJ29,Szerződésszám!AJ$2:AJ$34),"")</f>
        <v/>
      </c>
      <c r="AK29" s="14" t="str">
        <f>IF(Szerződésszám!AK29&gt;0,_xlfn.RANK.EQ(Szerződésszám!AK29,Szerződésszám!AK$2:AK$34),"")</f>
        <v/>
      </c>
      <c r="AL29" s="14" t="str">
        <f>IF(Szerződésszám!AL29&gt;0,_xlfn.RANK.EQ(Szerződésszám!AL29,Szerződésszám!AL$2:AL$34),"")</f>
        <v/>
      </c>
      <c r="AM29" s="14">
        <f>IF(Szerződésszám!AM29&gt;0,_xlfn.RANK.EQ(Szerződésszám!AM29,Szerződésszám!AM$2:AM$34),"")</f>
        <v>7</v>
      </c>
      <c r="AN29" s="14">
        <f>IF(Szerződésszám!AN29&gt;0,_xlfn.RANK.EQ(Szerződésszám!AN29,Szerződésszám!AN$2:AN$34),"")</f>
        <v>10</v>
      </c>
      <c r="AO29" s="14">
        <f>IF(Szerződésszám!AO29&gt;0,_xlfn.RANK.EQ(Szerződésszám!AO29,Szerződésszám!AO$2:AO$34),"")</f>
        <v>2</v>
      </c>
      <c r="AP29" s="14">
        <f>IF(Szerződésszám!AP29&gt;0,_xlfn.RANK.EQ(Szerződésszám!AP29,Szerződésszám!AP$2:AP$34),"")</f>
        <v>2</v>
      </c>
      <c r="AQ29" s="14" t="str">
        <f>IF(Szerződésszám!AQ29&gt;0,_xlfn.RANK.EQ(Szerződésszám!AQ29,Szerződésszám!AQ$2:AQ$34),"")</f>
        <v/>
      </c>
      <c r="AR29" s="14" t="str">
        <f>IF(Szerződésszám!AR29&gt;0,_xlfn.RANK.EQ(Szerződésszám!AR29,Szerződésszám!AR$2:AR$34),"")</f>
        <v/>
      </c>
      <c r="AS29" s="14" t="str">
        <f>IF(Szerződésszám!AS29&gt;0,_xlfn.RANK.EQ(Szerződésszám!AS29,Szerződésszám!AS$2:AS$34),"")</f>
        <v/>
      </c>
      <c r="AT29" s="14" t="str">
        <f>IF(Szerződésszám!AT29&gt;0,_xlfn.RANK.EQ(Szerződésszám!AT29,Szerződésszám!AT$2:AT$34),"")</f>
        <v/>
      </c>
      <c r="AU29" s="14" t="str">
        <f>IF(Szerződésszám!AU29&gt;0,_xlfn.RANK.EQ(Szerződésszám!AU29,Szerződésszám!AU$2:AU$34),"")</f>
        <v/>
      </c>
      <c r="AV29" s="14" t="str">
        <f>IF(Szerződésszám!AV29&gt;0,_xlfn.RANK.EQ(Szerződésszám!AV29,Szerződésszám!AV$2:AV$34),"")</f>
        <v/>
      </c>
      <c r="AW29" s="14" t="str">
        <f>IF(Szerződésszám!AW29&gt;0,_xlfn.RANK.EQ(Szerződésszám!AW29,Szerződésszám!AW$2:AW$34),"")</f>
        <v/>
      </c>
      <c r="AX29" s="14">
        <f>IF(Szerződésszám!AX29&gt;0,_xlfn.RANK.EQ(Szerződésszám!AX29,Szerződésszám!AX$2:AX$34),"")</f>
        <v>7</v>
      </c>
      <c r="AY29" s="14">
        <f>IF(Szerződésszám!AY29&gt;0,_xlfn.RANK.EQ(Szerződésszám!AY29,Szerződésszám!AY$2:AY$34),"")</f>
        <v>6</v>
      </c>
      <c r="AZ29" s="14" t="str">
        <f>IF(Szerződésszám!AZ29&gt;0,_xlfn.RANK.EQ(Szerződésszám!AZ29,Szerződésszám!AZ$2:AZ$34),"")</f>
        <v/>
      </c>
      <c r="BA29" s="14" t="str">
        <f>IF(Szerződésszám!BA29&gt;0,_xlfn.RANK.EQ(Szerződésszám!BA29,Szerződésszám!BA$2:BA$34),"")</f>
        <v/>
      </c>
      <c r="BB29" s="14" t="str">
        <f>IF(Szerződésszám!BB29&gt;0,_xlfn.RANK.EQ(Szerződésszám!BB29,Szerződésszám!BB$2:BB$34),"")</f>
        <v/>
      </c>
      <c r="BC29" s="14" t="str">
        <f>IF(Szerződésszám!BC29&gt;0,_xlfn.RANK.EQ(Szerződésszám!BC29,Szerződésszám!BC$2:BC$34),"")</f>
        <v/>
      </c>
      <c r="BD29" s="14" t="str">
        <f>IF(Szerződésszám!BD29&gt;0,_xlfn.RANK.EQ(Szerződésszám!BD29,Szerződésszám!BD$2:BD$34),"")</f>
        <v/>
      </c>
      <c r="BE29" s="14" t="str">
        <f>IF(Szerződésszám!BE29&gt;0,_xlfn.RANK.EQ(Szerződésszám!BE29,Szerződésszám!BE$2:BE$34),"")</f>
        <v/>
      </c>
      <c r="BF29" s="14" t="str">
        <f>IF(Szerződésszám!BF29&gt;0,_xlfn.RANK.EQ(Szerződésszám!BF29,Szerződésszám!BF$2:BF$34),"")</f>
        <v/>
      </c>
      <c r="BG29" s="14" t="str">
        <f>IF(Szerződésszám!BG29&gt;0,_xlfn.RANK.EQ(Szerződésszám!BG29,Szerződésszám!BG$2:BG$34),"")</f>
        <v/>
      </c>
      <c r="BH29" s="14" t="str">
        <f>IF(Szerződésszám!BH29&gt;0,_xlfn.RANK.EQ(Szerződésszám!BH29,Szerződésszám!BH$2:BH$34),"")</f>
        <v/>
      </c>
      <c r="BI29" s="14" t="str">
        <f>IF(Szerződésszám!BI29&gt;0,_xlfn.RANK.EQ(Szerződésszám!BI29,Szerződésszám!BI$2:BI$34),"")</f>
        <v/>
      </c>
      <c r="BJ29" s="14" t="str">
        <f>IF(Szerződésszám!BJ29&gt;0,_xlfn.RANK.EQ(Szerződésszám!BJ29,Szerződésszám!BJ$2:BJ$34),"")</f>
        <v/>
      </c>
      <c r="BK29" s="14" t="str">
        <f>IF(Szerződésszám!BK29&gt;0,_xlfn.RANK.EQ(Szerződésszám!BK29,Szerződésszám!BK$2:BK$34),"")</f>
        <v/>
      </c>
      <c r="BL29" s="14" t="str">
        <f>IF(Szerződésszám!BL29&gt;0,_xlfn.RANK.EQ(Szerződésszám!BL29,Szerződésszám!BL$2:BL$34),"")</f>
        <v/>
      </c>
      <c r="BM29" s="14" t="str">
        <f>IF(Szerződésszám!BM29&gt;0,_xlfn.RANK.EQ(Szerződésszám!BM29,Szerződésszám!BM$2:BM$34),"")</f>
        <v/>
      </c>
      <c r="BN29" s="14">
        <f>IF(Szerződésszám!BN29&gt;0,_xlfn.RANK.EQ(Szerződésszám!BN29,Szerződésszám!BN$2:BN$34),"")</f>
        <v>2</v>
      </c>
      <c r="BO29" s="14">
        <f>IF(Szerződésszám!BO29&gt;0,_xlfn.RANK.EQ(Szerződésszám!BO29,Szerződésszám!BO$2:BO$34),"")</f>
        <v>2</v>
      </c>
      <c r="BP29" s="14" t="str">
        <f>IF(Szerződésszám!BP29&gt;0,_xlfn.RANK.EQ(Szerződésszám!BP29,Szerződésszám!BP$2:BP$34),"")</f>
        <v/>
      </c>
      <c r="BQ29" s="14" t="str">
        <f>IF(Szerződésszám!BQ29&gt;0,_xlfn.RANK.EQ(Szerződésszám!BQ29,Szerződésszám!BQ$2:BQ$34),"")</f>
        <v/>
      </c>
      <c r="BR29" s="14">
        <f>IF(Szerződésszám!BR29&gt;0,_xlfn.RANK.EQ(Szerződésszám!BR29,Szerződésszám!BR$2:BR$34),"")</f>
        <v>1</v>
      </c>
      <c r="BS29" s="14">
        <f>IF(Szerződésszám!BS29&gt;0,_xlfn.RANK.EQ(Szerződésszám!BS29,Szerződésszám!BS$2:BS$34),"")</f>
        <v>5</v>
      </c>
      <c r="BT29" s="14">
        <f>IF(Szerződésszám!BT29&gt;0,_xlfn.RANK.EQ(Szerződésszám!BT29,Szerződésszám!BT$2:BT$34),"")</f>
        <v>2</v>
      </c>
      <c r="BU29" s="14" t="str">
        <f>IF(Szerződésszám!BU29&gt;0,_xlfn.RANK.EQ(Szerződésszám!BU29,Szerződésszám!BU$2:BU$34),"")</f>
        <v/>
      </c>
      <c r="BV29" s="14" t="str">
        <f>IF(Szerződésszám!BV29&gt;0,_xlfn.RANK.EQ(Szerződésszám!BV29,Szerződésszám!BV$2:BV$34),"")</f>
        <v/>
      </c>
      <c r="BW29" s="14">
        <f>IF(Szerződésszám!BW29&gt;0,_xlfn.RANK.EQ(Szerződésszám!BW29,Szerződésszám!BW$2:BW$34),"")</f>
        <v>7</v>
      </c>
      <c r="BX29" s="14" t="str">
        <f>IF(Szerződésszám!BX29&gt;0,_xlfn.RANK.EQ(Szerződésszám!BX29,Szerződésszám!BX$2:BX$34),"")</f>
        <v/>
      </c>
      <c r="BY29" s="14" t="str">
        <f>IF(Szerződésszám!BY29&gt;0,_xlfn.RANK.EQ(Szerződésszám!BY29,Szerződésszám!BY$2:BY$34),"")</f>
        <v/>
      </c>
      <c r="BZ29" s="14" t="str">
        <f>IF(Szerződésszám!BZ29&gt;0,_xlfn.RANK.EQ(Szerződésszám!BZ29,Szerződésszám!BZ$2:BZ$34),"")</f>
        <v/>
      </c>
      <c r="CA29" s="14" t="str">
        <f>IF(Szerződésszám!CA29&gt;0,_xlfn.RANK.EQ(Szerződésszám!CA29,Szerződésszám!CA$2:CA$34),"")</f>
        <v/>
      </c>
      <c r="CB29" s="14">
        <f>IF(Szerződésszám!CB29&gt;0,_xlfn.RANK.EQ(Szerződésszám!CB29,Szerződésszám!CB$2:CB$34),"")</f>
        <v>2</v>
      </c>
      <c r="CC29" s="14">
        <f>IF(Szerződésszám!CC29&gt;0,_xlfn.RANK.EQ(Szerződésszám!CC29,Szerződésszám!CC$2:CC$34),"")</f>
        <v>5</v>
      </c>
      <c r="CD29" s="14">
        <f>IF(Szerződésszám!CD29&gt;0,_xlfn.RANK.EQ(Szerződésszám!CD29,Szerződésszám!CD$2:CD$34),"")</f>
        <v>3</v>
      </c>
      <c r="CE29" s="14" t="str">
        <f>IF(Szerződésszám!CE29&gt;0,_xlfn.RANK.EQ(Szerződésszám!CE29,Szerződésszám!CE$2:CE$34),"")</f>
        <v/>
      </c>
      <c r="CF29" s="14" t="str">
        <f>IF(Szerződésszám!CF29&gt;0,_xlfn.RANK.EQ(Szerződésszám!CF29,Szerződésszám!CF$2:CF$34),"")</f>
        <v/>
      </c>
      <c r="CG29" s="14">
        <f>IF(Szerződésszám!CG29&gt;0,_xlfn.RANK.EQ(Szerződésszám!CG29,Szerződésszám!CG$2:CG$34),"")</f>
        <v>2</v>
      </c>
      <c r="CH29" s="14" t="str">
        <f>IF(Szerződésszám!CH29&gt;0,_xlfn.RANK.EQ(Szerződésszám!CH29,Szerződésszám!CH$2:CH$34),"")</f>
        <v/>
      </c>
      <c r="CI29" s="14">
        <f>IF(Szerződésszám!CI29&gt;0,_xlfn.RANK.EQ(Szerződésszám!CI29,Szerződésszám!CI$2:CI$34),"")</f>
        <v>3</v>
      </c>
      <c r="CJ29" s="14">
        <f>IF(Szerződésszám!CJ29&gt;0,_xlfn.RANK.EQ(Szerződésszám!CJ29,Szerződésszám!CJ$2:CJ$34),"")</f>
        <v>3</v>
      </c>
      <c r="CK29" s="14">
        <f>IF(Szerződésszám!CK29&gt;0,_xlfn.RANK.EQ(Szerződésszám!CK29,Szerződésszám!CK$2:CK$34),"")</f>
        <v>5</v>
      </c>
      <c r="CL29" s="14">
        <f>IF(Szerződésszám!CL29&gt;0,_xlfn.RANK.EQ(Szerződésszám!CL29,Szerződésszám!CL$2:CL$34),"")</f>
        <v>2</v>
      </c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</row>
    <row r="30" spans="1:105" s="28" customFormat="1" x14ac:dyDescent="0.2">
      <c r="A30" s="12" t="str">
        <f>Szerződésszám!A30</f>
        <v>TFSH</v>
      </c>
      <c r="B30" s="14">
        <f>IF(Szerződésszám!B30&gt;0,_xlfn.RANK.EQ(Szerződésszám!B30,Szerződésszám!B$2:B$34),"")</f>
        <v>4</v>
      </c>
      <c r="C30" s="14">
        <f>IF(Szerződésszám!C30&gt;0,_xlfn.RANK.EQ(Szerződésszám!C30,Szerződésszám!C$2:C$34),"")</f>
        <v>5</v>
      </c>
      <c r="D30" s="14">
        <f>IF(Szerződésszám!D30&gt;0,_xlfn.RANK.EQ(Szerződésszám!D30,Szerződésszám!D$2:D$34),"")</f>
        <v>6</v>
      </c>
      <c r="E30" s="14">
        <f>IF(Szerződésszám!E30&gt;0,_xlfn.RANK.EQ(Szerződésszám!E30,Szerződésszám!E$2:E$34),"")</f>
        <v>7</v>
      </c>
      <c r="F30" s="14" t="str">
        <f>IF(Szerződésszám!F30&gt;0,_xlfn.RANK.EQ(Szerződésszám!F30,Szerződésszám!F$2:F$34),"")</f>
        <v/>
      </c>
      <c r="G30" s="14">
        <f>IF(Szerződésszám!G30&gt;0,_xlfn.RANK.EQ(Szerződésszám!G30,Szerződésszám!G$2:G$34),"")</f>
        <v>4</v>
      </c>
      <c r="H30" s="14" t="str">
        <f>IF(Szerződésszám!H30&gt;0,_xlfn.RANK.EQ(Szerződésszám!H30,Szerződésszám!H$2:H$34),"")</f>
        <v/>
      </c>
      <c r="I30" s="14" t="str">
        <f>IF(Szerződésszám!I30&gt;0,_xlfn.RANK.EQ(Szerződésszám!I30,Szerződésszám!I$2:I$34),"")</f>
        <v/>
      </c>
      <c r="J30" s="14" t="str">
        <f>IF(Szerződésszám!J30&gt;0,_xlfn.RANK.EQ(Szerződésszám!J30,Szerződésszám!J$2:J$34),"")</f>
        <v/>
      </c>
      <c r="K30" s="14" t="str">
        <f>IF(Szerződésszám!K30&gt;0,_xlfn.RANK.EQ(Szerződésszám!K30,Szerződésszám!K$2:K$34),"")</f>
        <v/>
      </c>
      <c r="L30" s="14" t="str">
        <f>IF(Szerződésszám!L30&gt;0,_xlfn.RANK.EQ(Szerződésszám!L30,Szerződésszám!L$2:L$34),"")</f>
        <v/>
      </c>
      <c r="M30" s="14" t="str">
        <f>IF(Szerződésszám!M30&gt;0,_xlfn.RANK.EQ(Szerződésszám!M30,Szerződésszám!M$2:M$34),"")</f>
        <v/>
      </c>
      <c r="N30" s="14" t="str">
        <f>IF(Szerződésszám!N30&gt;0,_xlfn.RANK.EQ(Szerződésszám!N30,Szerződésszám!N$2:N$34),"")</f>
        <v/>
      </c>
      <c r="O30" s="14">
        <f>IF(Szerződésszám!O30&gt;0,_xlfn.RANK.EQ(Szerződésszám!O30,Szerződésszám!O$2:O$34),"")</f>
        <v>6</v>
      </c>
      <c r="P30" s="14">
        <f>IF(Szerződésszám!P30&gt;0,_xlfn.RANK.EQ(Szerződésszám!P30,Szerződésszám!P$2:P$34),"")</f>
        <v>6</v>
      </c>
      <c r="Q30" s="14" t="str">
        <f>IF(Szerződésszám!Q30&gt;0,_xlfn.RANK.EQ(Szerződésszám!Q30,Szerződésszám!Q$2:Q$34),"")</f>
        <v/>
      </c>
      <c r="R30" s="14" t="str">
        <f>IF(Szerződésszám!R30&gt;0,_xlfn.RANK.EQ(Szerződésszám!R30,Szerződésszám!R$2:R$34),"")</f>
        <v/>
      </c>
      <c r="S30" s="14" t="str">
        <f>IF(Szerződésszám!S30&gt;0,_xlfn.RANK.EQ(Szerződésszám!S30,Szerződésszám!S$2:S$34),"")</f>
        <v/>
      </c>
      <c r="T30" s="14" t="str">
        <f>IF(Szerződésszám!T30&gt;0,_xlfn.RANK.EQ(Szerződésszám!T30,Szerződésszám!T$2:T$34),"")</f>
        <v/>
      </c>
      <c r="U30" s="14" t="str">
        <f>IF(Szerződésszám!U30&gt;0,_xlfn.RANK.EQ(Szerződésszám!U30,Szerződésszám!U$2:U$34),"")</f>
        <v/>
      </c>
      <c r="V30" s="14" t="str">
        <f>IF(Szerződésszám!V30&gt;0,_xlfn.RANK.EQ(Szerződésszám!V30,Szerződésszám!V$2:V$34),"")</f>
        <v/>
      </c>
      <c r="W30" s="14" t="str">
        <f>IF(Szerződésszám!W30&gt;0,_xlfn.RANK.EQ(Szerződésszám!W30,Szerződésszám!W$2:W$34),"")</f>
        <v/>
      </c>
      <c r="X30" s="14" t="str">
        <f>IF(Szerződésszám!X30&gt;0,_xlfn.RANK.EQ(Szerződésszám!X30,Szerződésszám!X$2:X$34),"")</f>
        <v/>
      </c>
      <c r="Y30" s="14" t="str">
        <f>IF(Szerződésszám!Y30&gt;0,_xlfn.RANK.EQ(Szerződésszám!Y30,Szerződésszám!Y$2:Y$34),"")</f>
        <v/>
      </c>
      <c r="Z30" s="14" t="str">
        <f>IF(Szerződésszám!Z30&gt;0,_xlfn.RANK.EQ(Szerződésszám!Z30,Szerződésszám!Z$2:Z$34),"")</f>
        <v/>
      </c>
      <c r="AA30" s="14" t="str">
        <f>IF(Szerződésszám!AA30&gt;0,_xlfn.RANK.EQ(Szerződésszám!AA30,Szerződésszám!AA$2:AA$34),"")</f>
        <v/>
      </c>
      <c r="AB30" s="14" t="str">
        <f>IF(Szerződésszám!AB30&gt;0,_xlfn.RANK.EQ(Szerződésszám!AB30,Szerződésszám!AB$2:AB$34),"")</f>
        <v/>
      </c>
      <c r="AC30" s="14" t="str">
        <f>IF(Szerződésszám!AC30&gt;0,_xlfn.RANK.EQ(Szerződésszám!AC30,Szerződésszám!AC$2:AC$34),"")</f>
        <v/>
      </c>
      <c r="AD30" s="14" t="str">
        <f>IF(Szerződésszám!AD30&gt;0,_xlfn.RANK.EQ(Szerződésszám!AD30,Szerződésszám!AD$2:AD$34),"")</f>
        <v/>
      </c>
      <c r="AE30" s="14" t="str">
        <f>IF(Szerződésszám!AE30&gt;0,_xlfn.RANK.EQ(Szerződésszám!AE30,Szerződésszám!AE$2:AE$34),"")</f>
        <v/>
      </c>
      <c r="AF30" s="14" t="str">
        <f>IF(Szerződésszám!AF30&gt;0,_xlfn.RANK.EQ(Szerződésszám!AF30,Szerződésszám!AF$2:AF$34),"")</f>
        <v/>
      </c>
      <c r="AG30" s="14" t="str">
        <f>IF(Szerződésszám!AG30&gt;0,_xlfn.RANK.EQ(Szerződésszám!AG30,Szerződésszám!AG$2:AG$34),"")</f>
        <v/>
      </c>
      <c r="AH30" s="14" t="str">
        <f>IF(Szerződésszám!AH30&gt;0,_xlfn.RANK.EQ(Szerződésszám!AH30,Szerződésszám!AH$2:AH$34),"")</f>
        <v/>
      </c>
      <c r="AI30" s="14" t="str">
        <f>IF(Szerződésszám!AI30&gt;0,_xlfn.RANK.EQ(Szerződésszám!AI30,Szerződésszám!AI$2:AI$34),"")</f>
        <v/>
      </c>
      <c r="AJ30" s="14" t="str">
        <f>IF(Szerződésszám!AJ30&gt;0,_xlfn.RANK.EQ(Szerződésszám!AJ30,Szerződésszám!AJ$2:AJ$34),"")</f>
        <v/>
      </c>
      <c r="AK30" s="14" t="str">
        <f>IF(Szerződésszám!AK30&gt;0,_xlfn.RANK.EQ(Szerződésszám!AK30,Szerződésszám!AK$2:AK$34),"")</f>
        <v/>
      </c>
      <c r="AL30" s="14" t="str">
        <f>IF(Szerződésszám!AL30&gt;0,_xlfn.RANK.EQ(Szerződésszám!AL30,Szerződésszám!AL$2:AL$34),"")</f>
        <v/>
      </c>
      <c r="AM30" s="14" t="str">
        <f>IF(Szerződésszám!AM30&gt;0,_xlfn.RANK.EQ(Szerződésszám!AM30,Szerződésszám!AM$2:AM$34),"")</f>
        <v/>
      </c>
      <c r="AN30" s="14" t="str">
        <f>IF(Szerződésszám!AN30&gt;0,_xlfn.RANK.EQ(Szerződésszám!AN30,Szerződésszám!AN$2:AN$34),"")</f>
        <v/>
      </c>
      <c r="AO30" s="14" t="str">
        <f>IF(Szerződésszám!AO30&gt;0,_xlfn.RANK.EQ(Szerződésszám!AO30,Szerződésszám!AO$2:AO$34),"")</f>
        <v/>
      </c>
      <c r="AP30" s="14" t="str">
        <f>IF(Szerződésszám!AP30&gt;0,_xlfn.RANK.EQ(Szerződésszám!AP30,Szerződésszám!AP$2:AP$34),"")</f>
        <v/>
      </c>
      <c r="AQ30" s="14" t="str">
        <f>IF(Szerződésszám!AQ30&gt;0,_xlfn.RANK.EQ(Szerződésszám!AQ30,Szerződésszám!AQ$2:AQ$34),"")</f>
        <v/>
      </c>
      <c r="AR30" s="14" t="str">
        <f>IF(Szerződésszám!AR30&gt;0,_xlfn.RANK.EQ(Szerződésszám!AR30,Szerződésszám!AR$2:AR$34),"")</f>
        <v/>
      </c>
      <c r="AS30" s="14" t="str">
        <f>IF(Szerződésszám!AS30&gt;0,_xlfn.RANK.EQ(Szerződésszám!AS30,Szerződésszám!AS$2:AS$34),"")</f>
        <v/>
      </c>
      <c r="AT30" s="14" t="str">
        <f>IF(Szerződésszám!AT30&gt;0,_xlfn.RANK.EQ(Szerződésszám!AT30,Szerződésszám!AT$2:AT$34),"")</f>
        <v/>
      </c>
      <c r="AU30" s="14" t="str">
        <f>IF(Szerződésszám!AU30&gt;0,_xlfn.RANK.EQ(Szerződésszám!AU30,Szerződésszám!AU$2:AU$34),"")</f>
        <v/>
      </c>
      <c r="AV30" s="14" t="str">
        <f>IF(Szerződésszám!AV30&gt;0,_xlfn.RANK.EQ(Szerződésszám!AV30,Szerződésszám!AV$2:AV$34),"")</f>
        <v/>
      </c>
      <c r="AW30" s="14" t="str">
        <f>IF(Szerződésszám!AW30&gt;0,_xlfn.RANK.EQ(Szerződésszám!AW30,Szerződésszám!AW$2:AW$34),"")</f>
        <v/>
      </c>
      <c r="AX30" s="14" t="str">
        <f>IF(Szerződésszám!AX30&gt;0,_xlfn.RANK.EQ(Szerződésszám!AX30,Szerződésszám!AX$2:AX$34),"")</f>
        <v/>
      </c>
      <c r="AY30" s="14" t="str">
        <f>IF(Szerződésszám!AY30&gt;0,_xlfn.RANK.EQ(Szerződésszám!AY30,Szerződésszám!AY$2:AY$34),"")</f>
        <v/>
      </c>
      <c r="AZ30" s="14" t="str">
        <f>IF(Szerződésszám!AZ30&gt;0,_xlfn.RANK.EQ(Szerződésszám!AZ30,Szerződésszám!AZ$2:AZ$34),"")</f>
        <v/>
      </c>
      <c r="BA30" s="14" t="str">
        <f>IF(Szerződésszám!BA30&gt;0,_xlfn.RANK.EQ(Szerződésszám!BA30,Szerződésszám!BA$2:BA$34),"")</f>
        <v/>
      </c>
      <c r="BB30" s="14" t="str">
        <f>IF(Szerződésszám!BB30&gt;0,_xlfn.RANK.EQ(Szerződésszám!BB30,Szerződésszám!BB$2:BB$34),"")</f>
        <v/>
      </c>
      <c r="BC30" s="14" t="str">
        <f>IF(Szerződésszám!BC30&gt;0,_xlfn.RANK.EQ(Szerződésszám!BC30,Szerződésszám!BC$2:BC$34),"")</f>
        <v/>
      </c>
      <c r="BD30" s="14" t="str">
        <f>IF(Szerződésszám!BD30&gt;0,_xlfn.RANK.EQ(Szerződésszám!BD30,Szerződésszám!BD$2:BD$34),"")</f>
        <v/>
      </c>
      <c r="BE30" s="14" t="str">
        <f>IF(Szerződésszám!BE30&gt;0,_xlfn.RANK.EQ(Szerződésszám!BE30,Szerződésszám!BE$2:BE$34),"")</f>
        <v/>
      </c>
      <c r="BF30" s="14" t="str">
        <f>IF(Szerződésszám!BF30&gt;0,_xlfn.RANK.EQ(Szerződésszám!BF30,Szerződésszám!BF$2:BF$34),"")</f>
        <v/>
      </c>
      <c r="BG30" s="14" t="str">
        <f>IF(Szerződésszám!BG30&gt;0,_xlfn.RANK.EQ(Szerződésszám!BG30,Szerződésszám!BG$2:BG$34),"")</f>
        <v/>
      </c>
      <c r="BH30" s="14" t="str">
        <f>IF(Szerződésszám!BH30&gt;0,_xlfn.RANK.EQ(Szerződésszám!BH30,Szerződésszám!BH$2:BH$34),"")</f>
        <v/>
      </c>
      <c r="BI30" s="14" t="str">
        <f>IF(Szerződésszám!BI30&gt;0,_xlfn.RANK.EQ(Szerződésszám!BI30,Szerződésszám!BI$2:BI$34),"")</f>
        <v/>
      </c>
      <c r="BJ30" s="14" t="str">
        <f>IF(Szerződésszám!BJ30&gt;0,_xlfn.RANK.EQ(Szerződésszám!BJ30,Szerződésszám!BJ$2:BJ$34),"")</f>
        <v/>
      </c>
      <c r="BK30" s="14" t="str">
        <f>IF(Szerződésszám!BK30&gt;0,_xlfn.RANK.EQ(Szerződésszám!BK30,Szerződésszám!BK$2:BK$34),"")</f>
        <v/>
      </c>
      <c r="BL30" s="14" t="str">
        <f>IF(Szerződésszám!BL30&gt;0,_xlfn.RANK.EQ(Szerződésszám!BL30,Szerződésszám!BL$2:BL$34),"")</f>
        <v/>
      </c>
      <c r="BM30" s="14" t="str">
        <f>IF(Szerződésszám!BM30&gt;0,_xlfn.RANK.EQ(Szerződésszám!BM30,Szerződésszám!BM$2:BM$34),"")</f>
        <v/>
      </c>
      <c r="BN30" s="14">
        <f>IF(Szerződésszám!BN30&gt;0,_xlfn.RANK.EQ(Szerződésszám!BN30,Szerződésszám!BN$2:BN$34),"")</f>
        <v>7</v>
      </c>
      <c r="BO30" s="14">
        <f>IF(Szerződésszám!BO30&gt;0,_xlfn.RANK.EQ(Szerződésszám!BO30,Szerződésszám!BO$2:BO$34),"")</f>
        <v>4</v>
      </c>
      <c r="BP30" s="14" t="str">
        <f>IF(Szerződésszám!BP30&gt;0,_xlfn.RANK.EQ(Szerződésszám!BP30,Szerződésszám!BP$2:BP$34),"")</f>
        <v/>
      </c>
      <c r="BQ30" s="14" t="str">
        <f>IF(Szerződésszám!BQ30&gt;0,_xlfn.RANK.EQ(Szerződésszám!BQ30,Szerződésszám!BQ$2:BQ$34),"")</f>
        <v/>
      </c>
      <c r="BR30" s="14" t="str">
        <f>IF(Szerződésszám!BR30&gt;0,_xlfn.RANK.EQ(Szerződésszám!BR30,Szerződésszám!BR$2:BR$34),"")</f>
        <v/>
      </c>
      <c r="BS30" s="14" t="str">
        <f>IF(Szerződésszám!BS30&gt;0,_xlfn.RANK.EQ(Szerződésszám!BS30,Szerződésszám!BS$2:BS$34),"")</f>
        <v/>
      </c>
      <c r="BT30" s="14" t="str">
        <f>IF(Szerződésszám!BT30&gt;0,_xlfn.RANK.EQ(Szerződésszám!BT30,Szerződésszám!BT$2:BT$34),"")</f>
        <v/>
      </c>
      <c r="BU30" s="14" t="str">
        <f>IF(Szerződésszám!BU30&gt;0,_xlfn.RANK.EQ(Szerződésszám!BU30,Szerződésszám!BU$2:BU$34),"")</f>
        <v/>
      </c>
      <c r="BV30" s="14" t="str">
        <f>IF(Szerződésszám!BV30&gt;0,_xlfn.RANK.EQ(Szerződésszám!BV30,Szerződésszám!BV$2:BV$34),"")</f>
        <v/>
      </c>
      <c r="BW30" s="14" t="str">
        <f>IF(Szerződésszám!BW30&gt;0,_xlfn.RANK.EQ(Szerződésszám!BW30,Szerződésszám!BW$2:BW$34),"")</f>
        <v/>
      </c>
      <c r="BX30" s="14" t="str">
        <f>IF(Szerződésszám!BX30&gt;0,_xlfn.RANK.EQ(Szerződésszám!BX30,Szerződésszám!BX$2:BX$34),"")</f>
        <v/>
      </c>
      <c r="BY30" s="14" t="str">
        <f>IF(Szerződésszám!BY30&gt;0,_xlfn.RANK.EQ(Szerződésszám!BY30,Szerződésszám!BY$2:BY$34),"")</f>
        <v/>
      </c>
      <c r="BZ30" s="14" t="str">
        <f>IF(Szerződésszám!BZ30&gt;0,_xlfn.RANK.EQ(Szerződésszám!BZ30,Szerződésszám!BZ$2:BZ$34),"")</f>
        <v/>
      </c>
      <c r="CA30" s="14" t="str">
        <f>IF(Szerződésszám!CA30&gt;0,_xlfn.RANK.EQ(Szerződésszám!CA30,Szerződésszám!CA$2:CA$34),"")</f>
        <v/>
      </c>
      <c r="CB30" s="14">
        <f>IF(Szerződésszám!CB30&gt;0,_xlfn.RANK.EQ(Szerződésszám!CB30,Szerződésszám!CB$2:CB$34),"")</f>
        <v>9</v>
      </c>
      <c r="CC30" s="14" t="str">
        <f>IF(Szerződésszám!CC30&gt;0,_xlfn.RANK.EQ(Szerződésszám!CC30,Szerződésszám!CC$2:CC$34),"")</f>
        <v/>
      </c>
      <c r="CD30" s="14" t="str">
        <f>IF(Szerződésszám!CD30&gt;0,_xlfn.RANK.EQ(Szerződésszám!CD30,Szerződésszám!CD$2:CD$34),"")</f>
        <v/>
      </c>
      <c r="CE30" s="14" t="str">
        <f>IF(Szerződésszám!CE30&gt;0,_xlfn.RANK.EQ(Szerződésszám!CE30,Szerződésszám!CE$2:CE$34),"")</f>
        <v/>
      </c>
      <c r="CF30" s="14" t="str">
        <f>IF(Szerződésszám!CF30&gt;0,_xlfn.RANK.EQ(Szerződésszám!CF30,Szerződésszám!CF$2:CF$34),"")</f>
        <v/>
      </c>
      <c r="CG30" s="14">
        <f>IF(Szerződésszám!CG30&gt;0,_xlfn.RANK.EQ(Szerződésszám!CG30,Szerződésszám!CG$2:CG$34),"")</f>
        <v>9</v>
      </c>
      <c r="CH30" s="14" t="str">
        <f>IF(Szerződésszám!CH30&gt;0,_xlfn.RANK.EQ(Szerződésszám!CH30,Szerződésszám!CH$2:CH$34),"")</f>
        <v/>
      </c>
      <c r="CI30" s="14">
        <f>IF(Szerződésszám!CI30&gt;0,_xlfn.RANK.EQ(Szerződésszám!CI30,Szerződésszám!CI$2:CI$34),"")</f>
        <v>5</v>
      </c>
      <c r="CJ30" s="14">
        <f>IF(Szerződésszám!CJ30&gt;0,_xlfn.RANK.EQ(Szerződésszám!CJ30,Szerződésszám!CJ$2:CJ$34),"")</f>
        <v>7</v>
      </c>
      <c r="CK30" s="14">
        <f>IF(Szerződésszám!CK30&gt;0,_xlfn.RANK.EQ(Szerződésszám!CK30,Szerződésszám!CK$2:CK$34),"")</f>
        <v>7</v>
      </c>
      <c r="CL30" s="14">
        <f>IF(Szerződésszám!CL30&gt;0,_xlfn.RANK.EQ(Szerződésszám!CL30,Szerződésszám!CL$2:CL$34),"")</f>
        <v>6</v>
      </c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</row>
    <row r="31" spans="1:105" s="28" customFormat="1" x14ac:dyDescent="0.2">
      <c r="A31" s="12" t="str">
        <f>Szerződésszám!A31</f>
        <v>Fraikin</v>
      </c>
      <c r="B31" s="14" t="str">
        <f>IF(Szerződésszám!B31&gt;0,_xlfn.RANK.EQ(Szerződésszám!B31,Szerződésszám!B$2:B$34),"")</f>
        <v/>
      </c>
      <c r="C31" s="14" t="str">
        <f>IF(Szerződésszám!C31&gt;0,_xlfn.RANK.EQ(Szerződésszám!C31,Szerződésszám!C$2:C$34),"")</f>
        <v/>
      </c>
      <c r="D31" s="14" t="str">
        <f>IF(Szerződésszám!D31&gt;0,_xlfn.RANK.EQ(Szerződésszám!D31,Szerződésszám!D$2:D$34),"")</f>
        <v/>
      </c>
      <c r="E31" s="14" t="str">
        <f>IF(Szerződésszám!E31&gt;0,_xlfn.RANK.EQ(Szerződésszám!E31,Szerződésszám!E$2:E$34),"")</f>
        <v/>
      </c>
      <c r="F31" s="14" t="str">
        <f>IF(Szerződésszám!F31&gt;0,_xlfn.RANK.EQ(Szerződésszám!F31,Szerződésszám!F$2:F$34),"")</f>
        <v/>
      </c>
      <c r="G31" s="14" t="str">
        <f>IF(Szerződésszám!G31&gt;0,_xlfn.RANK.EQ(Szerződésszám!G31,Szerződésszám!G$2:G$34),"")</f>
        <v/>
      </c>
      <c r="H31" s="14" t="str">
        <f>IF(Szerződésszám!H31&gt;0,_xlfn.RANK.EQ(Szerződésszám!H31,Szerződésszám!H$2:H$34),"")</f>
        <v/>
      </c>
      <c r="I31" s="14" t="str">
        <f>IF(Szerződésszám!I31&gt;0,_xlfn.RANK.EQ(Szerződésszám!I31,Szerződésszám!I$2:I$34),"")</f>
        <v/>
      </c>
      <c r="J31" s="14" t="str">
        <f>IF(Szerződésszám!J31&gt;0,_xlfn.RANK.EQ(Szerződésszám!J31,Szerződésszám!J$2:J$34),"")</f>
        <v/>
      </c>
      <c r="K31" s="14" t="str">
        <f>IF(Szerződésszám!K31&gt;0,_xlfn.RANK.EQ(Szerződésszám!K31,Szerződésszám!K$2:K$34),"")</f>
        <v/>
      </c>
      <c r="L31" s="14" t="str">
        <f>IF(Szerződésszám!L31&gt;0,_xlfn.RANK.EQ(Szerződésszám!L31,Szerződésszám!L$2:L$34),"")</f>
        <v/>
      </c>
      <c r="M31" s="14" t="str">
        <f>IF(Szerződésszám!M31&gt;0,_xlfn.RANK.EQ(Szerződésszám!M31,Szerződésszám!M$2:M$34),"")</f>
        <v/>
      </c>
      <c r="N31" s="14" t="str">
        <f>IF(Szerződésszám!N31&gt;0,_xlfn.RANK.EQ(Szerződésszám!N31,Szerződésszám!N$2:N$34),"")</f>
        <v/>
      </c>
      <c r="O31" s="14" t="str">
        <f>IF(Szerződésszám!O31&gt;0,_xlfn.RANK.EQ(Szerződésszám!O31,Szerződésszám!O$2:O$34),"")</f>
        <v/>
      </c>
      <c r="P31" s="14" t="str">
        <f>IF(Szerződésszám!P31&gt;0,_xlfn.RANK.EQ(Szerződésszám!P31,Szerződésszám!P$2:P$34),"")</f>
        <v/>
      </c>
      <c r="Q31" s="14" t="str">
        <f>IF(Szerződésszám!Q31&gt;0,_xlfn.RANK.EQ(Szerződésszám!Q31,Szerződésszám!Q$2:Q$34),"")</f>
        <v/>
      </c>
      <c r="R31" s="14" t="str">
        <f>IF(Szerződésszám!R31&gt;0,_xlfn.RANK.EQ(Szerződésszám!R31,Szerződésszám!R$2:R$34),"")</f>
        <v/>
      </c>
      <c r="S31" s="14" t="str">
        <f>IF(Szerződésszám!S31&gt;0,_xlfn.RANK.EQ(Szerződésszám!S31,Szerződésszám!S$2:S$34),"")</f>
        <v/>
      </c>
      <c r="T31" s="14" t="str">
        <f>IF(Szerződésszám!T31&gt;0,_xlfn.RANK.EQ(Szerződésszám!T31,Szerződésszám!T$2:T$34),"")</f>
        <v/>
      </c>
      <c r="U31" s="14" t="str">
        <f>IF(Szerződésszám!U31&gt;0,_xlfn.RANK.EQ(Szerződésszám!U31,Szerződésszám!U$2:U$34),"")</f>
        <v/>
      </c>
      <c r="V31" s="14" t="str">
        <f>IF(Szerződésszám!V31&gt;0,_xlfn.RANK.EQ(Szerződésszám!V31,Szerződésszám!V$2:V$34),"")</f>
        <v/>
      </c>
      <c r="W31" s="14" t="str">
        <f>IF(Szerződésszám!W31&gt;0,_xlfn.RANK.EQ(Szerződésszám!W31,Szerződésszám!W$2:W$34),"")</f>
        <v/>
      </c>
      <c r="X31" s="14" t="str">
        <f>IF(Szerződésszám!X31&gt;0,_xlfn.RANK.EQ(Szerződésszám!X31,Szerződésszám!X$2:X$34),"")</f>
        <v/>
      </c>
      <c r="Y31" s="14" t="str">
        <f>IF(Szerződésszám!Y31&gt;0,_xlfn.RANK.EQ(Szerződésszám!Y31,Szerződésszám!Y$2:Y$34),"")</f>
        <v/>
      </c>
      <c r="Z31" s="14" t="str">
        <f>IF(Szerződésszám!Z31&gt;0,_xlfn.RANK.EQ(Szerződésszám!Z31,Szerződésszám!Z$2:Z$34),"")</f>
        <v/>
      </c>
      <c r="AA31" s="14" t="str">
        <f>IF(Szerződésszám!AA31&gt;0,_xlfn.RANK.EQ(Szerződésszám!AA31,Szerződésszám!AA$2:AA$34),"")</f>
        <v/>
      </c>
      <c r="AB31" s="14" t="str">
        <f>IF(Szerződésszám!AB31&gt;0,_xlfn.RANK.EQ(Szerződésszám!AB31,Szerződésszám!AB$2:AB$34),"")</f>
        <v/>
      </c>
      <c r="AC31" s="14">
        <f>IF(Szerződésszám!AC31&gt;0,_xlfn.RANK.EQ(Szerződésszám!AC31,Szerződésszám!AC$2:AC$34),"")</f>
        <v>1</v>
      </c>
      <c r="AD31" s="14" t="str">
        <f>IF(Szerződésszám!AD31&gt;0,_xlfn.RANK.EQ(Szerződésszám!AD31,Szerződésszám!AD$2:AD$34),"")</f>
        <v/>
      </c>
      <c r="AE31" s="14" t="str">
        <f>IF(Szerződésszám!AE31&gt;0,_xlfn.RANK.EQ(Szerződésszám!AE31,Szerződésszám!AE$2:AE$34),"")</f>
        <v/>
      </c>
      <c r="AF31" s="14">
        <f>IF(Szerződésszám!AF31&gt;0,_xlfn.RANK.EQ(Szerződésszám!AF31,Szerződésszám!AF$2:AF$34),"")</f>
        <v>1</v>
      </c>
      <c r="AG31" s="14" t="str">
        <f>IF(Szerződésszám!AG31&gt;0,_xlfn.RANK.EQ(Szerződésszám!AG31,Szerződésszám!AG$2:AG$34),"")</f>
        <v/>
      </c>
      <c r="AH31" s="14" t="str">
        <f>IF(Szerződésszám!AH31&gt;0,_xlfn.RANK.EQ(Szerződésszám!AH31,Szerződésszám!AH$2:AH$34),"")</f>
        <v/>
      </c>
      <c r="AI31" s="14" t="str">
        <f>IF(Szerződésszám!AI31&gt;0,_xlfn.RANK.EQ(Szerződésszám!AI31,Szerződésszám!AI$2:AI$34),"")</f>
        <v/>
      </c>
      <c r="AJ31" s="14" t="str">
        <f>IF(Szerződésszám!AJ31&gt;0,_xlfn.RANK.EQ(Szerződésszám!AJ31,Szerződésszám!AJ$2:AJ$34),"")</f>
        <v/>
      </c>
      <c r="AK31" s="14" t="str">
        <f>IF(Szerződésszám!AK31&gt;0,_xlfn.RANK.EQ(Szerződésszám!AK31,Szerződésszám!AK$2:AK$34),"")</f>
        <v/>
      </c>
      <c r="AL31" s="14" t="str">
        <f>IF(Szerződésszám!AL31&gt;0,_xlfn.RANK.EQ(Szerződésszám!AL31,Szerződésszám!AL$2:AL$34),"")</f>
        <v/>
      </c>
      <c r="AM31" s="14" t="str">
        <f>IF(Szerződésszám!AM31&gt;0,_xlfn.RANK.EQ(Szerződésszám!AM31,Szerződésszám!AM$2:AM$34),"")</f>
        <v/>
      </c>
      <c r="AN31" s="14" t="str">
        <f>IF(Szerződésszám!AN31&gt;0,_xlfn.RANK.EQ(Szerződésszám!AN31,Szerződésszám!AN$2:AN$34),"")</f>
        <v/>
      </c>
      <c r="AO31" s="14" t="str">
        <f>IF(Szerződésszám!AO31&gt;0,_xlfn.RANK.EQ(Szerződésszám!AO31,Szerződésszám!AO$2:AO$34),"")</f>
        <v/>
      </c>
      <c r="AP31" s="14" t="str">
        <f>IF(Szerződésszám!AP31&gt;0,_xlfn.RANK.EQ(Szerződésszám!AP31,Szerződésszám!AP$2:AP$34),"")</f>
        <v/>
      </c>
      <c r="AQ31" s="14" t="str">
        <f>IF(Szerződésszám!AQ31&gt;0,_xlfn.RANK.EQ(Szerződésszám!AQ31,Szerződésszám!AQ$2:AQ$34),"")</f>
        <v/>
      </c>
      <c r="AR31" s="14" t="str">
        <f>IF(Szerződésszám!AR31&gt;0,_xlfn.RANK.EQ(Szerződésszám!AR31,Szerződésszám!AR$2:AR$34),"")</f>
        <v/>
      </c>
      <c r="AS31" s="14" t="str">
        <f>IF(Szerződésszám!AS31&gt;0,_xlfn.RANK.EQ(Szerződésszám!AS31,Szerződésszám!AS$2:AS$34),"")</f>
        <v/>
      </c>
      <c r="AT31" s="14" t="str">
        <f>IF(Szerződésszám!AT31&gt;0,_xlfn.RANK.EQ(Szerződésszám!AT31,Szerződésszám!AT$2:AT$34),"")</f>
        <v/>
      </c>
      <c r="AU31" s="14" t="str">
        <f>IF(Szerződésszám!AU31&gt;0,_xlfn.RANK.EQ(Szerződésszám!AU31,Szerződésszám!AU$2:AU$34),"")</f>
        <v/>
      </c>
      <c r="AV31" s="14" t="str">
        <f>IF(Szerződésszám!AV31&gt;0,_xlfn.RANK.EQ(Szerződésszám!AV31,Szerződésszám!AV$2:AV$34),"")</f>
        <v/>
      </c>
      <c r="AW31" s="14" t="str">
        <f>IF(Szerződésszám!AW31&gt;0,_xlfn.RANK.EQ(Szerződésszám!AW31,Szerződésszám!AW$2:AW$34),"")</f>
        <v/>
      </c>
      <c r="AX31" s="14" t="str">
        <f>IF(Szerződésszám!AX31&gt;0,_xlfn.RANK.EQ(Szerződésszám!AX31,Szerződésszám!AX$2:AX$34),"")</f>
        <v/>
      </c>
      <c r="AY31" s="14" t="str">
        <f>IF(Szerződésszám!AY31&gt;0,_xlfn.RANK.EQ(Szerződésszám!AY31,Szerződésszám!AY$2:AY$34),"")</f>
        <v/>
      </c>
      <c r="AZ31" s="14" t="str">
        <f>IF(Szerződésszám!AZ31&gt;0,_xlfn.RANK.EQ(Szerződésszám!AZ31,Szerződésszám!AZ$2:AZ$34),"")</f>
        <v/>
      </c>
      <c r="BA31" s="14" t="str">
        <f>IF(Szerződésszám!BA31&gt;0,_xlfn.RANK.EQ(Szerződésszám!BA31,Szerződésszám!BA$2:BA$34),"")</f>
        <v/>
      </c>
      <c r="BB31" s="14" t="str">
        <f>IF(Szerződésszám!BB31&gt;0,_xlfn.RANK.EQ(Szerződésszám!BB31,Szerződésszám!BB$2:BB$34),"")</f>
        <v/>
      </c>
      <c r="BC31" s="14" t="str">
        <f>IF(Szerződésszám!BC31&gt;0,_xlfn.RANK.EQ(Szerződésszám!BC31,Szerződésszám!BC$2:BC$34),"")</f>
        <v/>
      </c>
      <c r="BD31" s="14" t="str">
        <f>IF(Szerződésszám!BD31&gt;0,_xlfn.RANK.EQ(Szerződésszám!BD31,Szerződésszám!BD$2:BD$34),"")</f>
        <v/>
      </c>
      <c r="BE31" s="14" t="str">
        <f>IF(Szerződésszám!BE31&gt;0,_xlfn.RANK.EQ(Szerződésszám!BE31,Szerződésszám!BE$2:BE$34),"")</f>
        <v/>
      </c>
      <c r="BF31" s="14" t="str">
        <f>IF(Szerződésszám!BF31&gt;0,_xlfn.RANK.EQ(Szerződésszám!BF31,Szerződésszám!BF$2:BF$34),"")</f>
        <v/>
      </c>
      <c r="BG31" s="14" t="str">
        <f>IF(Szerződésszám!BG31&gt;0,_xlfn.RANK.EQ(Szerződésszám!BG31,Szerződésszám!BG$2:BG$34),"")</f>
        <v/>
      </c>
      <c r="BH31" s="14" t="str">
        <f>IF(Szerződésszám!BH31&gt;0,_xlfn.RANK.EQ(Szerződésszám!BH31,Szerződésszám!BH$2:BH$34),"")</f>
        <v/>
      </c>
      <c r="BI31" s="14" t="str">
        <f>IF(Szerződésszám!BI31&gt;0,_xlfn.RANK.EQ(Szerződésszám!BI31,Szerződésszám!BI$2:BI$34),"")</f>
        <v/>
      </c>
      <c r="BJ31" s="14" t="str">
        <f>IF(Szerződésszám!BJ31&gt;0,_xlfn.RANK.EQ(Szerződésszám!BJ31,Szerződésszám!BJ$2:BJ$34),"")</f>
        <v/>
      </c>
      <c r="BK31" s="14" t="str">
        <f>IF(Szerződésszám!BK31&gt;0,_xlfn.RANK.EQ(Szerződésszám!BK31,Szerződésszám!BK$2:BK$34),"")</f>
        <v/>
      </c>
      <c r="BL31" s="14" t="str">
        <f>IF(Szerződésszám!BL31&gt;0,_xlfn.RANK.EQ(Szerződésszám!BL31,Szerződésszám!BL$2:BL$34),"")</f>
        <v/>
      </c>
      <c r="BM31" s="14" t="str">
        <f>IF(Szerződésszám!BM31&gt;0,_xlfn.RANK.EQ(Szerződésszám!BM31,Szerződésszám!BM$2:BM$34),"")</f>
        <v/>
      </c>
      <c r="BN31" s="14" t="str">
        <f>IF(Szerződésszám!BN31&gt;0,_xlfn.RANK.EQ(Szerződésszám!BN31,Szerződésszám!BN$2:BN$34),"")</f>
        <v/>
      </c>
      <c r="BO31" s="14" t="str">
        <f>IF(Szerződésszám!BO31&gt;0,_xlfn.RANK.EQ(Szerződésszám!BO31,Szerződésszám!BO$2:BO$34),"")</f>
        <v/>
      </c>
      <c r="BP31" s="14" t="str">
        <f>IF(Szerződésszám!BP31&gt;0,_xlfn.RANK.EQ(Szerződésszám!BP31,Szerződésszám!BP$2:BP$34),"")</f>
        <v/>
      </c>
      <c r="BQ31" s="14" t="str">
        <f>IF(Szerződésszám!BQ31&gt;0,_xlfn.RANK.EQ(Szerződésszám!BQ31,Szerződésszám!BQ$2:BQ$34),"")</f>
        <v/>
      </c>
      <c r="BR31" s="14" t="str">
        <f>IF(Szerződésszám!BR31&gt;0,_xlfn.RANK.EQ(Szerződésszám!BR31,Szerződésszám!BR$2:BR$34),"")</f>
        <v/>
      </c>
      <c r="BS31" s="14">
        <f>IF(Szerződésszám!BS31&gt;0,_xlfn.RANK.EQ(Szerződésszám!BS31,Szerződésszám!BS$2:BS$34),"")</f>
        <v>13</v>
      </c>
      <c r="BT31" s="14" t="str">
        <f>IF(Szerződésszám!BT31&gt;0,_xlfn.RANK.EQ(Szerződésszám!BT31,Szerződésszám!BT$2:BT$34),"")</f>
        <v/>
      </c>
      <c r="BU31" s="14" t="str">
        <f>IF(Szerződésszám!BU31&gt;0,_xlfn.RANK.EQ(Szerződésszám!BU31,Szerződésszám!BU$2:BU$34),"")</f>
        <v/>
      </c>
      <c r="BV31" s="14" t="str">
        <f>IF(Szerződésszám!BV31&gt;0,_xlfn.RANK.EQ(Szerződésszám!BV31,Szerződésszám!BV$2:BV$34),"")</f>
        <v/>
      </c>
      <c r="BW31" s="14" t="str">
        <f>IF(Szerződésszám!BW31&gt;0,_xlfn.RANK.EQ(Szerződésszám!BW31,Szerződésszám!BW$2:BW$34),"")</f>
        <v/>
      </c>
      <c r="BX31" s="14" t="str">
        <f>IF(Szerződésszám!BX31&gt;0,_xlfn.RANK.EQ(Szerződésszám!BX31,Szerződésszám!BX$2:BX$34),"")</f>
        <v/>
      </c>
      <c r="BY31" s="14" t="str">
        <f>IF(Szerződésszám!BY31&gt;0,_xlfn.RANK.EQ(Szerződésszám!BY31,Szerződésszám!BY$2:BY$34),"")</f>
        <v/>
      </c>
      <c r="BZ31" s="14" t="str">
        <f>IF(Szerződésszám!BZ31&gt;0,_xlfn.RANK.EQ(Szerződésszám!BZ31,Szerződésszám!BZ$2:BZ$34),"")</f>
        <v/>
      </c>
      <c r="CA31" s="14" t="str">
        <f>IF(Szerződésszám!CA31&gt;0,_xlfn.RANK.EQ(Szerződésszám!CA31,Szerződésszám!CA$2:CA$34),"")</f>
        <v/>
      </c>
      <c r="CB31" s="14" t="str">
        <f>IF(Szerződésszám!CB31&gt;0,_xlfn.RANK.EQ(Szerződésszám!CB31,Szerződésszám!CB$2:CB$34),"")</f>
        <v/>
      </c>
      <c r="CC31" s="14">
        <f>IF(Szerződésszám!CC31&gt;0,_xlfn.RANK.EQ(Szerződésszám!CC31,Szerződésszám!CC$2:CC$34),"")</f>
        <v>14</v>
      </c>
      <c r="CD31" s="14" t="str">
        <f>IF(Szerződésszám!CD31&gt;0,_xlfn.RANK.EQ(Szerződésszám!CD31,Szerződésszám!CD$2:CD$34),"")</f>
        <v/>
      </c>
      <c r="CE31" s="14" t="str">
        <f>IF(Szerződésszám!CE31&gt;0,_xlfn.RANK.EQ(Szerződésszám!CE31,Szerződésszám!CE$2:CE$34),"")</f>
        <v/>
      </c>
      <c r="CF31" s="14" t="str">
        <f>IF(Szerződésszám!CF31&gt;0,_xlfn.RANK.EQ(Szerződésszám!CF31,Szerződésszám!CF$2:CF$34),"")</f>
        <v/>
      </c>
      <c r="CG31" s="14">
        <f>IF(Szerződésszám!CG31&gt;0,_xlfn.RANK.EQ(Szerződésszám!CG31,Szerződésszám!CG$2:CG$34),"")</f>
        <v>23</v>
      </c>
      <c r="CH31" s="14" t="str">
        <f>IF(Szerződésszám!CH31&gt;0,_xlfn.RANK.EQ(Szerződésszám!CH31,Szerződésszám!CH$2:CH$34),"")</f>
        <v/>
      </c>
      <c r="CI31" s="14" t="str">
        <f>IF(Szerződésszám!CI31&gt;0,_xlfn.RANK.EQ(Szerződésszám!CI31,Szerződésszám!CI$2:CI$34),"")</f>
        <v/>
      </c>
      <c r="CJ31" s="14" t="str">
        <f>IF(Szerződésszám!CJ31&gt;0,_xlfn.RANK.EQ(Szerződésszám!CJ31,Szerződésszám!CJ$2:CJ$34),"")</f>
        <v/>
      </c>
      <c r="CK31" s="14" t="str">
        <f>IF(Szerződésszám!CK31&gt;0,_xlfn.RANK.EQ(Szerződésszám!CK31,Szerződésszám!CK$2:CK$34),"")</f>
        <v/>
      </c>
      <c r="CL31" s="14" t="str">
        <f>IF(Szerződésszám!CL31&gt;0,_xlfn.RANK.EQ(Szerződésszám!CL31,Szerződésszám!CL$2:CL$34),"")</f>
        <v/>
      </c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</row>
    <row r="32" spans="1:105" s="28" customFormat="1" x14ac:dyDescent="0.2">
      <c r="A32" s="12">
        <f>Szerződésszám!A32</f>
        <v>0</v>
      </c>
      <c r="B32" s="14" t="str">
        <f>IF(Szerződésszám!B32&gt;0,_xlfn.RANK.EQ(Szerződésszám!B32,Szerződésszám!B$2:B$34),"")</f>
        <v/>
      </c>
      <c r="C32" s="14" t="str">
        <f>IF(Szerződésszám!C32&gt;0,_xlfn.RANK.EQ(Szerződésszám!C32,Szerződésszám!C$2:C$34),"")</f>
        <v/>
      </c>
      <c r="D32" s="14" t="str">
        <f>IF(Szerződésszám!D32&gt;0,_xlfn.RANK.EQ(Szerződésszám!D32,Szerződésszám!D$2:D$34),"")</f>
        <v/>
      </c>
      <c r="E32" s="14" t="str">
        <f>IF(Szerződésszám!E32&gt;0,_xlfn.RANK.EQ(Szerződésszám!E32,Szerződésszám!E$2:E$34),"")</f>
        <v/>
      </c>
      <c r="F32" s="14" t="str">
        <f>IF(Szerződésszám!F32&gt;0,_xlfn.RANK.EQ(Szerződésszám!F32,Szerződésszám!F$2:F$34),"")</f>
        <v/>
      </c>
      <c r="G32" s="14" t="str">
        <f>IF(Szerződésszám!G32&gt;0,_xlfn.RANK.EQ(Szerződésszám!G32,Szerződésszám!G$2:G$34),"")</f>
        <v/>
      </c>
      <c r="H32" s="14" t="str">
        <f>IF(Szerződésszám!H32&gt;0,_xlfn.RANK.EQ(Szerződésszám!H32,Szerződésszám!H$2:H$34),"")</f>
        <v/>
      </c>
      <c r="I32" s="14" t="str">
        <f>IF(Szerződésszám!I32&gt;0,_xlfn.RANK.EQ(Szerződésszám!I32,Szerződésszám!I$2:I$34),"")</f>
        <v/>
      </c>
      <c r="J32" s="14" t="str">
        <f>IF(Szerződésszám!J32&gt;0,_xlfn.RANK.EQ(Szerződésszám!J32,Szerződésszám!J$2:J$34),"")</f>
        <v/>
      </c>
      <c r="K32" s="14" t="str">
        <f>IF(Szerződésszám!K32&gt;0,_xlfn.RANK.EQ(Szerződésszám!K32,Szerződésszám!K$2:K$34),"")</f>
        <v/>
      </c>
      <c r="L32" s="14" t="str">
        <f>IF(Szerződésszám!L32&gt;0,_xlfn.RANK.EQ(Szerződésszám!L32,Szerződésszám!L$2:L$34),"")</f>
        <v/>
      </c>
      <c r="M32" s="14" t="str">
        <f>IF(Szerződésszám!M32&gt;0,_xlfn.RANK.EQ(Szerződésszám!M32,Szerződésszám!M$2:M$34),"")</f>
        <v/>
      </c>
      <c r="N32" s="14" t="str">
        <f>IF(Szerződésszám!N32&gt;0,_xlfn.RANK.EQ(Szerződésszám!N32,Szerződésszám!N$2:N$34),"")</f>
        <v/>
      </c>
      <c r="O32" s="14" t="str">
        <f>IF(Szerződésszám!O32&gt;0,_xlfn.RANK.EQ(Szerződésszám!O32,Szerződésszám!O$2:O$34),"")</f>
        <v/>
      </c>
      <c r="P32" s="14" t="str">
        <f>IF(Szerződésszám!P32&gt;0,_xlfn.RANK.EQ(Szerződésszám!P32,Szerződésszám!P$2:P$34),"")</f>
        <v/>
      </c>
      <c r="Q32" s="14" t="str">
        <f>IF(Szerződésszám!Q32&gt;0,_xlfn.RANK.EQ(Szerződésszám!Q32,Szerződésszám!Q$2:Q$34),"")</f>
        <v/>
      </c>
      <c r="R32" s="14" t="str">
        <f>IF(Szerződésszám!R32&gt;0,_xlfn.RANK.EQ(Szerződésszám!R32,Szerződésszám!R$2:R$34),"")</f>
        <v/>
      </c>
      <c r="S32" s="14" t="str">
        <f>IF(Szerződésszám!S32&gt;0,_xlfn.RANK.EQ(Szerződésszám!S32,Szerződésszám!S$2:S$34),"")</f>
        <v/>
      </c>
      <c r="T32" s="14" t="str">
        <f>IF(Szerződésszám!T32&gt;0,_xlfn.RANK.EQ(Szerződésszám!T32,Szerződésszám!T$2:T$34),"")</f>
        <v/>
      </c>
      <c r="U32" s="14" t="str">
        <f>IF(Szerződésszám!U32&gt;0,_xlfn.RANK.EQ(Szerződésszám!U32,Szerződésszám!U$2:U$34),"")</f>
        <v/>
      </c>
      <c r="V32" s="14" t="str">
        <f>IF(Szerződésszám!V32&gt;0,_xlfn.RANK.EQ(Szerződésszám!V32,Szerződésszám!V$2:V$34),"")</f>
        <v/>
      </c>
      <c r="W32" s="14" t="str">
        <f>IF(Szerződésszám!W32&gt;0,_xlfn.RANK.EQ(Szerződésszám!W32,Szerződésszám!W$2:W$34),"")</f>
        <v/>
      </c>
      <c r="X32" s="14" t="str">
        <f>IF(Szerződésszám!X32&gt;0,_xlfn.RANK.EQ(Szerződésszám!X32,Szerződésszám!X$2:X$34),"")</f>
        <v/>
      </c>
      <c r="Y32" s="14" t="str">
        <f>IF(Szerződésszám!Y32&gt;0,_xlfn.RANK.EQ(Szerződésszám!Y32,Szerződésszám!Y$2:Y$34),"")</f>
        <v/>
      </c>
      <c r="Z32" s="14" t="str">
        <f>IF(Szerződésszám!Z32&gt;0,_xlfn.RANK.EQ(Szerződésszám!Z32,Szerződésszám!Z$2:Z$34),"")</f>
        <v/>
      </c>
      <c r="AA32" s="14" t="str">
        <f>IF(Szerződésszám!AA32&gt;0,_xlfn.RANK.EQ(Szerződésszám!AA32,Szerződésszám!AA$2:AA$34),"")</f>
        <v/>
      </c>
      <c r="AB32" s="14" t="str">
        <f>IF(Szerződésszám!AB32&gt;0,_xlfn.RANK.EQ(Szerződésszám!AB32,Szerződésszám!AB$2:AB$34),"")</f>
        <v/>
      </c>
      <c r="AC32" s="14" t="str">
        <f>IF(Szerződésszám!AC32&gt;0,_xlfn.RANK.EQ(Szerződésszám!AC32,Szerződésszám!AC$2:AC$34),"")</f>
        <v/>
      </c>
      <c r="AD32" s="14" t="str">
        <f>IF(Szerződésszám!AD32&gt;0,_xlfn.RANK.EQ(Szerződésszám!AD32,Szerződésszám!AD$2:AD$34),"")</f>
        <v/>
      </c>
      <c r="AE32" s="14" t="str">
        <f>IF(Szerződésszám!AE32&gt;0,_xlfn.RANK.EQ(Szerződésszám!AE32,Szerződésszám!AE$2:AE$34),"")</f>
        <v/>
      </c>
      <c r="AF32" s="14" t="str">
        <f>IF(Szerződésszám!AF32&gt;0,_xlfn.RANK.EQ(Szerződésszám!AF32,Szerződésszám!AF$2:AF$34),"")</f>
        <v/>
      </c>
      <c r="AG32" s="14" t="str">
        <f>IF(Szerződésszám!AG32&gt;0,_xlfn.RANK.EQ(Szerződésszám!AG32,Szerződésszám!AG$2:AG$34),"")</f>
        <v/>
      </c>
      <c r="AH32" s="14" t="str">
        <f>IF(Szerződésszám!AH32&gt;0,_xlfn.RANK.EQ(Szerződésszám!AH32,Szerződésszám!AH$2:AH$34),"")</f>
        <v/>
      </c>
      <c r="AI32" s="14" t="str">
        <f>IF(Szerződésszám!AI32&gt;0,_xlfn.RANK.EQ(Szerződésszám!AI32,Szerződésszám!AI$2:AI$34),"")</f>
        <v/>
      </c>
      <c r="AJ32" s="14" t="str">
        <f>IF(Szerződésszám!AJ32&gt;0,_xlfn.RANK.EQ(Szerződésszám!AJ32,Szerződésszám!AJ$2:AJ$34),"")</f>
        <v/>
      </c>
      <c r="AK32" s="14" t="str">
        <f>IF(Szerződésszám!AK32&gt;0,_xlfn.RANK.EQ(Szerződésszám!AK32,Szerződésszám!AK$2:AK$34),"")</f>
        <v/>
      </c>
      <c r="AL32" s="14" t="str">
        <f>IF(Szerződésszám!AL32&gt;0,_xlfn.RANK.EQ(Szerződésszám!AL32,Szerződésszám!AL$2:AL$34),"")</f>
        <v/>
      </c>
      <c r="AM32" s="14" t="str">
        <f>IF(Szerződésszám!AM32&gt;0,_xlfn.RANK.EQ(Szerződésszám!AM32,Szerződésszám!AM$2:AM$34),"")</f>
        <v/>
      </c>
      <c r="AN32" s="14" t="str">
        <f>IF(Szerződésszám!AN32&gt;0,_xlfn.RANK.EQ(Szerződésszám!AN32,Szerződésszám!AN$2:AN$34),"")</f>
        <v/>
      </c>
      <c r="AO32" s="14" t="str">
        <f>IF(Szerződésszám!AO32&gt;0,_xlfn.RANK.EQ(Szerződésszám!AO32,Szerződésszám!AO$2:AO$34),"")</f>
        <v/>
      </c>
      <c r="AP32" s="14" t="str">
        <f>IF(Szerződésszám!AP32&gt;0,_xlfn.RANK.EQ(Szerződésszám!AP32,Szerződésszám!AP$2:AP$34),"")</f>
        <v/>
      </c>
      <c r="AQ32" s="14" t="str">
        <f>IF(Szerződésszám!AQ32&gt;0,_xlfn.RANK.EQ(Szerződésszám!AQ32,Szerződésszám!AQ$2:AQ$34),"")</f>
        <v/>
      </c>
      <c r="AR32" s="14" t="str">
        <f>IF(Szerződésszám!AR32&gt;0,_xlfn.RANK.EQ(Szerződésszám!AR32,Szerződésszám!AR$2:AR$34),"")</f>
        <v/>
      </c>
      <c r="AS32" s="14" t="str">
        <f>IF(Szerződésszám!AS32&gt;0,_xlfn.RANK.EQ(Szerződésszám!AS32,Szerződésszám!AS$2:AS$34),"")</f>
        <v/>
      </c>
      <c r="AT32" s="14" t="str">
        <f>IF(Szerződésszám!AT32&gt;0,_xlfn.RANK.EQ(Szerződésszám!AT32,Szerződésszám!AT$2:AT$34),"")</f>
        <v/>
      </c>
      <c r="AU32" s="14" t="str">
        <f>IF(Szerződésszám!AU32&gt;0,_xlfn.RANK.EQ(Szerződésszám!AU32,Szerződésszám!AU$2:AU$34),"")</f>
        <v/>
      </c>
      <c r="AV32" s="14" t="str">
        <f>IF(Szerződésszám!AV32&gt;0,_xlfn.RANK.EQ(Szerződésszám!AV32,Szerződésszám!AV$2:AV$34),"")</f>
        <v/>
      </c>
      <c r="AW32" s="14" t="str">
        <f>IF(Szerződésszám!AW32&gt;0,_xlfn.RANK.EQ(Szerződésszám!AW32,Szerződésszám!AW$2:AW$34),"")</f>
        <v/>
      </c>
      <c r="AX32" s="14" t="str">
        <f>IF(Szerződésszám!AX32&gt;0,_xlfn.RANK.EQ(Szerződésszám!AX32,Szerződésszám!AX$2:AX$34),"")</f>
        <v/>
      </c>
      <c r="AY32" s="14" t="str">
        <f>IF(Szerződésszám!AY32&gt;0,_xlfn.RANK.EQ(Szerződésszám!AY32,Szerződésszám!AY$2:AY$34),"")</f>
        <v/>
      </c>
      <c r="AZ32" s="14" t="str">
        <f>IF(Szerződésszám!AZ32&gt;0,_xlfn.RANK.EQ(Szerződésszám!AZ32,Szerződésszám!AZ$2:AZ$34),"")</f>
        <v/>
      </c>
      <c r="BA32" s="14" t="str">
        <f>IF(Szerződésszám!BA32&gt;0,_xlfn.RANK.EQ(Szerződésszám!BA32,Szerződésszám!BA$2:BA$34),"")</f>
        <v/>
      </c>
      <c r="BB32" s="14" t="str">
        <f>IF(Szerződésszám!BB32&gt;0,_xlfn.RANK.EQ(Szerződésszám!BB32,Szerződésszám!BB$2:BB$34),"")</f>
        <v/>
      </c>
      <c r="BC32" s="14" t="str">
        <f>IF(Szerződésszám!BC32&gt;0,_xlfn.RANK.EQ(Szerződésszám!BC32,Szerződésszám!BC$2:BC$34),"")</f>
        <v/>
      </c>
      <c r="BD32" s="14" t="str">
        <f>IF(Szerződésszám!BD32&gt;0,_xlfn.RANK.EQ(Szerződésszám!BD32,Szerződésszám!BD$2:BD$34),"")</f>
        <v/>
      </c>
      <c r="BE32" s="14" t="str">
        <f>IF(Szerződésszám!BE32&gt;0,_xlfn.RANK.EQ(Szerződésszám!BE32,Szerződésszám!BE$2:BE$34),"")</f>
        <v/>
      </c>
      <c r="BF32" s="14" t="str">
        <f>IF(Szerződésszám!BF32&gt;0,_xlfn.RANK.EQ(Szerződésszám!BF32,Szerződésszám!BF$2:BF$34),"")</f>
        <v/>
      </c>
      <c r="BG32" s="14" t="str">
        <f>IF(Szerződésszám!BG32&gt;0,_xlfn.RANK.EQ(Szerződésszám!BG32,Szerződésszám!BG$2:BG$34),"")</f>
        <v/>
      </c>
      <c r="BH32" s="14" t="str">
        <f>IF(Szerződésszám!BH32&gt;0,_xlfn.RANK.EQ(Szerződésszám!BH32,Szerződésszám!BH$2:BH$34),"")</f>
        <v/>
      </c>
      <c r="BI32" s="14" t="str">
        <f>IF(Szerződésszám!BI32&gt;0,_xlfn.RANK.EQ(Szerződésszám!BI32,Szerződésszám!BI$2:BI$34),"")</f>
        <v/>
      </c>
      <c r="BJ32" s="14" t="str">
        <f>IF(Szerződésszám!BJ32&gt;0,_xlfn.RANK.EQ(Szerződésszám!BJ32,Szerződésszám!BJ$2:BJ$34),"")</f>
        <v/>
      </c>
      <c r="BK32" s="14" t="str">
        <f>IF(Szerződésszám!BK32&gt;0,_xlfn.RANK.EQ(Szerződésszám!BK32,Szerződésszám!BK$2:BK$34),"")</f>
        <v/>
      </c>
      <c r="BL32" s="14" t="str">
        <f>IF(Szerződésszám!BL32&gt;0,_xlfn.RANK.EQ(Szerződésszám!BL32,Szerződésszám!BL$2:BL$34),"")</f>
        <v/>
      </c>
      <c r="BM32" s="14" t="str">
        <f>IF(Szerződésszám!BM32&gt;0,_xlfn.RANK.EQ(Szerződésszám!BM32,Szerződésszám!BM$2:BM$34),"")</f>
        <v/>
      </c>
      <c r="BN32" s="14" t="str">
        <f>IF(Szerződésszám!BN32&gt;0,_xlfn.RANK.EQ(Szerződésszám!BN32,Szerződésszám!BN$2:BN$34),"")</f>
        <v/>
      </c>
      <c r="BO32" s="14" t="str">
        <f>IF(Szerződésszám!BO32&gt;0,_xlfn.RANK.EQ(Szerződésszám!BO32,Szerződésszám!BO$2:BO$34),"")</f>
        <v/>
      </c>
      <c r="BP32" s="14" t="str">
        <f>IF(Szerződésszám!BP32&gt;0,_xlfn.RANK.EQ(Szerződésszám!BP32,Szerződésszám!BP$2:BP$34),"")</f>
        <v/>
      </c>
      <c r="BQ32" s="14" t="str">
        <f>IF(Szerződésszám!BQ32&gt;0,_xlfn.RANK.EQ(Szerződésszám!BQ32,Szerződésszám!BQ$2:BQ$34),"")</f>
        <v/>
      </c>
      <c r="BR32" s="14" t="str">
        <f>IF(Szerződésszám!BR32&gt;0,_xlfn.RANK.EQ(Szerződésszám!BR32,Szerződésszám!BR$2:BR$34),"")</f>
        <v/>
      </c>
      <c r="BS32" s="14" t="str">
        <f>IF(Szerződésszám!BS32&gt;0,_xlfn.RANK.EQ(Szerződésszám!BS32,Szerződésszám!BS$2:BS$34),"")</f>
        <v/>
      </c>
      <c r="BT32" s="14" t="str">
        <f>IF(Szerződésszám!BT32&gt;0,_xlfn.RANK.EQ(Szerződésszám!BT32,Szerződésszám!BT$2:BT$34),"")</f>
        <v/>
      </c>
      <c r="BU32" s="14" t="str">
        <f>IF(Szerződésszám!BU32&gt;0,_xlfn.RANK.EQ(Szerződésszám!BU32,Szerződésszám!BU$2:BU$34),"")</f>
        <v/>
      </c>
      <c r="BV32" s="14" t="str">
        <f>IF(Szerződésszám!BV32&gt;0,_xlfn.RANK.EQ(Szerződésszám!BV32,Szerződésszám!BV$2:BV$34),"")</f>
        <v/>
      </c>
      <c r="BW32" s="14" t="str">
        <f>IF(Szerződésszám!BW32&gt;0,_xlfn.RANK.EQ(Szerződésszám!BW32,Szerződésszám!BW$2:BW$34),"")</f>
        <v/>
      </c>
      <c r="BX32" s="14" t="str">
        <f>IF(Szerződésszám!BX32&gt;0,_xlfn.RANK.EQ(Szerződésszám!BX32,Szerződésszám!BX$2:BX$34),"")</f>
        <v/>
      </c>
      <c r="BY32" s="14" t="str">
        <f>IF(Szerződésszám!BY32&gt;0,_xlfn.RANK.EQ(Szerződésszám!BY32,Szerződésszám!BY$2:BY$34),"")</f>
        <v/>
      </c>
      <c r="BZ32" s="14" t="str">
        <f>IF(Szerződésszám!BZ32&gt;0,_xlfn.RANK.EQ(Szerződésszám!BZ32,Szerződésszám!BZ$2:BZ$34),"")</f>
        <v/>
      </c>
      <c r="CA32" s="14" t="str">
        <f>IF(Szerződésszám!CA32&gt;0,_xlfn.RANK.EQ(Szerződésszám!CA32,Szerződésszám!CA$2:CA$34),"")</f>
        <v/>
      </c>
      <c r="CB32" s="14" t="str">
        <f>IF(Szerződésszám!CB32&gt;0,_xlfn.RANK.EQ(Szerződésszám!CB32,Szerződésszám!CB$2:CB$34),"")</f>
        <v/>
      </c>
      <c r="CC32" s="14" t="str">
        <f>IF(Szerződésszám!CC32&gt;0,_xlfn.RANK.EQ(Szerződésszám!CC32,Szerződésszám!CC$2:CC$34),"")</f>
        <v/>
      </c>
      <c r="CD32" s="14" t="str">
        <f>IF(Szerződésszám!CD32&gt;0,_xlfn.RANK.EQ(Szerződésszám!CD32,Szerződésszám!CD$2:CD$34),"")</f>
        <v/>
      </c>
      <c r="CE32" s="14" t="str">
        <f>IF(Szerződésszám!CE32&gt;0,_xlfn.RANK.EQ(Szerződésszám!CE32,Szerződésszám!CE$2:CE$34),"")</f>
        <v/>
      </c>
      <c r="CF32" s="14" t="str">
        <f>IF(Szerződésszám!CF32&gt;0,_xlfn.RANK.EQ(Szerződésszám!CF32,Szerződésszám!CF$2:CF$34),"")</f>
        <v/>
      </c>
      <c r="CG32" s="14" t="str">
        <f>IF(Szerződésszám!CG32&gt;0,_xlfn.RANK.EQ(Szerződésszám!CG32,Szerződésszám!CG$2:CG$34),"")</f>
        <v/>
      </c>
      <c r="CH32" s="14" t="str">
        <f>IF(Szerződésszám!CH32&gt;0,_xlfn.RANK.EQ(Szerződésszám!CH32,Szerződésszám!CH$2:CH$34),"")</f>
        <v/>
      </c>
      <c r="CI32" s="14" t="str">
        <f>IF(Szerződésszám!CI32&gt;0,_xlfn.RANK.EQ(Szerződésszám!CI32,Szerződésszám!CI$2:CI$34),"")</f>
        <v/>
      </c>
      <c r="CJ32" s="14" t="str">
        <f>IF(Szerződésszám!CJ32&gt;0,_xlfn.RANK.EQ(Szerződésszám!CJ32,Szerződésszám!CJ$2:CJ$34),"")</f>
        <v/>
      </c>
      <c r="CK32" s="14" t="str">
        <f>IF(Szerződésszám!CK32&gt;0,_xlfn.RANK.EQ(Szerződésszám!CK32,Szerződésszám!CK$2:CK$34),"")</f>
        <v/>
      </c>
      <c r="CL32" s="14" t="str">
        <f>IF(Szerződésszám!CL32&gt;0,_xlfn.RANK.EQ(Szerződésszám!CL32,Szerződésszám!CL$2:CL$34),"")</f>
        <v/>
      </c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</row>
    <row r="33" spans="1:105" s="28" customFormat="1" x14ac:dyDescent="0.2">
      <c r="A33" s="12">
        <f>Szerződésszám!A33</f>
        <v>0</v>
      </c>
      <c r="B33" s="14" t="str">
        <f>IF(Szerződésszám!B33&gt;0,_xlfn.RANK.EQ(Szerződésszám!B33,Szerződésszám!B$2:B$34),"")</f>
        <v/>
      </c>
      <c r="C33" s="14" t="str">
        <f>IF(Szerződésszám!C33&gt;0,_xlfn.RANK.EQ(Szerződésszám!C33,Szerződésszám!C$2:C$34),"")</f>
        <v/>
      </c>
      <c r="D33" s="14" t="str">
        <f>IF(Szerződésszám!D33&gt;0,_xlfn.RANK.EQ(Szerződésszám!D33,Szerződésszám!D$2:D$34),"")</f>
        <v/>
      </c>
      <c r="E33" s="14" t="str">
        <f>IF(Szerződésszám!E33&gt;0,_xlfn.RANK.EQ(Szerződésszám!E33,Szerződésszám!E$2:E$34),"")</f>
        <v/>
      </c>
      <c r="F33" s="14" t="str">
        <f>IF(Szerződésszám!F33&gt;0,_xlfn.RANK.EQ(Szerződésszám!F33,Szerződésszám!F$2:F$34),"")</f>
        <v/>
      </c>
      <c r="G33" s="14" t="str">
        <f>IF(Szerződésszám!G33&gt;0,_xlfn.RANK.EQ(Szerződésszám!G33,Szerződésszám!G$2:G$34),"")</f>
        <v/>
      </c>
      <c r="H33" s="14" t="str">
        <f>IF(Szerződésszám!H33&gt;0,_xlfn.RANK.EQ(Szerződésszám!H33,Szerződésszám!H$2:H$34),"")</f>
        <v/>
      </c>
      <c r="I33" s="14" t="str">
        <f>IF(Szerződésszám!I33&gt;0,_xlfn.RANK.EQ(Szerződésszám!I33,Szerződésszám!I$2:I$34),"")</f>
        <v/>
      </c>
      <c r="J33" s="14" t="str">
        <f>IF(Szerződésszám!J33&gt;0,_xlfn.RANK.EQ(Szerződésszám!J33,Szerződésszám!J$2:J$34),"")</f>
        <v/>
      </c>
      <c r="K33" s="14" t="str">
        <f>IF(Szerződésszám!K33&gt;0,_xlfn.RANK.EQ(Szerződésszám!K33,Szerződésszám!K$2:K$34),"")</f>
        <v/>
      </c>
      <c r="L33" s="14" t="str">
        <f>IF(Szerződésszám!L33&gt;0,_xlfn.RANK.EQ(Szerződésszám!L33,Szerződésszám!L$2:L$34),"")</f>
        <v/>
      </c>
      <c r="M33" s="14" t="str">
        <f>IF(Szerződésszám!M33&gt;0,_xlfn.RANK.EQ(Szerződésszám!M33,Szerződésszám!M$2:M$34),"")</f>
        <v/>
      </c>
      <c r="N33" s="14" t="str">
        <f>IF(Szerződésszám!N33&gt;0,_xlfn.RANK.EQ(Szerződésszám!N33,Szerződésszám!N$2:N$34),"")</f>
        <v/>
      </c>
      <c r="O33" s="14" t="str">
        <f>IF(Szerződésszám!O33&gt;0,_xlfn.RANK.EQ(Szerződésszám!O33,Szerződésszám!O$2:O$34),"")</f>
        <v/>
      </c>
      <c r="P33" s="14" t="str">
        <f>IF(Szerződésszám!P33&gt;0,_xlfn.RANK.EQ(Szerződésszám!P33,Szerződésszám!P$2:P$34),"")</f>
        <v/>
      </c>
      <c r="Q33" s="14" t="str">
        <f>IF(Szerződésszám!Q33&gt;0,_xlfn.RANK.EQ(Szerződésszám!Q33,Szerződésszám!Q$2:Q$34),"")</f>
        <v/>
      </c>
      <c r="R33" s="14" t="str">
        <f>IF(Szerződésszám!R33&gt;0,_xlfn.RANK.EQ(Szerződésszám!R33,Szerződésszám!R$2:R$34),"")</f>
        <v/>
      </c>
      <c r="S33" s="14" t="str">
        <f>IF(Szerződésszám!S33&gt;0,_xlfn.RANK.EQ(Szerződésszám!S33,Szerződésszám!S$2:S$34),"")</f>
        <v/>
      </c>
      <c r="T33" s="14" t="str">
        <f>IF(Szerződésszám!T33&gt;0,_xlfn.RANK.EQ(Szerződésszám!T33,Szerződésszám!T$2:T$34),"")</f>
        <v/>
      </c>
      <c r="U33" s="14" t="str">
        <f>IF(Szerződésszám!U33&gt;0,_xlfn.RANK.EQ(Szerződésszám!U33,Szerződésszám!U$2:U$34),"")</f>
        <v/>
      </c>
      <c r="V33" s="14" t="str">
        <f>IF(Szerződésszám!V33&gt;0,_xlfn.RANK.EQ(Szerződésszám!V33,Szerződésszám!V$2:V$34),"")</f>
        <v/>
      </c>
      <c r="W33" s="14" t="str">
        <f>IF(Szerződésszám!W33&gt;0,_xlfn.RANK.EQ(Szerződésszám!W33,Szerződésszám!W$2:W$34),"")</f>
        <v/>
      </c>
      <c r="X33" s="14" t="str">
        <f>IF(Szerződésszám!X33&gt;0,_xlfn.RANK.EQ(Szerződésszám!X33,Szerződésszám!X$2:X$34),"")</f>
        <v/>
      </c>
      <c r="Y33" s="14" t="str">
        <f>IF(Szerződésszám!Y33&gt;0,_xlfn.RANK.EQ(Szerződésszám!Y33,Szerződésszám!Y$2:Y$34),"")</f>
        <v/>
      </c>
      <c r="Z33" s="14" t="str">
        <f>IF(Szerződésszám!Z33&gt;0,_xlfn.RANK.EQ(Szerződésszám!Z33,Szerződésszám!Z$2:Z$34),"")</f>
        <v/>
      </c>
      <c r="AA33" s="14" t="str">
        <f>IF(Szerződésszám!AA33&gt;0,_xlfn.RANK.EQ(Szerződésszám!AA33,Szerződésszám!AA$2:AA$34),"")</f>
        <v/>
      </c>
      <c r="AB33" s="14" t="str">
        <f>IF(Szerződésszám!AB33&gt;0,_xlfn.RANK.EQ(Szerződésszám!AB33,Szerződésszám!AB$2:AB$34),"")</f>
        <v/>
      </c>
      <c r="AC33" s="14" t="str">
        <f>IF(Szerződésszám!AC33&gt;0,_xlfn.RANK.EQ(Szerződésszám!AC33,Szerződésszám!AC$2:AC$34),"")</f>
        <v/>
      </c>
      <c r="AD33" s="14" t="str">
        <f>IF(Szerződésszám!AD33&gt;0,_xlfn.RANK.EQ(Szerződésszám!AD33,Szerződésszám!AD$2:AD$34),"")</f>
        <v/>
      </c>
      <c r="AE33" s="14" t="str">
        <f>IF(Szerződésszám!AE33&gt;0,_xlfn.RANK.EQ(Szerződésszám!AE33,Szerződésszám!AE$2:AE$34),"")</f>
        <v/>
      </c>
      <c r="AF33" s="14" t="str">
        <f>IF(Szerződésszám!AF33&gt;0,_xlfn.RANK.EQ(Szerződésszám!AF33,Szerződésszám!AF$2:AF$34),"")</f>
        <v/>
      </c>
      <c r="AG33" s="14" t="str">
        <f>IF(Szerződésszám!AG33&gt;0,_xlfn.RANK.EQ(Szerződésszám!AG33,Szerződésszám!AG$2:AG$34),"")</f>
        <v/>
      </c>
      <c r="AH33" s="14" t="str">
        <f>IF(Szerződésszám!AH33&gt;0,_xlfn.RANK.EQ(Szerződésszám!AH33,Szerződésszám!AH$2:AH$34),"")</f>
        <v/>
      </c>
      <c r="AI33" s="14" t="str">
        <f>IF(Szerződésszám!AI33&gt;0,_xlfn.RANK.EQ(Szerződésszám!AI33,Szerződésszám!AI$2:AI$34),"")</f>
        <v/>
      </c>
      <c r="AJ33" s="14" t="str">
        <f>IF(Szerződésszám!AJ33&gt;0,_xlfn.RANK.EQ(Szerződésszám!AJ33,Szerződésszám!AJ$2:AJ$34),"")</f>
        <v/>
      </c>
      <c r="AK33" s="14" t="str">
        <f>IF(Szerződésszám!AK33&gt;0,_xlfn.RANK.EQ(Szerződésszám!AK33,Szerződésszám!AK$2:AK$34),"")</f>
        <v/>
      </c>
      <c r="AL33" s="14" t="str">
        <f>IF(Szerződésszám!AL33&gt;0,_xlfn.RANK.EQ(Szerződésszám!AL33,Szerződésszám!AL$2:AL$34),"")</f>
        <v/>
      </c>
      <c r="AM33" s="14" t="str">
        <f>IF(Szerződésszám!AM33&gt;0,_xlfn.RANK.EQ(Szerződésszám!AM33,Szerződésszám!AM$2:AM$34),"")</f>
        <v/>
      </c>
      <c r="AN33" s="14" t="str">
        <f>IF(Szerződésszám!AN33&gt;0,_xlfn.RANK.EQ(Szerződésszám!AN33,Szerződésszám!AN$2:AN$34),"")</f>
        <v/>
      </c>
      <c r="AO33" s="14" t="str">
        <f>IF(Szerződésszám!AO33&gt;0,_xlfn.RANK.EQ(Szerződésszám!AO33,Szerződésszám!AO$2:AO$34),"")</f>
        <v/>
      </c>
      <c r="AP33" s="14" t="str">
        <f>IF(Szerződésszám!AP33&gt;0,_xlfn.RANK.EQ(Szerződésszám!AP33,Szerződésszám!AP$2:AP$34),"")</f>
        <v/>
      </c>
      <c r="AQ33" s="14" t="str">
        <f>IF(Szerződésszám!AQ33&gt;0,_xlfn.RANK.EQ(Szerződésszám!AQ33,Szerződésszám!AQ$2:AQ$34),"")</f>
        <v/>
      </c>
      <c r="AR33" s="14" t="str">
        <f>IF(Szerződésszám!AR33&gt;0,_xlfn.RANK.EQ(Szerződésszám!AR33,Szerződésszám!AR$2:AR$34),"")</f>
        <v/>
      </c>
      <c r="AS33" s="14" t="str">
        <f>IF(Szerződésszám!AS33&gt;0,_xlfn.RANK.EQ(Szerződésszám!AS33,Szerződésszám!AS$2:AS$34),"")</f>
        <v/>
      </c>
      <c r="AT33" s="14" t="str">
        <f>IF(Szerződésszám!AT33&gt;0,_xlfn.RANK.EQ(Szerződésszám!AT33,Szerződésszám!AT$2:AT$34),"")</f>
        <v/>
      </c>
      <c r="AU33" s="14" t="str">
        <f>IF(Szerződésszám!AU33&gt;0,_xlfn.RANK.EQ(Szerződésszám!AU33,Szerződésszám!AU$2:AU$34),"")</f>
        <v/>
      </c>
      <c r="AV33" s="14" t="str">
        <f>IF(Szerződésszám!AV33&gt;0,_xlfn.RANK.EQ(Szerződésszám!AV33,Szerződésszám!AV$2:AV$34),"")</f>
        <v/>
      </c>
      <c r="AW33" s="14" t="str">
        <f>IF(Szerződésszám!AW33&gt;0,_xlfn.RANK.EQ(Szerződésszám!AW33,Szerződésszám!AW$2:AW$34),"")</f>
        <v/>
      </c>
      <c r="AX33" s="14" t="str">
        <f>IF(Szerződésszám!AX33&gt;0,_xlfn.RANK.EQ(Szerződésszám!AX33,Szerződésszám!AX$2:AX$34),"")</f>
        <v/>
      </c>
      <c r="AY33" s="14" t="str">
        <f>IF(Szerződésszám!AY33&gt;0,_xlfn.RANK.EQ(Szerződésszám!AY33,Szerződésszám!AY$2:AY$34),"")</f>
        <v/>
      </c>
      <c r="AZ33" s="14" t="str">
        <f>IF(Szerződésszám!AZ33&gt;0,_xlfn.RANK.EQ(Szerződésszám!AZ33,Szerződésszám!AZ$2:AZ$34),"")</f>
        <v/>
      </c>
      <c r="BA33" s="14" t="str">
        <f>IF(Szerződésszám!BA33&gt;0,_xlfn.RANK.EQ(Szerződésszám!BA33,Szerződésszám!BA$2:BA$34),"")</f>
        <v/>
      </c>
      <c r="BB33" s="14" t="str">
        <f>IF(Szerződésszám!BB33&gt;0,_xlfn.RANK.EQ(Szerződésszám!BB33,Szerződésszám!BB$2:BB$34),"")</f>
        <v/>
      </c>
      <c r="BC33" s="14" t="str">
        <f>IF(Szerződésszám!BC33&gt;0,_xlfn.RANK.EQ(Szerződésszám!BC33,Szerződésszám!BC$2:BC$34),"")</f>
        <v/>
      </c>
      <c r="BD33" s="14" t="str">
        <f>IF(Szerződésszám!BD33&gt;0,_xlfn.RANK.EQ(Szerződésszám!BD33,Szerződésszám!BD$2:BD$34),"")</f>
        <v/>
      </c>
      <c r="BE33" s="14" t="str">
        <f>IF(Szerződésszám!BE33&gt;0,_xlfn.RANK.EQ(Szerződésszám!BE33,Szerződésszám!BE$2:BE$34),"")</f>
        <v/>
      </c>
      <c r="BF33" s="14" t="str">
        <f>IF(Szerződésszám!BF33&gt;0,_xlfn.RANK.EQ(Szerződésszám!BF33,Szerződésszám!BF$2:BF$34),"")</f>
        <v/>
      </c>
      <c r="BG33" s="14" t="str">
        <f>IF(Szerződésszám!BG33&gt;0,_xlfn.RANK.EQ(Szerződésszám!BG33,Szerződésszám!BG$2:BG$34),"")</f>
        <v/>
      </c>
      <c r="BH33" s="14" t="str">
        <f>IF(Szerződésszám!BH33&gt;0,_xlfn.RANK.EQ(Szerződésszám!BH33,Szerződésszám!BH$2:BH$34),"")</f>
        <v/>
      </c>
      <c r="BI33" s="14" t="str">
        <f>IF(Szerződésszám!BI33&gt;0,_xlfn.RANK.EQ(Szerződésszám!BI33,Szerződésszám!BI$2:BI$34),"")</f>
        <v/>
      </c>
      <c r="BJ33" s="14" t="str">
        <f>IF(Szerződésszám!BJ33&gt;0,_xlfn.RANK.EQ(Szerződésszám!BJ33,Szerződésszám!BJ$2:BJ$34),"")</f>
        <v/>
      </c>
      <c r="BK33" s="14" t="str">
        <f>IF(Szerződésszám!BK33&gt;0,_xlfn.RANK.EQ(Szerződésszám!BK33,Szerződésszám!BK$2:BK$34),"")</f>
        <v/>
      </c>
      <c r="BL33" s="14" t="str">
        <f>IF(Szerződésszám!BL33&gt;0,_xlfn.RANK.EQ(Szerződésszám!BL33,Szerződésszám!BL$2:BL$34),"")</f>
        <v/>
      </c>
      <c r="BM33" s="14" t="str">
        <f>IF(Szerződésszám!BM33&gt;0,_xlfn.RANK.EQ(Szerződésszám!BM33,Szerződésszám!BM$2:BM$34),"")</f>
        <v/>
      </c>
      <c r="BN33" s="14" t="str">
        <f>IF(Szerződésszám!BN33&gt;0,_xlfn.RANK.EQ(Szerződésszám!BN33,Szerződésszám!BN$2:BN$34),"")</f>
        <v/>
      </c>
      <c r="BO33" s="14" t="str">
        <f>IF(Szerződésszám!BO33&gt;0,_xlfn.RANK.EQ(Szerződésszám!BO33,Szerződésszám!BO$2:BO$34),"")</f>
        <v/>
      </c>
      <c r="BP33" s="14" t="str">
        <f>IF(Szerződésszám!BP33&gt;0,_xlfn.RANK.EQ(Szerződésszám!BP33,Szerződésszám!BP$2:BP$34),"")</f>
        <v/>
      </c>
      <c r="BQ33" s="14" t="str">
        <f>IF(Szerződésszám!BQ33&gt;0,_xlfn.RANK.EQ(Szerződésszám!BQ33,Szerződésszám!BQ$2:BQ$34),"")</f>
        <v/>
      </c>
      <c r="BR33" s="14" t="str">
        <f>IF(Szerződésszám!BR33&gt;0,_xlfn.RANK.EQ(Szerződésszám!BR33,Szerződésszám!BR$2:BR$34),"")</f>
        <v/>
      </c>
      <c r="BS33" s="14" t="str">
        <f>IF(Szerződésszám!BS33&gt;0,_xlfn.RANK.EQ(Szerződésszám!BS33,Szerződésszám!BS$2:BS$34),"")</f>
        <v/>
      </c>
      <c r="BT33" s="14" t="str">
        <f>IF(Szerződésszám!BT33&gt;0,_xlfn.RANK.EQ(Szerződésszám!BT33,Szerződésszám!BT$2:BT$34),"")</f>
        <v/>
      </c>
      <c r="BU33" s="14" t="str">
        <f>IF(Szerződésszám!BU33&gt;0,_xlfn.RANK.EQ(Szerződésszám!BU33,Szerződésszám!BU$2:BU$34),"")</f>
        <v/>
      </c>
      <c r="BV33" s="14" t="str">
        <f>IF(Szerződésszám!BV33&gt;0,_xlfn.RANK.EQ(Szerződésszám!BV33,Szerződésszám!BV$2:BV$34),"")</f>
        <v/>
      </c>
      <c r="BW33" s="14" t="str">
        <f>IF(Szerződésszám!BW33&gt;0,_xlfn.RANK.EQ(Szerződésszám!BW33,Szerződésszám!BW$2:BW$34),"")</f>
        <v/>
      </c>
      <c r="BX33" s="14" t="str">
        <f>IF(Szerződésszám!BX33&gt;0,_xlfn.RANK.EQ(Szerződésszám!BX33,Szerződésszám!BX$2:BX$34),"")</f>
        <v/>
      </c>
      <c r="BY33" s="14" t="str">
        <f>IF(Szerződésszám!BY33&gt;0,_xlfn.RANK.EQ(Szerződésszám!BY33,Szerződésszám!BY$2:BY$34),"")</f>
        <v/>
      </c>
      <c r="BZ33" s="14" t="str">
        <f>IF(Szerződésszám!BZ33&gt;0,_xlfn.RANK.EQ(Szerződésszám!BZ33,Szerződésszám!BZ$2:BZ$34),"")</f>
        <v/>
      </c>
      <c r="CA33" s="14" t="str">
        <f>IF(Szerződésszám!CA33&gt;0,_xlfn.RANK.EQ(Szerződésszám!CA33,Szerződésszám!CA$2:CA$34),"")</f>
        <v/>
      </c>
      <c r="CB33" s="14" t="str">
        <f>IF(Szerződésszám!CB33&gt;0,_xlfn.RANK.EQ(Szerződésszám!CB33,Szerződésszám!CB$2:CB$34),"")</f>
        <v/>
      </c>
      <c r="CC33" s="14" t="str">
        <f>IF(Szerződésszám!CC33&gt;0,_xlfn.RANK.EQ(Szerződésszám!CC33,Szerződésszám!CC$2:CC$34),"")</f>
        <v/>
      </c>
      <c r="CD33" s="14" t="str">
        <f>IF(Szerződésszám!CD33&gt;0,_xlfn.RANK.EQ(Szerződésszám!CD33,Szerződésszám!CD$2:CD$34),"")</f>
        <v/>
      </c>
      <c r="CE33" s="14" t="str">
        <f>IF(Szerződésszám!CE33&gt;0,_xlfn.RANK.EQ(Szerződésszám!CE33,Szerződésszám!CE$2:CE$34),"")</f>
        <v/>
      </c>
      <c r="CF33" s="14" t="str">
        <f>IF(Szerződésszám!CF33&gt;0,_xlfn.RANK.EQ(Szerződésszám!CF33,Szerződésszám!CF$2:CF$34),"")</f>
        <v/>
      </c>
      <c r="CG33" s="14" t="str">
        <f>IF(Szerződésszám!CG33&gt;0,_xlfn.RANK.EQ(Szerződésszám!CG33,Szerződésszám!CG$2:CG$34),"")</f>
        <v/>
      </c>
      <c r="CH33" s="14" t="str">
        <f>IF(Szerződésszám!CH33&gt;0,_xlfn.RANK.EQ(Szerződésszám!CH33,Szerződésszám!CH$2:CH$34),"")</f>
        <v/>
      </c>
      <c r="CI33" s="14" t="str">
        <f>IF(Szerződésszám!CI33&gt;0,_xlfn.RANK.EQ(Szerződésszám!CI33,Szerződésszám!CI$2:CI$34),"")</f>
        <v/>
      </c>
      <c r="CJ33" s="14" t="str">
        <f>IF(Szerződésszám!CJ33&gt;0,_xlfn.RANK.EQ(Szerződésszám!CJ33,Szerződésszám!CJ$2:CJ$34),"")</f>
        <v/>
      </c>
      <c r="CK33" s="14" t="str">
        <f>IF(Szerződésszám!CK33&gt;0,_xlfn.RANK.EQ(Szerződésszám!CK33,Szerződésszám!CK$2:CK$34),"")</f>
        <v/>
      </c>
      <c r="CL33" s="14" t="str">
        <f>IF(Szerződésszám!CL33&gt;0,_xlfn.RANK.EQ(Szerződésszám!CL33,Szerződésszám!CL$2:CL$34),"")</f>
        <v/>
      </c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</row>
    <row r="34" spans="1:105" s="28" customFormat="1" x14ac:dyDescent="0.2">
      <c r="A34" s="12">
        <f>Szerződésszám!A34</f>
        <v>0</v>
      </c>
      <c r="B34" s="14" t="str">
        <f>IF(Szerződésszám!B34&gt;0,_xlfn.RANK.EQ(Szerződésszám!B34,Szerződésszám!B$2:B$34),"")</f>
        <v/>
      </c>
      <c r="C34" s="14" t="str">
        <f>IF(Szerződésszám!C34&gt;0,_xlfn.RANK.EQ(Szerződésszám!C34,Szerződésszám!C$2:C$34),"")</f>
        <v/>
      </c>
      <c r="D34" s="14" t="str">
        <f>IF(Szerződésszám!D34&gt;0,_xlfn.RANK.EQ(Szerződésszám!D34,Szerződésszám!D$2:D$34),"")</f>
        <v/>
      </c>
      <c r="E34" s="14" t="str">
        <f>IF(Szerződésszám!E34&gt;0,_xlfn.RANK.EQ(Szerződésszám!E34,Szerződésszám!E$2:E$34),"")</f>
        <v/>
      </c>
      <c r="F34" s="14" t="str">
        <f>IF(Szerződésszám!F34&gt;0,_xlfn.RANK.EQ(Szerződésszám!F34,Szerződésszám!F$2:F$34),"")</f>
        <v/>
      </c>
      <c r="G34" s="14" t="str">
        <f>IF(Szerződésszám!G34&gt;0,_xlfn.RANK.EQ(Szerződésszám!G34,Szerződésszám!G$2:G$34),"")</f>
        <v/>
      </c>
      <c r="H34" s="14" t="str">
        <f>IF(Szerződésszám!H34&gt;0,_xlfn.RANK.EQ(Szerződésszám!H34,Szerződésszám!H$2:H$34),"")</f>
        <v/>
      </c>
      <c r="I34" s="14" t="str">
        <f>IF(Szerződésszám!I34&gt;0,_xlfn.RANK.EQ(Szerződésszám!I34,Szerződésszám!I$2:I$34),"")</f>
        <v/>
      </c>
      <c r="J34" s="14" t="str">
        <f>IF(Szerződésszám!J34&gt;0,_xlfn.RANK.EQ(Szerződésszám!J34,Szerződésszám!J$2:J$34),"")</f>
        <v/>
      </c>
      <c r="K34" s="14" t="str">
        <f>IF(Szerződésszám!K34&gt;0,_xlfn.RANK.EQ(Szerződésszám!K34,Szerződésszám!K$2:K$34),"")</f>
        <v/>
      </c>
      <c r="L34" s="14" t="str">
        <f>IF(Szerződésszám!L34&gt;0,_xlfn.RANK.EQ(Szerződésszám!L34,Szerződésszám!L$2:L$34),"")</f>
        <v/>
      </c>
      <c r="M34" s="14" t="str">
        <f>IF(Szerződésszám!M34&gt;0,_xlfn.RANK.EQ(Szerződésszám!M34,Szerződésszám!M$2:M$34),"")</f>
        <v/>
      </c>
      <c r="N34" s="14" t="str">
        <f>IF(Szerződésszám!N34&gt;0,_xlfn.RANK.EQ(Szerződésszám!N34,Szerződésszám!N$2:N$34),"")</f>
        <v/>
      </c>
      <c r="O34" s="14" t="str">
        <f>IF(Szerződésszám!O34&gt;0,_xlfn.RANK.EQ(Szerződésszám!O34,Szerződésszám!O$2:O$34),"")</f>
        <v/>
      </c>
      <c r="P34" s="14" t="str">
        <f>IF(Szerződésszám!P34&gt;0,_xlfn.RANK.EQ(Szerződésszám!P34,Szerződésszám!P$2:P$34),"")</f>
        <v/>
      </c>
      <c r="Q34" s="14" t="str">
        <f>IF(Szerződésszám!Q34&gt;0,_xlfn.RANK.EQ(Szerződésszám!Q34,Szerződésszám!Q$2:Q$34),"")</f>
        <v/>
      </c>
      <c r="R34" s="14" t="str">
        <f>IF(Szerződésszám!R34&gt;0,_xlfn.RANK.EQ(Szerződésszám!R34,Szerződésszám!R$2:R$34),"")</f>
        <v/>
      </c>
      <c r="S34" s="14" t="str">
        <f>IF(Szerződésszám!S34&gt;0,_xlfn.RANK.EQ(Szerződésszám!S34,Szerződésszám!S$2:S$34),"")</f>
        <v/>
      </c>
      <c r="T34" s="14" t="str">
        <f>IF(Szerződésszám!T34&gt;0,_xlfn.RANK.EQ(Szerződésszám!T34,Szerződésszám!T$2:T$34),"")</f>
        <v/>
      </c>
      <c r="U34" s="14" t="str">
        <f>IF(Szerződésszám!U34&gt;0,_xlfn.RANK.EQ(Szerződésszám!U34,Szerződésszám!U$2:U$34),"")</f>
        <v/>
      </c>
      <c r="V34" s="14" t="str">
        <f>IF(Szerződésszám!V34&gt;0,_xlfn.RANK.EQ(Szerződésszám!V34,Szerződésszám!V$2:V$34),"")</f>
        <v/>
      </c>
      <c r="W34" s="14" t="str">
        <f>IF(Szerződésszám!W34&gt;0,_xlfn.RANK.EQ(Szerződésszám!W34,Szerződésszám!W$2:W$34),"")</f>
        <v/>
      </c>
      <c r="X34" s="14" t="str">
        <f>IF(Szerződésszám!X34&gt;0,_xlfn.RANK.EQ(Szerződésszám!X34,Szerződésszám!X$2:X$34),"")</f>
        <v/>
      </c>
      <c r="Y34" s="14" t="str">
        <f>IF(Szerződésszám!Y34&gt;0,_xlfn.RANK.EQ(Szerződésszám!Y34,Szerződésszám!Y$2:Y$34),"")</f>
        <v/>
      </c>
      <c r="Z34" s="14" t="str">
        <f>IF(Szerződésszám!Z34&gt;0,_xlfn.RANK.EQ(Szerződésszám!Z34,Szerződésszám!Z$2:Z$34),"")</f>
        <v/>
      </c>
      <c r="AA34" s="14" t="str">
        <f>IF(Szerződésszám!AA34&gt;0,_xlfn.RANK.EQ(Szerződésszám!AA34,Szerződésszám!AA$2:AA$34),"")</f>
        <v/>
      </c>
      <c r="AB34" s="14" t="str">
        <f>IF(Szerződésszám!AB34&gt;0,_xlfn.RANK.EQ(Szerződésszám!AB34,Szerződésszám!AB$2:AB$34),"")</f>
        <v/>
      </c>
      <c r="AC34" s="14" t="str">
        <f>IF(Szerződésszám!AC34&gt;0,_xlfn.RANK.EQ(Szerződésszám!AC34,Szerződésszám!AC$2:AC$34),"")</f>
        <v/>
      </c>
      <c r="AD34" s="14" t="str">
        <f>IF(Szerződésszám!AD34&gt;0,_xlfn.RANK.EQ(Szerződésszám!AD34,Szerződésszám!AD$2:AD$34),"")</f>
        <v/>
      </c>
      <c r="AE34" s="14" t="str">
        <f>IF(Szerződésszám!AE34&gt;0,_xlfn.RANK.EQ(Szerződésszám!AE34,Szerződésszám!AE$2:AE$34),"")</f>
        <v/>
      </c>
      <c r="AF34" s="14" t="str">
        <f>IF(Szerződésszám!AF34&gt;0,_xlfn.RANK.EQ(Szerződésszám!AF34,Szerződésszám!AF$2:AF$34),"")</f>
        <v/>
      </c>
      <c r="AG34" s="14" t="str">
        <f>IF(Szerződésszám!AG34&gt;0,_xlfn.RANK.EQ(Szerződésszám!AG34,Szerződésszám!AG$2:AG$34),"")</f>
        <v/>
      </c>
      <c r="AH34" s="14" t="str">
        <f>IF(Szerződésszám!AH34&gt;0,_xlfn.RANK.EQ(Szerződésszám!AH34,Szerződésszám!AH$2:AH$34),"")</f>
        <v/>
      </c>
      <c r="AI34" s="14" t="str">
        <f>IF(Szerződésszám!AI34&gt;0,_xlfn.RANK.EQ(Szerződésszám!AI34,Szerződésszám!AI$2:AI$34),"")</f>
        <v/>
      </c>
      <c r="AJ34" s="14" t="str">
        <f>IF(Szerződésszám!AJ34&gt;0,_xlfn.RANK.EQ(Szerződésszám!AJ34,Szerződésszám!AJ$2:AJ$34),"")</f>
        <v/>
      </c>
      <c r="AK34" s="14" t="str">
        <f>IF(Szerződésszám!AK34&gt;0,_xlfn.RANK.EQ(Szerződésszám!AK34,Szerződésszám!AK$2:AK$34),"")</f>
        <v/>
      </c>
      <c r="AL34" s="14" t="str">
        <f>IF(Szerződésszám!AL34&gt;0,_xlfn.RANK.EQ(Szerződésszám!AL34,Szerződésszám!AL$2:AL$34),"")</f>
        <v/>
      </c>
      <c r="AM34" s="14" t="str">
        <f>IF(Szerződésszám!AM34&gt;0,_xlfn.RANK.EQ(Szerződésszám!AM34,Szerződésszám!AM$2:AM$34),"")</f>
        <v/>
      </c>
      <c r="AN34" s="14" t="str">
        <f>IF(Szerződésszám!AN34&gt;0,_xlfn.RANK.EQ(Szerződésszám!AN34,Szerződésszám!AN$2:AN$34),"")</f>
        <v/>
      </c>
      <c r="AO34" s="14" t="str">
        <f>IF(Szerződésszám!AO34&gt;0,_xlfn.RANK.EQ(Szerződésszám!AO34,Szerződésszám!AO$2:AO$34),"")</f>
        <v/>
      </c>
      <c r="AP34" s="14" t="str">
        <f>IF(Szerződésszám!AP34&gt;0,_xlfn.RANK.EQ(Szerződésszám!AP34,Szerződésszám!AP$2:AP$34),"")</f>
        <v/>
      </c>
      <c r="AQ34" s="14" t="str">
        <f>IF(Szerződésszám!AQ34&gt;0,_xlfn.RANK.EQ(Szerződésszám!AQ34,Szerződésszám!AQ$2:AQ$34),"")</f>
        <v/>
      </c>
      <c r="AR34" s="14" t="str">
        <f>IF(Szerződésszám!AR34&gt;0,_xlfn.RANK.EQ(Szerződésszám!AR34,Szerződésszám!AR$2:AR$34),"")</f>
        <v/>
      </c>
      <c r="AS34" s="14" t="str">
        <f>IF(Szerződésszám!AS34&gt;0,_xlfn.RANK.EQ(Szerződésszám!AS34,Szerződésszám!AS$2:AS$34),"")</f>
        <v/>
      </c>
      <c r="AT34" s="14" t="str">
        <f>IF(Szerződésszám!AT34&gt;0,_xlfn.RANK.EQ(Szerződésszám!AT34,Szerződésszám!AT$2:AT$34),"")</f>
        <v/>
      </c>
      <c r="AU34" s="14" t="str">
        <f>IF(Szerződésszám!AU34&gt;0,_xlfn.RANK.EQ(Szerződésszám!AU34,Szerződésszám!AU$2:AU$34),"")</f>
        <v/>
      </c>
      <c r="AV34" s="14" t="str">
        <f>IF(Szerződésszám!AV34&gt;0,_xlfn.RANK.EQ(Szerződésszám!AV34,Szerződésszám!AV$2:AV$34),"")</f>
        <v/>
      </c>
      <c r="AW34" s="14" t="str">
        <f>IF(Szerződésszám!AW34&gt;0,_xlfn.RANK.EQ(Szerződésszám!AW34,Szerződésszám!AW$2:AW$34),"")</f>
        <v/>
      </c>
      <c r="AX34" s="14" t="str">
        <f>IF(Szerződésszám!AX34&gt;0,_xlfn.RANK.EQ(Szerződésszám!AX34,Szerződésszám!AX$2:AX$34),"")</f>
        <v/>
      </c>
      <c r="AY34" s="14" t="str">
        <f>IF(Szerződésszám!AY34&gt;0,_xlfn.RANK.EQ(Szerződésszám!AY34,Szerződésszám!AY$2:AY$34),"")</f>
        <v/>
      </c>
      <c r="AZ34" s="14" t="str">
        <f>IF(Szerződésszám!AZ34&gt;0,_xlfn.RANK.EQ(Szerződésszám!AZ34,Szerződésszám!AZ$2:AZ$34),"")</f>
        <v/>
      </c>
      <c r="BA34" s="14" t="str">
        <f>IF(Szerződésszám!BA34&gt;0,_xlfn.RANK.EQ(Szerződésszám!BA34,Szerződésszám!BA$2:BA$34),"")</f>
        <v/>
      </c>
      <c r="BB34" s="14" t="str">
        <f>IF(Szerződésszám!BB34&gt;0,_xlfn.RANK.EQ(Szerződésszám!BB34,Szerződésszám!BB$2:BB$34),"")</f>
        <v/>
      </c>
      <c r="BC34" s="14" t="str">
        <f>IF(Szerződésszám!BC34&gt;0,_xlfn.RANK.EQ(Szerződésszám!BC34,Szerződésszám!BC$2:BC$34),"")</f>
        <v/>
      </c>
      <c r="BD34" s="14" t="str">
        <f>IF(Szerződésszám!BD34&gt;0,_xlfn.RANK.EQ(Szerződésszám!BD34,Szerződésszám!BD$2:BD$34),"")</f>
        <v/>
      </c>
      <c r="BE34" s="14" t="str">
        <f>IF(Szerződésszám!BE34&gt;0,_xlfn.RANK.EQ(Szerződésszám!BE34,Szerződésszám!BE$2:BE$34),"")</f>
        <v/>
      </c>
      <c r="BF34" s="14" t="str">
        <f>IF(Szerződésszám!BF34&gt;0,_xlfn.RANK.EQ(Szerződésszám!BF34,Szerződésszám!BF$2:BF$34),"")</f>
        <v/>
      </c>
      <c r="BG34" s="14" t="str">
        <f>IF(Szerződésszám!BG34&gt;0,_xlfn.RANK.EQ(Szerződésszám!BG34,Szerződésszám!BG$2:BG$34),"")</f>
        <v/>
      </c>
      <c r="BH34" s="14" t="str">
        <f>IF(Szerződésszám!BH34&gt;0,_xlfn.RANK.EQ(Szerződésszám!BH34,Szerződésszám!BH$2:BH$34),"")</f>
        <v/>
      </c>
      <c r="BI34" s="14" t="str">
        <f>IF(Szerződésszám!BI34&gt;0,_xlfn.RANK.EQ(Szerződésszám!BI34,Szerződésszám!BI$2:BI$34),"")</f>
        <v/>
      </c>
      <c r="BJ34" s="14" t="str">
        <f>IF(Szerződésszám!BJ34&gt;0,_xlfn.RANK.EQ(Szerződésszám!BJ34,Szerződésszám!BJ$2:BJ$34),"")</f>
        <v/>
      </c>
      <c r="BK34" s="14" t="str">
        <f>IF(Szerződésszám!BK34&gt;0,_xlfn.RANK.EQ(Szerződésszám!BK34,Szerződésszám!BK$2:BK$34),"")</f>
        <v/>
      </c>
      <c r="BL34" s="14" t="str">
        <f>IF(Szerződésszám!BL34&gt;0,_xlfn.RANK.EQ(Szerződésszám!BL34,Szerződésszám!BL$2:BL$34),"")</f>
        <v/>
      </c>
      <c r="BM34" s="14" t="str">
        <f>IF(Szerződésszám!BM34&gt;0,_xlfn.RANK.EQ(Szerződésszám!BM34,Szerződésszám!BM$2:BM$34),"")</f>
        <v/>
      </c>
      <c r="BN34" s="14" t="str">
        <f>IF(Szerződésszám!BN34&gt;0,_xlfn.RANK.EQ(Szerződésszám!BN34,Szerződésszám!BN$2:BN$34),"")</f>
        <v/>
      </c>
      <c r="BO34" s="14" t="str">
        <f>IF(Szerződésszám!BO34&gt;0,_xlfn.RANK.EQ(Szerződésszám!BO34,Szerződésszám!BO$2:BO$34),"")</f>
        <v/>
      </c>
      <c r="BP34" s="14" t="str">
        <f>IF(Szerződésszám!BP34&gt;0,_xlfn.RANK.EQ(Szerződésszám!BP34,Szerződésszám!BP$2:BP$34),"")</f>
        <v/>
      </c>
      <c r="BQ34" s="14" t="str">
        <f>IF(Szerződésszám!BQ34&gt;0,_xlfn.RANK.EQ(Szerződésszám!BQ34,Szerződésszám!BQ$2:BQ$34),"")</f>
        <v/>
      </c>
      <c r="BR34" s="14" t="str">
        <f>IF(Szerződésszám!BR34&gt;0,_xlfn.RANK.EQ(Szerződésszám!BR34,Szerződésszám!BR$2:BR$34),"")</f>
        <v/>
      </c>
      <c r="BS34" s="14" t="str">
        <f>IF(Szerződésszám!BS34&gt;0,_xlfn.RANK.EQ(Szerződésszám!BS34,Szerződésszám!BS$2:BS$34),"")</f>
        <v/>
      </c>
      <c r="BT34" s="14" t="str">
        <f>IF(Szerződésszám!BT34&gt;0,_xlfn.RANK.EQ(Szerződésszám!BT34,Szerződésszám!BT$2:BT$34),"")</f>
        <v/>
      </c>
      <c r="BU34" s="14" t="str">
        <f>IF(Szerződésszám!BU34&gt;0,_xlfn.RANK.EQ(Szerződésszám!BU34,Szerződésszám!BU$2:BU$34),"")</f>
        <v/>
      </c>
      <c r="BV34" s="14" t="str">
        <f>IF(Szerződésszám!BV34&gt;0,_xlfn.RANK.EQ(Szerződésszám!BV34,Szerződésszám!BV$2:BV$34),"")</f>
        <v/>
      </c>
      <c r="BW34" s="14" t="str">
        <f>IF(Szerződésszám!BW34&gt;0,_xlfn.RANK.EQ(Szerződésszám!BW34,Szerződésszám!BW$2:BW$34),"")</f>
        <v/>
      </c>
      <c r="BX34" s="14" t="str">
        <f>IF(Szerződésszám!BX34&gt;0,_xlfn.RANK.EQ(Szerződésszám!BX34,Szerződésszám!BX$2:BX$34),"")</f>
        <v/>
      </c>
      <c r="BY34" s="14" t="str">
        <f>IF(Szerződésszám!BY34&gt;0,_xlfn.RANK.EQ(Szerződésszám!BY34,Szerződésszám!BY$2:BY$34),"")</f>
        <v/>
      </c>
      <c r="BZ34" s="14" t="str">
        <f>IF(Szerződésszám!BZ34&gt;0,_xlfn.RANK.EQ(Szerződésszám!BZ34,Szerződésszám!BZ$2:BZ$34),"")</f>
        <v/>
      </c>
      <c r="CA34" s="14" t="str">
        <f>IF(Szerződésszám!CA34&gt;0,_xlfn.RANK.EQ(Szerződésszám!CA34,Szerződésszám!CA$2:CA$34),"")</f>
        <v/>
      </c>
      <c r="CB34" s="14" t="str">
        <f>IF(Szerződésszám!CB34&gt;0,_xlfn.RANK.EQ(Szerződésszám!CB34,Szerződésszám!CB$2:CB$34),"")</f>
        <v/>
      </c>
      <c r="CC34" s="14" t="str">
        <f>IF(Szerződésszám!CC34&gt;0,_xlfn.RANK.EQ(Szerződésszám!CC34,Szerződésszám!CC$2:CC$34),"")</f>
        <v/>
      </c>
      <c r="CD34" s="14" t="str">
        <f>IF(Szerződésszám!CD34&gt;0,_xlfn.RANK.EQ(Szerződésszám!CD34,Szerződésszám!CD$2:CD$34),"")</f>
        <v/>
      </c>
      <c r="CE34" s="14" t="str">
        <f>IF(Szerződésszám!CE34&gt;0,_xlfn.RANK.EQ(Szerződésszám!CE34,Szerződésszám!CE$2:CE$34),"")</f>
        <v/>
      </c>
      <c r="CF34" s="14" t="str">
        <f>IF(Szerződésszám!CF34&gt;0,_xlfn.RANK.EQ(Szerződésszám!CF34,Szerződésszám!CF$2:CF$34),"")</f>
        <v/>
      </c>
      <c r="CG34" s="14" t="str">
        <f>IF(Szerződésszám!CG34&gt;0,_xlfn.RANK.EQ(Szerződésszám!CG34,Szerződésszám!CG$2:CG$34),"")</f>
        <v/>
      </c>
      <c r="CH34" s="14" t="str">
        <f>IF(Szerződésszám!CH34&gt;0,_xlfn.RANK.EQ(Szerződésszám!CH34,Szerződésszám!CH$2:CH$34),"")</f>
        <v/>
      </c>
      <c r="CI34" s="14" t="str">
        <f>IF(Szerződésszám!CI34&gt;0,_xlfn.RANK.EQ(Szerződésszám!CI34,Szerződésszám!CI$2:CI$34),"")</f>
        <v/>
      </c>
      <c r="CJ34" s="14" t="str">
        <f>IF(Szerződésszám!CJ34&gt;0,_xlfn.RANK.EQ(Szerződésszám!CJ34,Szerződésszám!CJ$2:CJ$34),"")</f>
        <v/>
      </c>
      <c r="CK34" s="14" t="str">
        <f>IF(Szerződésszám!CK34&gt;0,_xlfn.RANK.EQ(Szerződésszám!CK34,Szerződésszám!CK$2:CK$34),"")</f>
        <v/>
      </c>
      <c r="CL34" s="14" t="str">
        <f>IF(Szerződésszám!CL34&gt;0,_xlfn.RANK.EQ(Szerződésszám!CL34,Szerződésszám!CL$2:CL$34),"")</f>
        <v/>
      </c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</row>
    <row r="35" spans="1:105" s="64" customFormat="1" x14ac:dyDescent="0.2">
      <c r="A35" s="64" t="s">
        <v>59</v>
      </c>
      <c r="B35" s="65">
        <f>Szerződésszám!B35</f>
        <v>15928</v>
      </c>
      <c r="C35" s="65">
        <f>Szerződésszám!C35</f>
        <v>17948</v>
      </c>
      <c r="D35" s="65">
        <f>Szerződésszám!D35</f>
        <v>17101</v>
      </c>
      <c r="E35" s="65">
        <f>Szerződésszám!E35</f>
        <v>6853</v>
      </c>
      <c r="F35" s="65">
        <f>Szerződésszám!F35</f>
        <v>444</v>
      </c>
      <c r="G35" s="65">
        <f>Szerződésszám!G35</f>
        <v>205</v>
      </c>
      <c r="H35" s="65">
        <f>Szerződésszám!H35</f>
        <v>15626</v>
      </c>
      <c r="I35" s="65">
        <f>Szerződésszám!I35</f>
        <v>439</v>
      </c>
      <c r="J35" s="65">
        <f>Szerződésszám!J35</f>
        <v>811</v>
      </c>
      <c r="K35" s="65">
        <f>Szerződésszám!K35</f>
        <v>984</v>
      </c>
      <c r="L35" s="65">
        <f>Szerződésszám!L35</f>
        <v>1107</v>
      </c>
      <c r="M35" s="65">
        <f>Szerződésszám!M35</f>
        <v>0</v>
      </c>
      <c r="N35" s="65">
        <f>Szerződésszám!N35</f>
        <v>560</v>
      </c>
      <c r="O35" s="65">
        <f>Szerződésszám!O35</f>
        <v>47682</v>
      </c>
      <c r="P35" s="65">
        <f>Szerződésszám!P35</f>
        <v>9523</v>
      </c>
      <c r="Q35" s="65">
        <f>Szerződésszám!Q35</f>
        <v>0</v>
      </c>
      <c r="R35" s="65">
        <f>Szerződésszám!R35</f>
        <v>2162</v>
      </c>
      <c r="S35" s="65">
        <f>Szerződésszám!S35</f>
        <v>1232</v>
      </c>
      <c r="T35" s="65">
        <f>Szerződésszám!T35</f>
        <v>11934</v>
      </c>
      <c r="U35" s="65">
        <f>Szerződésszám!U35</f>
        <v>0</v>
      </c>
      <c r="V35" s="65">
        <f>Szerződésszám!V35</f>
        <v>173</v>
      </c>
      <c r="W35" s="65">
        <f>Szerződésszám!W35</f>
        <v>0</v>
      </c>
      <c r="X35" s="65">
        <f>Szerződésszám!X35</f>
        <v>0</v>
      </c>
      <c r="Y35" s="65">
        <f>Szerződésszám!Y35</f>
        <v>264</v>
      </c>
      <c r="Z35" s="65">
        <f>Szerződésszám!Z35</f>
        <v>0</v>
      </c>
      <c r="AA35" s="65">
        <f>Szerződésszám!AA35</f>
        <v>4</v>
      </c>
      <c r="AB35" s="65">
        <f>Szerződésszám!AB35</f>
        <v>5503</v>
      </c>
      <c r="AC35" s="65">
        <f>Szerződésszám!AC35</f>
        <v>204</v>
      </c>
      <c r="AD35" s="65">
        <f>Szerződésszám!AD35</f>
        <v>1</v>
      </c>
      <c r="AE35" s="65">
        <f>Szerződésszám!AE35</f>
        <v>1671</v>
      </c>
      <c r="AF35" s="65">
        <f>Szerződésszám!AF35</f>
        <v>56</v>
      </c>
      <c r="AG35" s="65">
        <f>Szerződésszám!AG35</f>
        <v>3186</v>
      </c>
      <c r="AH35" s="65">
        <f>Szerződésszám!AH35</f>
        <v>922</v>
      </c>
      <c r="AI35" s="65">
        <f>Szerződésszám!AI35</f>
        <v>782</v>
      </c>
      <c r="AJ35" s="65">
        <f>Szerződésszám!AJ35</f>
        <v>222</v>
      </c>
      <c r="AK35" s="65">
        <f>Szerződésszám!AK35</f>
        <v>445</v>
      </c>
      <c r="AL35" s="65">
        <f>Szerződésszám!AL35</f>
        <v>39</v>
      </c>
      <c r="AM35" s="65">
        <f>Szerződésszám!AM35</f>
        <v>2257</v>
      </c>
      <c r="AN35" s="65">
        <f>Szerződésszám!AN35</f>
        <v>232</v>
      </c>
      <c r="AO35" s="65">
        <f>Szerződésszám!AO35</f>
        <v>372</v>
      </c>
      <c r="AP35" s="65">
        <f>Szerződésszám!AP35</f>
        <v>3732</v>
      </c>
      <c r="AQ35" s="65">
        <f>Szerződésszám!AQ35</f>
        <v>11</v>
      </c>
      <c r="AR35" s="65">
        <f>Szerződésszám!AR35</f>
        <v>78</v>
      </c>
      <c r="AS35" s="65">
        <f>Szerződésszám!AS35</f>
        <v>837</v>
      </c>
      <c r="AT35" s="65">
        <f>Szerződésszám!AT35</f>
        <v>90</v>
      </c>
      <c r="AU35" s="65">
        <f>Szerződésszám!AU35</f>
        <v>3</v>
      </c>
      <c r="AV35" s="65">
        <f>Szerződésszám!AV35</f>
        <v>238</v>
      </c>
      <c r="AW35" s="65">
        <f>Szerződésszám!AW35</f>
        <v>245</v>
      </c>
      <c r="AX35" s="65">
        <f>Szerződésszám!AX35</f>
        <v>268</v>
      </c>
      <c r="AY35" s="65">
        <f>Szerződésszám!AY35</f>
        <v>1973</v>
      </c>
      <c r="AZ35" s="65">
        <f>Szerződésszám!AZ35</f>
        <v>202</v>
      </c>
      <c r="BA35" s="65">
        <f>Szerződésszám!BA35</f>
        <v>0</v>
      </c>
      <c r="BB35" s="65">
        <f>Szerződésszám!BB35</f>
        <v>62</v>
      </c>
      <c r="BC35" s="65">
        <f>Szerződésszám!BC35</f>
        <v>0</v>
      </c>
      <c r="BD35" s="65">
        <f>Szerződésszám!BD35</f>
        <v>12</v>
      </c>
      <c r="BE35" s="65">
        <f>Szerződésszám!BE35</f>
        <v>0</v>
      </c>
      <c r="BF35" s="65">
        <f>Szerződésszám!BF35</f>
        <v>2</v>
      </c>
      <c r="BG35" s="65">
        <f>Szerződésszám!BG35</f>
        <v>0</v>
      </c>
      <c r="BH35" s="65">
        <f>Szerződésszám!BH35</f>
        <v>0</v>
      </c>
      <c r="BI35" s="65">
        <f>Szerződésszám!BI35</f>
        <v>6</v>
      </c>
      <c r="BJ35" s="65">
        <f>Szerződésszám!BJ35</f>
        <v>0</v>
      </c>
      <c r="BK35" s="65">
        <f>Szerződésszám!BK35</f>
        <v>1</v>
      </c>
      <c r="BL35" s="65">
        <f>Szerződésszám!BL35</f>
        <v>148</v>
      </c>
      <c r="BM35" s="65"/>
      <c r="BN35" s="65">
        <f>Szerződésszám!BN35</f>
        <v>57830</v>
      </c>
      <c r="BO35" s="65">
        <f>Szerződésszám!BO35</f>
        <v>649</v>
      </c>
      <c r="BP35" s="65">
        <f>Szerződésszám!BP35</f>
        <v>16065</v>
      </c>
      <c r="BQ35" s="65">
        <f>Szerződésszám!BQ35</f>
        <v>1795</v>
      </c>
      <c r="BR35" s="65">
        <f>Szerződésszám!BR35</f>
        <v>437</v>
      </c>
      <c r="BS35" s="65">
        <f>Szerződésszám!BS35</f>
        <v>7439</v>
      </c>
      <c r="BT35" s="65">
        <f>Szerződésszám!BT35</f>
        <v>4108</v>
      </c>
      <c r="BU35" s="65">
        <f>Szerződésszám!BU35</f>
        <v>1004</v>
      </c>
      <c r="BV35" s="65">
        <f>Szerződésszám!BV35</f>
        <v>484</v>
      </c>
      <c r="BW35" s="65">
        <f>Szerződésszám!BW35</f>
        <v>2489</v>
      </c>
      <c r="BX35" s="65">
        <f>Szerződésszám!BX35</f>
        <v>64</v>
      </c>
      <c r="BY35" s="65">
        <f>Szerződésszám!BY35</f>
        <v>18</v>
      </c>
      <c r="BZ35" s="65">
        <f>Szerződésszám!BZ35</f>
        <v>149</v>
      </c>
      <c r="CA35" s="65">
        <f>Szerződésszám!CA35</f>
        <v>0</v>
      </c>
      <c r="CB35" s="65">
        <f>Szerződésszám!CB35</f>
        <v>76339</v>
      </c>
      <c r="CC35" s="65">
        <f>Szerződésszám!CC35</f>
        <v>7876</v>
      </c>
      <c r="CD35" s="65">
        <f>Szerződésszám!CD35</f>
        <v>8085</v>
      </c>
      <c r="CE35" s="65">
        <f>Szerződésszám!CE35</f>
        <v>82</v>
      </c>
      <c r="CF35" s="65">
        <f>Szerződésszám!CF35</f>
        <v>149</v>
      </c>
      <c r="CG35" s="49">
        <f>Szerződésszám!CG35</f>
        <v>92531</v>
      </c>
      <c r="CI35" s="65">
        <f>Szerződésszám!CI35</f>
        <v>33876</v>
      </c>
      <c r="CJ35" s="65">
        <f>Szerződésszám!CJ35</f>
        <v>23954</v>
      </c>
      <c r="CK35" s="65">
        <f>Szerződésszám!CK35</f>
        <v>33029</v>
      </c>
      <c r="CL35" s="65">
        <f>Szerződésszám!CL35</f>
        <v>24801</v>
      </c>
    </row>
    <row r="36" spans="1:105" x14ac:dyDescent="0.2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77"/>
    </row>
    <row r="37" spans="1:105" x14ac:dyDescent="0.2">
      <c r="A37" s="55" t="s">
        <v>367</v>
      </c>
      <c r="B37" s="55">
        <f t="shared" ref="B37:AG37" si="0">COUNTIF(B1:B34,"&gt;0")</f>
        <v>7</v>
      </c>
      <c r="C37" s="55">
        <f t="shared" si="0"/>
        <v>15</v>
      </c>
      <c r="D37" s="55">
        <f t="shared" si="0"/>
        <v>7</v>
      </c>
      <c r="E37" s="55">
        <f t="shared" si="0"/>
        <v>15</v>
      </c>
      <c r="F37" s="55">
        <f t="shared" si="0"/>
        <v>4</v>
      </c>
      <c r="G37" s="55">
        <f t="shared" si="0"/>
        <v>4</v>
      </c>
      <c r="H37" s="55">
        <f t="shared" si="0"/>
        <v>11</v>
      </c>
      <c r="I37" s="55">
        <f t="shared" si="0"/>
        <v>6</v>
      </c>
      <c r="J37" s="55">
        <f t="shared" si="0"/>
        <v>5</v>
      </c>
      <c r="K37" s="55">
        <f t="shared" si="0"/>
        <v>3</v>
      </c>
      <c r="L37" s="55">
        <f t="shared" si="0"/>
        <v>3</v>
      </c>
      <c r="M37" s="55">
        <f t="shared" si="0"/>
        <v>0</v>
      </c>
      <c r="N37" s="55">
        <f t="shared" si="0"/>
        <v>4</v>
      </c>
      <c r="O37" s="55">
        <f t="shared" si="0"/>
        <v>15</v>
      </c>
      <c r="P37" s="55">
        <f t="shared" si="0"/>
        <v>14</v>
      </c>
      <c r="Q37" s="55">
        <f t="shared" si="0"/>
        <v>0</v>
      </c>
      <c r="R37" s="55">
        <f t="shared" si="0"/>
        <v>4</v>
      </c>
      <c r="S37" s="55">
        <f t="shared" si="0"/>
        <v>4</v>
      </c>
      <c r="T37" s="55">
        <f t="shared" si="0"/>
        <v>9</v>
      </c>
      <c r="U37" s="55">
        <f t="shared" si="0"/>
        <v>0</v>
      </c>
      <c r="V37" s="55">
        <f t="shared" si="0"/>
        <v>9</v>
      </c>
      <c r="W37" s="55">
        <f t="shared" si="0"/>
        <v>0</v>
      </c>
      <c r="X37" s="55">
        <f t="shared" si="0"/>
        <v>0</v>
      </c>
      <c r="Y37" s="55">
        <f t="shared" si="0"/>
        <v>9</v>
      </c>
      <c r="Z37" s="55">
        <f t="shared" si="0"/>
        <v>0</v>
      </c>
      <c r="AA37" s="55">
        <f t="shared" si="0"/>
        <v>1</v>
      </c>
      <c r="AB37" s="55">
        <f t="shared" si="0"/>
        <v>16</v>
      </c>
      <c r="AC37" s="55">
        <f t="shared" si="0"/>
        <v>9</v>
      </c>
      <c r="AD37" s="55">
        <f t="shared" si="0"/>
        <v>1</v>
      </c>
      <c r="AE37" s="55">
        <f t="shared" si="0"/>
        <v>17</v>
      </c>
      <c r="AF37" s="55">
        <f t="shared" si="0"/>
        <v>6</v>
      </c>
      <c r="AG37" s="55">
        <f t="shared" si="0"/>
        <v>13</v>
      </c>
      <c r="AH37" s="55">
        <f t="shared" ref="AH37:BL37" si="1">COUNTIF(AH1:AH34,"&gt;0")</f>
        <v>12</v>
      </c>
      <c r="AI37" s="55">
        <f t="shared" si="1"/>
        <v>12</v>
      </c>
      <c r="AJ37" s="55">
        <f t="shared" si="1"/>
        <v>12</v>
      </c>
      <c r="AK37" s="55">
        <f t="shared" si="1"/>
        <v>12</v>
      </c>
      <c r="AL37" s="55">
        <f t="shared" si="1"/>
        <v>3</v>
      </c>
      <c r="AM37" s="55">
        <f t="shared" si="1"/>
        <v>16</v>
      </c>
      <c r="AN37" s="55">
        <f t="shared" si="1"/>
        <v>13</v>
      </c>
      <c r="AO37" s="55">
        <f t="shared" si="1"/>
        <v>9</v>
      </c>
      <c r="AP37" s="55">
        <f t="shared" si="1"/>
        <v>14</v>
      </c>
      <c r="AQ37" s="55">
        <f t="shared" si="1"/>
        <v>4</v>
      </c>
      <c r="AR37" s="55">
        <f t="shared" si="1"/>
        <v>7</v>
      </c>
      <c r="AS37" s="55">
        <f t="shared" si="1"/>
        <v>13</v>
      </c>
      <c r="AT37" s="55">
        <f t="shared" si="1"/>
        <v>6</v>
      </c>
      <c r="AU37" s="55">
        <f t="shared" si="1"/>
        <v>2</v>
      </c>
      <c r="AV37" s="55">
        <f t="shared" si="1"/>
        <v>9</v>
      </c>
      <c r="AW37" s="55">
        <f t="shared" si="1"/>
        <v>6</v>
      </c>
      <c r="AX37" s="55">
        <f t="shared" si="1"/>
        <v>9</v>
      </c>
      <c r="AY37" s="55">
        <f t="shared" si="1"/>
        <v>15</v>
      </c>
      <c r="AZ37" s="55">
        <f t="shared" si="1"/>
        <v>8</v>
      </c>
      <c r="BA37" s="55">
        <f t="shared" si="1"/>
        <v>0</v>
      </c>
      <c r="BB37" s="55">
        <f t="shared" si="1"/>
        <v>1</v>
      </c>
      <c r="BC37" s="55">
        <f t="shared" si="1"/>
        <v>0</v>
      </c>
      <c r="BD37" s="55">
        <f t="shared" si="1"/>
        <v>1</v>
      </c>
      <c r="BE37" s="55">
        <f t="shared" si="1"/>
        <v>0</v>
      </c>
      <c r="BF37" s="55">
        <f t="shared" si="1"/>
        <v>1</v>
      </c>
      <c r="BG37" s="55">
        <f t="shared" si="1"/>
        <v>0</v>
      </c>
      <c r="BH37" s="55">
        <f t="shared" si="1"/>
        <v>0</v>
      </c>
      <c r="BI37" s="55">
        <f t="shared" si="1"/>
        <v>4</v>
      </c>
      <c r="BJ37" s="55">
        <f t="shared" si="1"/>
        <v>0</v>
      </c>
      <c r="BK37" s="55">
        <f t="shared" si="1"/>
        <v>1</v>
      </c>
      <c r="BL37" s="55">
        <f t="shared" si="1"/>
        <v>3</v>
      </c>
      <c r="BM37" s="55"/>
      <c r="BN37" s="55">
        <f t="shared" ref="BN37:CG37" si="2">COUNTIF(BN1:BN34,"&gt;0")</f>
        <v>15</v>
      </c>
      <c r="BO37" s="55">
        <f t="shared" si="2"/>
        <v>5</v>
      </c>
      <c r="BP37" s="55">
        <f t="shared" si="2"/>
        <v>11</v>
      </c>
      <c r="BQ37" s="55">
        <f t="shared" si="2"/>
        <v>5</v>
      </c>
      <c r="BR37" s="55">
        <f t="shared" si="2"/>
        <v>10</v>
      </c>
      <c r="BS37" s="55">
        <f t="shared" si="2"/>
        <v>18</v>
      </c>
      <c r="BT37" s="55">
        <f t="shared" si="2"/>
        <v>14</v>
      </c>
      <c r="BU37" s="55">
        <f t="shared" si="2"/>
        <v>13</v>
      </c>
      <c r="BV37" s="55">
        <f t="shared" si="2"/>
        <v>12</v>
      </c>
      <c r="BW37" s="55">
        <f t="shared" si="2"/>
        <v>16</v>
      </c>
      <c r="BX37" s="55">
        <f t="shared" si="2"/>
        <v>1</v>
      </c>
      <c r="BY37" s="55">
        <f t="shared" si="2"/>
        <v>4</v>
      </c>
      <c r="BZ37" s="55">
        <f t="shared" si="2"/>
        <v>3</v>
      </c>
      <c r="CA37" s="55">
        <f t="shared" si="2"/>
        <v>0</v>
      </c>
      <c r="CB37" s="55">
        <f t="shared" si="2"/>
        <v>23</v>
      </c>
      <c r="CC37" s="55">
        <f t="shared" si="2"/>
        <v>18</v>
      </c>
      <c r="CD37" s="55">
        <f t="shared" si="2"/>
        <v>17</v>
      </c>
      <c r="CE37" s="55">
        <f t="shared" si="2"/>
        <v>4</v>
      </c>
      <c r="CF37" s="55">
        <f t="shared" si="2"/>
        <v>3</v>
      </c>
      <c r="CG37" s="102">
        <f t="shared" si="2"/>
        <v>28</v>
      </c>
      <c r="CH37" s="55"/>
      <c r="CI37" s="55">
        <f>COUNTIF(CI1:CI34,"&gt;0")</f>
        <v>15</v>
      </c>
      <c r="CJ37" s="55">
        <f>COUNTIF(CJ1:CJ34,"&gt;0")</f>
        <v>15</v>
      </c>
      <c r="CK37" s="55">
        <f>COUNTIF(CK1:CK34,"&gt;0")</f>
        <v>7</v>
      </c>
      <c r="CL37" s="55">
        <f>COUNTIF(CL1:CL34,"&gt;0")</f>
        <v>15</v>
      </c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</row>
    <row r="38" spans="1:105" x14ac:dyDescent="0.2">
      <c r="A38" s="52" t="s">
        <v>368</v>
      </c>
      <c r="B38" s="52" t="str">
        <f t="shared" ref="B38:AG38" si="3">IF(COUNTIF(B2:B34,"&gt;0")&lt;5,"&lt;5","ok")</f>
        <v>ok</v>
      </c>
      <c r="C38" s="52" t="str">
        <f t="shared" si="3"/>
        <v>ok</v>
      </c>
      <c r="D38" s="52" t="str">
        <f t="shared" si="3"/>
        <v>ok</v>
      </c>
      <c r="E38" s="52" t="str">
        <f t="shared" si="3"/>
        <v>ok</v>
      </c>
      <c r="F38" s="52" t="str">
        <f t="shared" si="3"/>
        <v>&lt;5</v>
      </c>
      <c r="G38" s="52" t="str">
        <f t="shared" si="3"/>
        <v>&lt;5</v>
      </c>
      <c r="H38" s="52" t="str">
        <f t="shared" si="3"/>
        <v>ok</v>
      </c>
      <c r="I38" s="52" t="str">
        <f t="shared" si="3"/>
        <v>ok</v>
      </c>
      <c r="J38" s="52" t="str">
        <f t="shared" si="3"/>
        <v>ok</v>
      </c>
      <c r="K38" s="52" t="str">
        <f t="shared" si="3"/>
        <v>&lt;5</v>
      </c>
      <c r="L38" s="52" t="str">
        <f t="shared" si="3"/>
        <v>&lt;5</v>
      </c>
      <c r="M38" s="52" t="str">
        <f t="shared" si="3"/>
        <v>&lt;5</v>
      </c>
      <c r="N38" s="52" t="str">
        <f t="shared" si="3"/>
        <v>&lt;5</v>
      </c>
      <c r="O38" s="52" t="str">
        <f t="shared" si="3"/>
        <v>ok</v>
      </c>
      <c r="P38" s="52" t="str">
        <f t="shared" si="3"/>
        <v>ok</v>
      </c>
      <c r="Q38" s="52" t="str">
        <f t="shared" si="3"/>
        <v>&lt;5</v>
      </c>
      <c r="R38" s="52" t="str">
        <f t="shared" si="3"/>
        <v>&lt;5</v>
      </c>
      <c r="S38" s="52" t="str">
        <f t="shared" si="3"/>
        <v>&lt;5</v>
      </c>
      <c r="T38" s="52" t="str">
        <f t="shared" si="3"/>
        <v>ok</v>
      </c>
      <c r="U38" s="52" t="str">
        <f t="shared" si="3"/>
        <v>&lt;5</v>
      </c>
      <c r="V38" s="52" t="str">
        <f t="shared" si="3"/>
        <v>ok</v>
      </c>
      <c r="W38" s="52" t="str">
        <f t="shared" si="3"/>
        <v>&lt;5</v>
      </c>
      <c r="X38" s="52" t="str">
        <f t="shared" si="3"/>
        <v>&lt;5</v>
      </c>
      <c r="Y38" s="52" t="str">
        <f t="shared" si="3"/>
        <v>ok</v>
      </c>
      <c r="Z38" s="52" t="str">
        <f t="shared" si="3"/>
        <v>&lt;5</v>
      </c>
      <c r="AA38" s="52" t="str">
        <f t="shared" si="3"/>
        <v>&lt;5</v>
      </c>
      <c r="AB38" s="52" t="str">
        <f t="shared" si="3"/>
        <v>ok</v>
      </c>
      <c r="AC38" s="52" t="str">
        <f t="shared" si="3"/>
        <v>ok</v>
      </c>
      <c r="AD38" s="52" t="str">
        <f t="shared" si="3"/>
        <v>&lt;5</v>
      </c>
      <c r="AE38" s="52" t="str">
        <f t="shared" si="3"/>
        <v>ok</v>
      </c>
      <c r="AF38" s="52" t="str">
        <f t="shared" si="3"/>
        <v>ok</v>
      </c>
      <c r="AG38" s="52" t="str">
        <f t="shared" si="3"/>
        <v>ok</v>
      </c>
      <c r="AH38" s="52" t="str">
        <f t="shared" ref="AH38:BL38" si="4">IF(COUNTIF(AH2:AH34,"&gt;0")&lt;5,"&lt;5","ok")</f>
        <v>ok</v>
      </c>
      <c r="AI38" s="52" t="str">
        <f t="shared" si="4"/>
        <v>ok</v>
      </c>
      <c r="AJ38" s="52" t="str">
        <f t="shared" si="4"/>
        <v>ok</v>
      </c>
      <c r="AK38" s="52" t="str">
        <f t="shared" si="4"/>
        <v>ok</v>
      </c>
      <c r="AL38" s="52" t="str">
        <f t="shared" si="4"/>
        <v>&lt;5</v>
      </c>
      <c r="AM38" s="52" t="str">
        <f t="shared" si="4"/>
        <v>ok</v>
      </c>
      <c r="AN38" s="52" t="str">
        <f t="shared" si="4"/>
        <v>ok</v>
      </c>
      <c r="AO38" s="52" t="str">
        <f t="shared" si="4"/>
        <v>ok</v>
      </c>
      <c r="AP38" s="52" t="str">
        <f t="shared" si="4"/>
        <v>ok</v>
      </c>
      <c r="AQ38" s="52" t="str">
        <f t="shared" si="4"/>
        <v>&lt;5</v>
      </c>
      <c r="AR38" s="52" t="str">
        <f t="shared" si="4"/>
        <v>ok</v>
      </c>
      <c r="AS38" s="52" t="str">
        <f t="shared" si="4"/>
        <v>ok</v>
      </c>
      <c r="AT38" s="52" t="str">
        <f t="shared" si="4"/>
        <v>ok</v>
      </c>
      <c r="AU38" s="52" t="str">
        <f t="shared" si="4"/>
        <v>&lt;5</v>
      </c>
      <c r="AV38" s="52" t="str">
        <f t="shared" si="4"/>
        <v>ok</v>
      </c>
      <c r="AW38" s="52" t="str">
        <f t="shared" si="4"/>
        <v>ok</v>
      </c>
      <c r="AX38" s="52" t="str">
        <f t="shared" si="4"/>
        <v>ok</v>
      </c>
      <c r="AY38" s="52" t="str">
        <f t="shared" si="4"/>
        <v>ok</v>
      </c>
      <c r="AZ38" s="52" t="str">
        <f t="shared" si="4"/>
        <v>ok</v>
      </c>
      <c r="BA38" s="52" t="str">
        <f t="shared" si="4"/>
        <v>&lt;5</v>
      </c>
      <c r="BB38" s="52" t="str">
        <f t="shared" si="4"/>
        <v>&lt;5</v>
      </c>
      <c r="BC38" s="52" t="str">
        <f t="shared" si="4"/>
        <v>&lt;5</v>
      </c>
      <c r="BD38" s="52" t="str">
        <f t="shared" si="4"/>
        <v>&lt;5</v>
      </c>
      <c r="BE38" s="52" t="str">
        <f t="shared" si="4"/>
        <v>&lt;5</v>
      </c>
      <c r="BF38" s="52" t="str">
        <f t="shared" si="4"/>
        <v>&lt;5</v>
      </c>
      <c r="BG38" s="52" t="str">
        <f t="shared" si="4"/>
        <v>&lt;5</v>
      </c>
      <c r="BH38" s="52" t="str">
        <f t="shared" si="4"/>
        <v>&lt;5</v>
      </c>
      <c r="BI38" s="52" t="str">
        <f t="shared" si="4"/>
        <v>&lt;5</v>
      </c>
      <c r="BJ38" s="52" t="str">
        <f t="shared" si="4"/>
        <v>&lt;5</v>
      </c>
      <c r="BK38" s="52" t="str">
        <f t="shared" si="4"/>
        <v>&lt;5</v>
      </c>
      <c r="BL38" s="52" t="str">
        <f t="shared" si="4"/>
        <v>&lt;5</v>
      </c>
      <c r="BM38" s="52"/>
      <c r="BN38" s="52" t="str">
        <f>IF(COUNTIF(BN2:BN34,"&gt;0")&lt;5,"&lt;5","ok")</f>
        <v>ok</v>
      </c>
      <c r="BO38" s="52" t="str">
        <f t="shared" ref="BO38:CL38" si="5">IF(COUNTIF(BO2:BO34,"&gt;0")&lt;5,"&lt;5","ok")</f>
        <v>ok</v>
      </c>
      <c r="BP38" s="52" t="str">
        <f t="shared" si="5"/>
        <v>ok</v>
      </c>
      <c r="BQ38" s="52" t="str">
        <f t="shared" si="5"/>
        <v>ok</v>
      </c>
      <c r="BR38" s="52" t="str">
        <f t="shared" si="5"/>
        <v>ok</v>
      </c>
      <c r="BS38" s="52" t="str">
        <f t="shared" si="5"/>
        <v>ok</v>
      </c>
      <c r="BT38" s="52" t="str">
        <f t="shared" si="5"/>
        <v>ok</v>
      </c>
      <c r="BU38" s="52" t="str">
        <f t="shared" si="5"/>
        <v>ok</v>
      </c>
      <c r="BV38" s="52" t="str">
        <f t="shared" si="5"/>
        <v>ok</v>
      </c>
      <c r="BW38" s="52" t="str">
        <f t="shared" si="5"/>
        <v>ok</v>
      </c>
      <c r="BX38" s="52" t="str">
        <f t="shared" si="5"/>
        <v>&lt;5</v>
      </c>
      <c r="BY38" s="52" t="str">
        <f t="shared" si="5"/>
        <v>&lt;5</v>
      </c>
      <c r="BZ38" s="52" t="str">
        <f t="shared" si="5"/>
        <v>&lt;5</v>
      </c>
      <c r="CA38" s="52" t="str">
        <f t="shared" si="5"/>
        <v>&lt;5</v>
      </c>
      <c r="CB38" s="52" t="str">
        <f t="shared" si="5"/>
        <v>ok</v>
      </c>
      <c r="CC38" s="52" t="str">
        <f t="shared" si="5"/>
        <v>ok</v>
      </c>
      <c r="CD38" s="52" t="str">
        <f t="shared" si="5"/>
        <v>ok</v>
      </c>
      <c r="CE38" s="52" t="str">
        <f t="shared" si="5"/>
        <v>&lt;5</v>
      </c>
      <c r="CF38" s="52" t="str">
        <f t="shared" si="5"/>
        <v>&lt;5</v>
      </c>
      <c r="CG38" s="78" t="str">
        <f t="shared" si="5"/>
        <v>ok</v>
      </c>
      <c r="CH38" s="52"/>
      <c r="CI38" s="52" t="str">
        <f t="shared" si="5"/>
        <v>ok</v>
      </c>
      <c r="CJ38" s="52" t="str">
        <f t="shared" si="5"/>
        <v>ok</v>
      </c>
      <c r="CK38" s="52" t="str">
        <f t="shared" si="5"/>
        <v>ok</v>
      </c>
      <c r="CL38" s="52" t="str">
        <f t="shared" si="5"/>
        <v>ok</v>
      </c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DT49"/>
  <sheetViews>
    <sheetView workbookViewId="0">
      <pane xSplit="1" ySplit="1" topLeftCell="B14" activePane="bottomRight" state="frozen"/>
      <selection pane="topRight" activeCell="B1" sqref="B1"/>
      <selection pane="bottomLeft" activeCell="A2" sqref="A2"/>
      <selection pane="bottomRight" activeCell="C47" sqref="C47"/>
    </sheetView>
  </sheetViews>
  <sheetFormatPr defaultRowHeight="12.75" x14ac:dyDescent="0.2"/>
  <cols>
    <col min="1" max="1" width="54.7109375" style="3" bestFit="1" customWidth="1"/>
    <col min="2" max="2" width="13.85546875" style="3" bestFit="1" customWidth="1"/>
    <col min="3" max="13" width="9.140625" style="3"/>
    <col min="14" max="14" width="13.7109375" style="3" bestFit="1" customWidth="1"/>
    <col min="15" max="27" width="9.140625" style="3"/>
    <col min="28" max="28" width="9.140625" style="3" customWidth="1"/>
    <col min="29" max="86" width="9.140625" style="3"/>
    <col min="87" max="90" width="13.85546875" bestFit="1" customWidth="1"/>
    <col min="91" max="106" width="9.140625" style="3"/>
    <col min="107" max="107" width="13.85546875" style="3" customWidth="1"/>
    <col min="108" max="109" width="9.140625" style="3"/>
    <col min="110" max="110" width="16" style="3" customWidth="1"/>
    <col min="111" max="112" width="9.140625" style="3"/>
    <col min="113" max="113" width="16.5703125" style="3" customWidth="1"/>
    <col min="114" max="115" width="9.140625" style="3"/>
    <col min="116" max="116" width="16.5703125" style="3" customWidth="1"/>
    <col min="117" max="118" width="9.140625" style="3"/>
    <col min="119" max="119" width="18.28515625" style="3" customWidth="1"/>
    <col min="120" max="121" width="9.140625" style="3"/>
    <col min="122" max="122" width="16.42578125" style="3" customWidth="1"/>
    <col min="123" max="16384" width="9.140625" style="3"/>
  </cols>
  <sheetData>
    <row r="1" spans="1:124" s="19" customFormat="1" ht="102" x14ac:dyDescent="0.2">
      <c r="A1" s="19" t="s">
        <v>0</v>
      </c>
      <c r="B1" s="20" t="s">
        <v>344</v>
      </c>
      <c r="C1" s="20" t="s">
        <v>345</v>
      </c>
      <c r="D1" s="20" t="s">
        <v>346</v>
      </c>
      <c r="E1" s="20" t="s">
        <v>347</v>
      </c>
      <c r="F1" s="19" t="s">
        <v>191</v>
      </c>
      <c r="G1" s="19" t="s">
        <v>190</v>
      </c>
      <c r="H1" s="19" t="s">
        <v>189</v>
      </c>
      <c r="I1" s="19" t="s">
        <v>188</v>
      </c>
      <c r="J1" s="19" t="s">
        <v>187</v>
      </c>
      <c r="K1" s="19" t="s">
        <v>186</v>
      </c>
      <c r="L1" s="19" t="s">
        <v>185</v>
      </c>
      <c r="M1" s="19" t="s">
        <v>184</v>
      </c>
      <c r="N1" s="19" t="s">
        <v>183</v>
      </c>
      <c r="O1" s="19" t="s">
        <v>182</v>
      </c>
      <c r="P1" s="19" t="s">
        <v>181</v>
      </c>
      <c r="Q1" s="19" t="s">
        <v>180</v>
      </c>
      <c r="R1" s="19" t="s">
        <v>179</v>
      </c>
      <c r="S1" s="19" t="s">
        <v>178</v>
      </c>
      <c r="T1" s="19" t="s">
        <v>177</v>
      </c>
      <c r="U1" s="19" t="s">
        <v>176</v>
      </c>
      <c r="V1" s="19" t="s">
        <v>175</v>
      </c>
      <c r="W1" s="19" t="s">
        <v>174</v>
      </c>
      <c r="X1" s="19" t="s">
        <v>173</v>
      </c>
      <c r="Y1" s="19" t="s">
        <v>172</v>
      </c>
      <c r="Z1" s="19" t="s">
        <v>171</v>
      </c>
      <c r="AA1" s="19" t="s">
        <v>170</v>
      </c>
      <c r="AB1" s="19" t="s">
        <v>169</v>
      </c>
      <c r="AC1" s="19" t="s">
        <v>168</v>
      </c>
      <c r="AD1" s="19" t="s">
        <v>167</v>
      </c>
      <c r="AE1" s="19" t="s">
        <v>166</v>
      </c>
      <c r="AF1" s="19" t="s">
        <v>165</v>
      </c>
      <c r="AG1" s="19" t="s">
        <v>164</v>
      </c>
      <c r="AH1" s="19" t="s">
        <v>163</v>
      </c>
      <c r="AI1" s="19" t="s">
        <v>162</v>
      </c>
      <c r="AJ1" s="19" t="s">
        <v>161</v>
      </c>
      <c r="AK1" s="19" t="s">
        <v>160</v>
      </c>
      <c r="AL1" s="19" t="s">
        <v>159</v>
      </c>
      <c r="AM1" s="19" t="s">
        <v>158</v>
      </c>
      <c r="AN1" s="19" t="s">
        <v>157</v>
      </c>
      <c r="AO1" s="19" t="s">
        <v>156</v>
      </c>
      <c r="AP1" s="19" t="s">
        <v>155</v>
      </c>
      <c r="AQ1" s="19" t="s">
        <v>154</v>
      </c>
      <c r="AR1" s="19" t="s">
        <v>153</v>
      </c>
      <c r="AS1" s="19" t="s">
        <v>152</v>
      </c>
      <c r="AT1" s="19" t="s">
        <v>151</v>
      </c>
      <c r="AU1" s="19" t="s">
        <v>150</v>
      </c>
      <c r="AV1" s="19" t="s">
        <v>149</v>
      </c>
      <c r="AW1" s="19" t="s">
        <v>148</v>
      </c>
      <c r="AX1" s="19" t="s">
        <v>147</v>
      </c>
      <c r="AY1" s="19" t="s">
        <v>146</v>
      </c>
      <c r="AZ1" s="19" t="s">
        <v>145</v>
      </c>
      <c r="BA1" s="19" t="s">
        <v>144</v>
      </c>
      <c r="BB1" s="19" t="s">
        <v>143</v>
      </c>
      <c r="BC1" s="19" t="s">
        <v>142</v>
      </c>
      <c r="BD1" s="19" t="s">
        <v>141</v>
      </c>
      <c r="BE1" s="19" t="s">
        <v>140</v>
      </c>
      <c r="BF1" s="19" t="s">
        <v>139</v>
      </c>
      <c r="BG1" s="19" t="s">
        <v>138</v>
      </c>
      <c r="BH1" s="19" t="s">
        <v>137</v>
      </c>
      <c r="BI1" s="19" t="s">
        <v>136</v>
      </c>
      <c r="BJ1" s="19" t="s">
        <v>135</v>
      </c>
      <c r="BK1" s="19" t="s">
        <v>134</v>
      </c>
      <c r="BL1" s="19" t="s">
        <v>133</v>
      </c>
      <c r="BN1" s="6" t="s">
        <v>60</v>
      </c>
      <c r="BO1" s="6" t="s">
        <v>61</v>
      </c>
      <c r="BP1" s="6" t="s">
        <v>62</v>
      </c>
      <c r="BQ1" s="6" t="s">
        <v>63</v>
      </c>
      <c r="BR1" s="6" t="s">
        <v>64</v>
      </c>
      <c r="BS1" s="6" t="s">
        <v>65</v>
      </c>
      <c r="BT1" s="6" t="s">
        <v>66</v>
      </c>
      <c r="BU1" s="6" t="s">
        <v>67</v>
      </c>
      <c r="BV1" s="6" t="s">
        <v>68</v>
      </c>
      <c r="BW1" s="6" t="s">
        <v>69</v>
      </c>
      <c r="BX1" s="6" t="s">
        <v>70</v>
      </c>
      <c r="BY1" s="6" t="s">
        <v>71</v>
      </c>
      <c r="BZ1" s="6" t="s">
        <v>72</v>
      </c>
      <c r="CA1" s="6"/>
      <c r="CB1" s="6" t="s">
        <v>73</v>
      </c>
      <c r="CC1" s="6" t="s">
        <v>65</v>
      </c>
      <c r="CD1" s="6" t="s">
        <v>74</v>
      </c>
      <c r="CE1" s="6" t="s">
        <v>71</v>
      </c>
      <c r="CF1" s="6" t="s">
        <v>132</v>
      </c>
      <c r="CG1" s="56" t="s">
        <v>59</v>
      </c>
      <c r="CI1" s="25" t="s">
        <v>352</v>
      </c>
      <c r="CJ1" s="25" t="s">
        <v>353</v>
      </c>
      <c r="CK1" s="25" t="s">
        <v>354</v>
      </c>
      <c r="CL1" s="25" t="s">
        <v>355</v>
      </c>
      <c r="DA1" s="55" t="s">
        <v>452</v>
      </c>
      <c r="DB1" s="20"/>
      <c r="DC1" s="52" t="s">
        <v>454</v>
      </c>
      <c r="DD1" s="113" t="s">
        <v>460</v>
      </c>
      <c r="DE1" s="113" t="s">
        <v>453</v>
      </c>
      <c r="DF1" s="52" t="s">
        <v>455</v>
      </c>
      <c r="DG1" s="113" t="s">
        <v>460</v>
      </c>
      <c r="DH1" s="113" t="s">
        <v>453</v>
      </c>
      <c r="DI1" s="52" t="s">
        <v>456</v>
      </c>
      <c r="DJ1" s="113" t="s">
        <v>460</v>
      </c>
      <c r="DK1" s="113" t="s">
        <v>453</v>
      </c>
      <c r="DL1" s="52" t="s">
        <v>457</v>
      </c>
      <c r="DM1" s="113" t="s">
        <v>460</v>
      </c>
      <c r="DN1" s="113" t="s">
        <v>453</v>
      </c>
      <c r="DO1" s="52" t="s">
        <v>459</v>
      </c>
      <c r="DP1" s="113" t="s">
        <v>460</v>
      </c>
      <c r="DQ1" s="113" t="s">
        <v>453</v>
      </c>
      <c r="DR1" s="52" t="s">
        <v>458</v>
      </c>
      <c r="DS1" s="113" t="s">
        <v>460</v>
      </c>
      <c r="DT1" s="113" t="s">
        <v>453</v>
      </c>
    </row>
    <row r="2" spans="1:124" x14ac:dyDescent="0.2">
      <c r="A2" t="s">
        <v>450</v>
      </c>
      <c r="B2" s="111">
        <v>0</v>
      </c>
      <c r="C2" s="111">
        <v>0</v>
      </c>
      <c r="D2" s="111">
        <v>0</v>
      </c>
      <c r="E2" s="111">
        <v>0</v>
      </c>
      <c r="F2" s="111">
        <v>0</v>
      </c>
      <c r="G2" s="111">
        <v>0</v>
      </c>
      <c r="H2" s="111">
        <v>616</v>
      </c>
      <c r="I2" s="111">
        <v>121</v>
      </c>
      <c r="J2" s="111">
        <v>616</v>
      </c>
      <c r="K2" s="111">
        <v>121</v>
      </c>
      <c r="L2" s="111">
        <v>0</v>
      </c>
      <c r="M2" s="111">
        <v>0</v>
      </c>
      <c r="N2" s="111">
        <v>0</v>
      </c>
      <c r="O2" s="111">
        <v>0</v>
      </c>
      <c r="P2" s="111">
        <v>0</v>
      </c>
      <c r="Q2" s="111">
        <v>0</v>
      </c>
      <c r="R2" s="111">
        <v>0</v>
      </c>
      <c r="S2" s="111">
        <v>0</v>
      </c>
      <c r="T2" s="111">
        <v>0</v>
      </c>
      <c r="U2" s="111">
        <v>0</v>
      </c>
      <c r="V2" s="111">
        <v>0</v>
      </c>
      <c r="W2" s="111">
        <v>0</v>
      </c>
      <c r="X2" s="111">
        <v>0</v>
      </c>
      <c r="Y2" s="111">
        <v>0</v>
      </c>
      <c r="Z2" s="111">
        <v>0</v>
      </c>
      <c r="AA2" s="111">
        <v>4</v>
      </c>
      <c r="AB2" s="111">
        <v>837</v>
      </c>
      <c r="AC2" s="111">
        <v>6</v>
      </c>
      <c r="AD2" s="111">
        <v>0</v>
      </c>
      <c r="AE2" s="111">
        <v>162</v>
      </c>
      <c r="AF2" s="111">
        <v>2</v>
      </c>
      <c r="AG2" s="111">
        <v>152</v>
      </c>
      <c r="AH2" s="111">
        <v>15</v>
      </c>
      <c r="AI2" s="111">
        <v>79</v>
      </c>
      <c r="AJ2" s="111">
        <v>6</v>
      </c>
      <c r="AK2" s="111">
        <v>1</v>
      </c>
      <c r="AL2" s="111">
        <v>0</v>
      </c>
      <c r="AM2" s="111">
        <v>35</v>
      </c>
      <c r="AN2" s="111">
        <v>3</v>
      </c>
      <c r="AO2" s="111">
        <v>18</v>
      </c>
      <c r="AP2" s="111">
        <v>149</v>
      </c>
      <c r="AQ2" s="111">
        <v>0</v>
      </c>
      <c r="AR2" s="111">
        <v>9</v>
      </c>
      <c r="AS2" s="111">
        <v>73</v>
      </c>
      <c r="AT2" s="111">
        <v>3</v>
      </c>
      <c r="AU2" s="111">
        <v>0</v>
      </c>
      <c r="AV2" s="111">
        <v>0</v>
      </c>
      <c r="AW2" s="111">
        <v>0</v>
      </c>
      <c r="AX2" s="111">
        <v>0</v>
      </c>
      <c r="AY2" s="111">
        <v>0</v>
      </c>
      <c r="AZ2" s="111">
        <v>0</v>
      </c>
      <c r="BA2" s="111">
        <v>0</v>
      </c>
      <c r="BB2" s="111">
        <v>0</v>
      </c>
      <c r="BC2" s="111">
        <v>0</v>
      </c>
      <c r="BD2" s="111">
        <v>0</v>
      </c>
      <c r="BE2" s="111">
        <v>0</v>
      </c>
      <c r="BF2" s="111">
        <v>0</v>
      </c>
      <c r="BG2" s="111">
        <v>0</v>
      </c>
      <c r="BH2" s="111">
        <v>0</v>
      </c>
      <c r="BI2" s="111">
        <v>0</v>
      </c>
      <c r="BJ2" s="111">
        <v>0</v>
      </c>
      <c r="BK2" s="111">
        <v>1</v>
      </c>
      <c r="BL2" s="111">
        <v>59</v>
      </c>
      <c r="BN2" s="5">
        <f t="shared" ref="BN2:BN26" si="0">SUM(B2:E2)</f>
        <v>0</v>
      </c>
      <c r="BO2" s="5">
        <f t="shared" ref="BO2:BO26" si="1">SUM(F2:G2)</f>
        <v>0</v>
      </c>
      <c r="BP2" s="5">
        <f t="shared" ref="BP2:BP26" si="2">SUM(H2:I2)</f>
        <v>737</v>
      </c>
      <c r="BQ2" s="5">
        <f t="shared" ref="BQ2:BQ26" si="3">SUM(J2:K2)</f>
        <v>737</v>
      </c>
      <c r="BR2" s="5">
        <f t="shared" ref="BR2:BR26" si="4">SUM(U2:Z2)</f>
        <v>0</v>
      </c>
      <c r="BS2" s="5">
        <f t="shared" ref="BS2:BS26" si="5">SUM(AA2:AF2)</f>
        <v>1011</v>
      </c>
      <c r="BT2" s="5">
        <f t="shared" ref="BT2:BT26" si="6">SUM(AG2:AH2)</f>
        <v>167</v>
      </c>
      <c r="BU2" s="5">
        <f t="shared" ref="BU2:BU26" si="7">SUM(AI2:AJ2)</f>
        <v>85</v>
      </c>
      <c r="BV2" s="5">
        <f t="shared" ref="BV2:BV26" si="8">SUM(AK2:AL2)</f>
        <v>1</v>
      </c>
      <c r="BW2" s="5">
        <f t="shared" ref="BW2:BW26" si="9">SUM(AM2:AN2)</f>
        <v>38</v>
      </c>
      <c r="BX2" s="5">
        <f t="shared" ref="BX2:BX26" si="10">BA2+BB2+BE2+BF2+BG2</f>
        <v>0</v>
      </c>
      <c r="BY2" s="5">
        <f t="shared" ref="BY2:BY26" si="11">BC2+BD2+BH2+BI2+BJ2</f>
        <v>0</v>
      </c>
      <c r="BZ2" s="5">
        <f t="shared" ref="BZ2:BZ26" si="12">SUM(BK2:BL2)</f>
        <v>60</v>
      </c>
      <c r="CA2" s="5"/>
      <c r="CB2" s="5">
        <f t="shared" ref="CB2:CB26" si="13">SUM(BN2:BQ2)</f>
        <v>1474</v>
      </c>
      <c r="CC2" s="5">
        <f t="shared" ref="CC2:CC26" si="14">SUM(BR2:BS2)</f>
        <v>1011</v>
      </c>
      <c r="CD2" s="5">
        <f t="shared" ref="CD2:CD26" si="15">SUM(BT2:BW2)</f>
        <v>291</v>
      </c>
      <c r="CE2" s="5">
        <f t="shared" ref="CE2:CE26" si="16">SUM(BX2:BY2)</f>
        <v>0</v>
      </c>
      <c r="CF2" s="5">
        <f t="shared" ref="CF2:CF26" si="17">SUM(BZ2)</f>
        <v>60</v>
      </c>
      <c r="CG2" s="57">
        <f t="shared" ref="CG2:CG26" si="18">SUM(CB2:CF2)</f>
        <v>2836</v>
      </c>
      <c r="CI2" s="4">
        <f t="shared" ref="CI2:CI26" si="19">B2+C2</f>
        <v>0</v>
      </c>
      <c r="CJ2" s="4">
        <f t="shared" ref="CJ2:CJ26" si="20">D2+E2</f>
        <v>0</v>
      </c>
      <c r="CK2" s="4">
        <f t="shared" ref="CK2:CK26" si="21">B2+D2</f>
        <v>0</v>
      </c>
      <c r="CL2" s="4">
        <f t="shared" ref="CL2:CL26" si="22">C2+E2</f>
        <v>0</v>
      </c>
      <c r="DA2" s="55"/>
      <c r="DB2"/>
      <c r="DC2" s="114" t="str">
        <f>IF(DD2-DE2=0, "ok",DD2-DE2)</f>
        <v>ok</v>
      </c>
      <c r="DD2" s="1">
        <f>+B2+C2+D2+E2</f>
        <v>0</v>
      </c>
      <c r="DE2" s="1">
        <f>+N2+O2+P2</f>
        <v>0</v>
      </c>
      <c r="DF2" s="114">
        <f>IF(DG2-DH2=0, "ok",DG2-DH2)</f>
        <v>737</v>
      </c>
      <c r="DG2" s="1">
        <f>+H2+I2</f>
        <v>737</v>
      </c>
      <c r="DH2" s="1">
        <f>+Q2+R2+S2+T2</f>
        <v>0</v>
      </c>
      <c r="DI2" s="114" t="str">
        <f>IF(DJ2-DK2=0, "ok",DJ2-DK2)</f>
        <v>ok</v>
      </c>
      <c r="DJ2" s="1">
        <f>+AG2+AH2</f>
        <v>167</v>
      </c>
      <c r="DK2" s="1">
        <f>+AO2+AP2+AQ2</f>
        <v>167</v>
      </c>
      <c r="DL2" s="114" t="str">
        <f>IF(DM2-DN2=0, "ok",DM2-DN2)</f>
        <v>ok</v>
      </c>
      <c r="DM2" s="1">
        <f>+AI2+AJ2</f>
        <v>85</v>
      </c>
      <c r="DN2" s="1">
        <f>+AS2+AT2+AR2</f>
        <v>85</v>
      </c>
      <c r="DO2" s="114">
        <f>IF(DP2-DQ2=0, "ok",DP2-DQ2)</f>
        <v>1</v>
      </c>
      <c r="DP2" s="1">
        <f>+AK2+AL2</f>
        <v>1</v>
      </c>
      <c r="DQ2" s="1">
        <f>+AU2+AV2+AW2</f>
        <v>0</v>
      </c>
      <c r="DR2" s="114">
        <f>IF(DS2-DT2=0, "ok",DS2-DT2)</f>
        <v>38</v>
      </c>
      <c r="DS2" s="1">
        <f>+AM2+AN2</f>
        <v>38</v>
      </c>
      <c r="DT2" s="1">
        <f>+AX2+AY2+AZ2</f>
        <v>0</v>
      </c>
    </row>
    <row r="3" spans="1:124" x14ac:dyDescent="0.2">
      <c r="A3" t="s">
        <v>422</v>
      </c>
      <c r="B3" s="111">
        <v>1126</v>
      </c>
      <c r="C3" s="111">
        <v>1174</v>
      </c>
      <c r="D3" s="111">
        <v>559</v>
      </c>
      <c r="E3" s="111">
        <v>376</v>
      </c>
      <c r="F3" s="111">
        <v>0</v>
      </c>
      <c r="G3" s="111">
        <v>0</v>
      </c>
      <c r="H3" s="111">
        <v>26</v>
      </c>
      <c r="I3" s="111">
        <v>9</v>
      </c>
      <c r="J3">
        <v>0</v>
      </c>
      <c r="K3">
        <v>0</v>
      </c>
      <c r="L3">
        <v>0</v>
      </c>
      <c r="M3">
        <v>0</v>
      </c>
      <c r="N3" s="111">
        <v>0</v>
      </c>
      <c r="O3" s="111">
        <v>2386</v>
      </c>
      <c r="P3" s="111">
        <v>849</v>
      </c>
      <c r="Q3" s="111">
        <v>0</v>
      </c>
      <c r="R3" s="111">
        <v>25</v>
      </c>
      <c r="S3" s="111">
        <v>10</v>
      </c>
      <c r="T3" s="111">
        <v>0</v>
      </c>
      <c r="U3">
        <v>0</v>
      </c>
      <c r="V3" s="111">
        <v>6</v>
      </c>
      <c r="W3" s="111">
        <v>0</v>
      </c>
      <c r="X3">
        <v>0</v>
      </c>
      <c r="Y3" s="111">
        <v>1</v>
      </c>
      <c r="Z3" s="111">
        <v>0</v>
      </c>
      <c r="AA3" s="111">
        <v>0</v>
      </c>
      <c r="AB3" s="111">
        <v>208</v>
      </c>
      <c r="AC3" s="111">
        <v>0</v>
      </c>
      <c r="AD3">
        <v>0</v>
      </c>
      <c r="AE3" s="111">
        <v>55</v>
      </c>
      <c r="AF3" s="111">
        <v>0</v>
      </c>
      <c r="AG3" s="111">
        <v>321</v>
      </c>
      <c r="AH3" s="111">
        <v>225</v>
      </c>
      <c r="AI3" s="111">
        <v>8</v>
      </c>
      <c r="AJ3" s="111">
        <v>4</v>
      </c>
      <c r="AK3" s="111">
        <v>9</v>
      </c>
      <c r="AL3" s="111">
        <v>0</v>
      </c>
      <c r="AM3" s="111">
        <v>71</v>
      </c>
      <c r="AN3" s="111">
        <v>18</v>
      </c>
      <c r="AO3" s="111">
        <v>22</v>
      </c>
      <c r="AP3" s="111">
        <v>524</v>
      </c>
      <c r="AQ3">
        <v>0</v>
      </c>
      <c r="AR3" s="111">
        <v>0</v>
      </c>
      <c r="AS3" s="111">
        <v>12</v>
      </c>
      <c r="AT3" s="111">
        <v>0</v>
      </c>
      <c r="AU3" s="111">
        <v>0</v>
      </c>
      <c r="AV3" s="111">
        <v>9</v>
      </c>
      <c r="AW3" s="111">
        <v>0</v>
      </c>
      <c r="AX3" s="111">
        <v>29</v>
      </c>
      <c r="AY3" s="111">
        <v>60</v>
      </c>
      <c r="AZ3" s="111">
        <v>0</v>
      </c>
      <c r="BA3" s="111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 s="111">
        <v>0</v>
      </c>
      <c r="BJ3">
        <v>0</v>
      </c>
      <c r="BK3">
        <v>0</v>
      </c>
      <c r="BL3">
        <v>0</v>
      </c>
      <c r="BN3" s="5">
        <f t="shared" si="0"/>
        <v>3235</v>
      </c>
      <c r="BO3" s="5">
        <f t="shared" si="1"/>
        <v>0</v>
      </c>
      <c r="BP3" s="5">
        <f t="shared" si="2"/>
        <v>35</v>
      </c>
      <c r="BQ3" s="5">
        <f t="shared" si="3"/>
        <v>0</v>
      </c>
      <c r="BR3" s="5">
        <f t="shared" si="4"/>
        <v>7</v>
      </c>
      <c r="BS3" s="5">
        <f t="shared" si="5"/>
        <v>263</v>
      </c>
      <c r="BT3" s="5">
        <f t="shared" si="6"/>
        <v>546</v>
      </c>
      <c r="BU3" s="5">
        <f t="shared" si="7"/>
        <v>12</v>
      </c>
      <c r="BV3" s="5">
        <f t="shared" si="8"/>
        <v>9</v>
      </c>
      <c r="BW3" s="5">
        <f t="shared" si="9"/>
        <v>89</v>
      </c>
      <c r="BX3" s="5">
        <f t="shared" si="10"/>
        <v>0</v>
      </c>
      <c r="BY3" s="5">
        <f t="shared" si="11"/>
        <v>0</v>
      </c>
      <c r="BZ3" s="5">
        <f t="shared" si="12"/>
        <v>0</v>
      </c>
      <c r="CA3" s="5"/>
      <c r="CB3" s="5">
        <f t="shared" si="13"/>
        <v>3270</v>
      </c>
      <c r="CC3" s="5">
        <f t="shared" si="14"/>
        <v>270</v>
      </c>
      <c r="CD3" s="5">
        <f t="shared" si="15"/>
        <v>656</v>
      </c>
      <c r="CE3" s="5">
        <f t="shared" si="16"/>
        <v>0</v>
      </c>
      <c r="CF3" s="5">
        <f t="shared" si="17"/>
        <v>0</v>
      </c>
      <c r="CG3" s="57">
        <f t="shared" si="18"/>
        <v>4196</v>
      </c>
      <c r="CI3" s="4">
        <f t="shared" si="19"/>
        <v>2300</v>
      </c>
      <c r="CJ3" s="4">
        <f t="shared" si="20"/>
        <v>935</v>
      </c>
      <c r="CK3" s="4">
        <f t="shared" si="21"/>
        <v>1685</v>
      </c>
      <c r="CL3" s="4">
        <f t="shared" si="22"/>
        <v>1550</v>
      </c>
      <c r="DA3" s="55"/>
      <c r="DB3"/>
      <c r="DC3" s="114" t="str">
        <f t="shared" ref="DC3:DC35" si="23">IF(DD3-DE3=0, "ok",DD3-DE3)</f>
        <v>ok</v>
      </c>
      <c r="DD3" s="1">
        <f t="shared" ref="DD3:DD35" si="24">+B3+C3+D3+E3</f>
        <v>3235</v>
      </c>
      <c r="DE3" s="1">
        <f t="shared" ref="DE3:DE35" si="25">+N3+O3+P3</f>
        <v>3235</v>
      </c>
      <c r="DF3" s="114" t="str">
        <f t="shared" ref="DF3:DF35" si="26">IF(DG3-DH3=0, "ok",DG3-DH3)</f>
        <v>ok</v>
      </c>
      <c r="DG3" s="1">
        <f t="shared" ref="DG3:DG35" si="27">+H3+I3</f>
        <v>35</v>
      </c>
      <c r="DH3" s="1">
        <f t="shared" ref="DH3:DH35" si="28">+Q3+R3+S3+T3</f>
        <v>35</v>
      </c>
      <c r="DI3" s="114" t="str">
        <f t="shared" ref="DI3:DI35" si="29">IF(DJ3-DK3=0, "ok",DJ3-DK3)</f>
        <v>ok</v>
      </c>
      <c r="DJ3" s="1">
        <f t="shared" ref="DJ3:DJ35" si="30">+AG3+AH3</f>
        <v>546</v>
      </c>
      <c r="DK3" s="1">
        <f t="shared" ref="DK3:DK35" si="31">+AO3+AP3+AQ3</f>
        <v>546</v>
      </c>
      <c r="DL3" s="114" t="str">
        <f t="shared" ref="DL3:DL35" si="32">IF(DM3-DN3=0, "ok",DM3-DN3)</f>
        <v>ok</v>
      </c>
      <c r="DM3" s="1">
        <f t="shared" ref="DM3:DM35" si="33">+AI3+AJ3</f>
        <v>12</v>
      </c>
      <c r="DN3" s="1">
        <f t="shared" ref="DN3:DN35" si="34">+AS3+AT3+AR3</f>
        <v>12</v>
      </c>
      <c r="DO3" s="114" t="str">
        <f t="shared" ref="DO3:DO35" si="35">IF(DP3-DQ3=0, "ok",DP3-DQ3)</f>
        <v>ok</v>
      </c>
      <c r="DP3" s="1">
        <f t="shared" ref="DP3:DP35" si="36">+AK3+AL3</f>
        <v>9</v>
      </c>
      <c r="DQ3" s="1">
        <f t="shared" ref="DQ3:DQ35" si="37">+AU3+AV3+AW3</f>
        <v>9</v>
      </c>
      <c r="DR3" s="114" t="str">
        <f t="shared" ref="DR3:DR35" si="38">IF(DS3-DT3=0, "ok",DS3-DT3)</f>
        <v>ok</v>
      </c>
      <c r="DS3" s="1">
        <f t="shared" ref="DS3:DS35" si="39">+AM3+AN3</f>
        <v>89</v>
      </c>
      <c r="DT3" s="1">
        <f t="shared" ref="DT3:DT35" si="40">+AX3+AY3+AZ3</f>
        <v>89</v>
      </c>
    </row>
    <row r="4" spans="1:124" x14ac:dyDescent="0.2">
      <c r="A4" t="s">
        <v>425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 s="111">
        <v>1300</v>
      </c>
      <c r="I4">
        <v>0</v>
      </c>
      <c r="J4">
        <v>0</v>
      </c>
      <c r="K4">
        <v>0</v>
      </c>
      <c r="L4" s="111">
        <v>400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 s="108">
        <f>+H4+I4</f>
        <v>1300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N4" s="5">
        <f t="shared" si="0"/>
        <v>0</v>
      </c>
      <c r="BO4" s="5">
        <f t="shared" si="1"/>
        <v>0</v>
      </c>
      <c r="BP4" s="5">
        <f t="shared" si="2"/>
        <v>1300</v>
      </c>
      <c r="BQ4" s="5">
        <f t="shared" si="3"/>
        <v>0</v>
      </c>
      <c r="BR4" s="5">
        <f t="shared" si="4"/>
        <v>0</v>
      </c>
      <c r="BS4" s="5">
        <f t="shared" si="5"/>
        <v>0</v>
      </c>
      <c r="BT4" s="5">
        <f t="shared" si="6"/>
        <v>0</v>
      </c>
      <c r="BU4" s="5">
        <f t="shared" si="7"/>
        <v>0</v>
      </c>
      <c r="BV4" s="5">
        <f t="shared" si="8"/>
        <v>0</v>
      </c>
      <c r="BW4" s="5">
        <f t="shared" si="9"/>
        <v>0</v>
      </c>
      <c r="BX4" s="5">
        <f t="shared" si="10"/>
        <v>0</v>
      </c>
      <c r="BY4" s="5">
        <f t="shared" si="11"/>
        <v>0</v>
      </c>
      <c r="BZ4" s="5">
        <f t="shared" si="12"/>
        <v>0</v>
      </c>
      <c r="CA4" s="5"/>
      <c r="CB4" s="5">
        <f t="shared" si="13"/>
        <v>1300</v>
      </c>
      <c r="CC4" s="5">
        <f t="shared" si="14"/>
        <v>0</v>
      </c>
      <c r="CD4" s="5">
        <f t="shared" si="15"/>
        <v>0</v>
      </c>
      <c r="CE4" s="5">
        <f t="shared" si="16"/>
        <v>0</v>
      </c>
      <c r="CF4" s="5">
        <f t="shared" si="17"/>
        <v>0</v>
      </c>
      <c r="CG4" s="57">
        <f t="shared" si="18"/>
        <v>1300</v>
      </c>
      <c r="CI4" s="4">
        <f t="shared" si="19"/>
        <v>0</v>
      </c>
      <c r="CJ4" s="4">
        <f t="shared" si="20"/>
        <v>0</v>
      </c>
      <c r="CK4" s="4">
        <f t="shared" si="21"/>
        <v>0</v>
      </c>
      <c r="CL4" s="4">
        <f t="shared" si="22"/>
        <v>0</v>
      </c>
      <c r="DA4"/>
      <c r="DB4"/>
      <c r="DC4" s="114" t="str">
        <f t="shared" si="23"/>
        <v>ok</v>
      </c>
      <c r="DD4" s="1">
        <f t="shared" si="24"/>
        <v>0</v>
      </c>
      <c r="DE4" s="1">
        <f t="shared" si="25"/>
        <v>0</v>
      </c>
      <c r="DF4" s="114" t="str">
        <f t="shared" si="26"/>
        <v>ok</v>
      </c>
      <c r="DG4" s="1">
        <f t="shared" si="27"/>
        <v>1300</v>
      </c>
      <c r="DH4" s="1">
        <f t="shared" si="28"/>
        <v>1300</v>
      </c>
      <c r="DI4" s="114" t="str">
        <f t="shared" si="29"/>
        <v>ok</v>
      </c>
      <c r="DJ4" s="1">
        <f t="shared" si="30"/>
        <v>0</v>
      </c>
      <c r="DK4" s="1">
        <f t="shared" si="31"/>
        <v>0</v>
      </c>
      <c r="DL4" s="114" t="str">
        <f t="shared" si="32"/>
        <v>ok</v>
      </c>
      <c r="DM4" s="1">
        <f t="shared" si="33"/>
        <v>0</v>
      </c>
      <c r="DN4" s="1">
        <f t="shared" si="34"/>
        <v>0</v>
      </c>
      <c r="DO4" s="114" t="str">
        <f t="shared" si="35"/>
        <v>ok</v>
      </c>
      <c r="DP4" s="1">
        <f t="shared" si="36"/>
        <v>0</v>
      </c>
      <c r="DQ4" s="1">
        <f t="shared" si="37"/>
        <v>0</v>
      </c>
      <c r="DR4" s="114" t="str">
        <f t="shared" si="38"/>
        <v>ok</v>
      </c>
      <c r="DS4" s="1">
        <f t="shared" si="39"/>
        <v>0</v>
      </c>
      <c r="DT4" s="1">
        <f t="shared" si="40"/>
        <v>0</v>
      </c>
    </row>
    <row r="5" spans="1:124" x14ac:dyDescent="0.2">
      <c r="A5" t="s">
        <v>426</v>
      </c>
      <c r="B5">
        <v>0</v>
      </c>
      <c r="C5" s="111">
        <v>623</v>
      </c>
      <c r="D5">
        <v>0</v>
      </c>
      <c r="E5" s="111">
        <v>36</v>
      </c>
      <c r="F5" s="111">
        <v>1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 s="111">
        <v>259</v>
      </c>
      <c r="P5" s="111">
        <v>400</v>
      </c>
      <c r="Q5">
        <v>0</v>
      </c>
      <c r="R5">
        <v>0</v>
      </c>
      <c r="S5">
        <v>0</v>
      </c>
      <c r="T5">
        <v>0</v>
      </c>
      <c r="U5">
        <v>0</v>
      </c>
      <c r="V5" s="111">
        <v>51</v>
      </c>
      <c r="W5">
        <v>0</v>
      </c>
      <c r="X5">
        <v>0</v>
      </c>
      <c r="Y5">
        <v>0</v>
      </c>
      <c r="Z5">
        <v>0</v>
      </c>
      <c r="AA5">
        <v>0</v>
      </c>
      <c r="AB5" s="111">
        <v>101</v>
      </c>
      <c r="AC5">
        <v>0</v>
      </c>
      <c r="AD5">
        <v>0</v>
      </c>
      <c r="AE5" s="111">
        <v>21</v>
      </c>
      <c r="AF5">
        <v>0</v>
      </c>
      <c r="AG5" s="111">
        <v>59</v>
      </c>
      <c r="AH5">
        <v>0</v>
      </c>
      <c r="AI5" s="111">
        <v>27</v>
      </c>
      <c r="AJ5" s="111">
        <v>12</v>
      </c>
      <c r="AK5">
        <v>0</v>
      </c>
      <c r="AL5">
        <v>0</v>
      </c>
      <c r="AM5" s="111">
        <v>28</v>
      </c>
      <c r="AN5">
        <v>0</v>
      </c>
      <c r="AO5">
        <v>0</v>
      </c>
      <c r="AP5" s="111">
        <v>59</v>
      </c>
      <c r="AQ5">
        <v>0</v>
      </c>
      <c r="AR5">
        <v>0</v>
      </c>
      <c r="AS5" s="111">
        <v>39</v>
      </c>
      <c r="AT5">
        <v>0</v>
      </c>
      <c r="AU5">
        <v>0</v>
      </c>
      <c r="AV5">
        <v>0</v>
      </c>
      <c r="AW5">
        <v>0</v>
      </c>
      <c r="AX5">
        <v>0</v>
      </c>
      <c r="AY5" s="111">
        <v>28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 s="5"/>
      <c r="BN5" s="5">
        <f t="shared" si="0"/>
        <v>659</v>
      </c>
      <c r="BO5" s="5">
        <f t="shared" si="1"/>
        <v>1</v>
      </c>
      <c r="BP5" s="5">
        <f t="shared" si="2"/>
        <v>0</v>
      </c>
      <c r="BQ5" s="5">
        <f t="shared" si="3"/>
        <v>0</v>
      </c>
      <c r="BR5" s="5">
        <f t="shared" si="4"/>
        <v>51</v>
      </c>
      <c r="BS5" s="5">
        <f t="shared" si="5"/>
        <v>122</v>
      </c>
      <c r="BT5" s="5">
        <f t="shared" si="6"/>
        <v>59</v>
      </c>
      <c r="BU5" s="5">
        <f t="shared" si="7"/>
        <v>39</v>
      </c>
      <c r="BV5" s="5">
        <f t="shared" si="8"/>
        <v>0</v>
      </c>
      <c r="BW5" s="5">
        <f t="shared" si="9"/>
        <v>28</v>
      </c>
      <c r="BX5" s="5">
        <f t="shared" si="10"/>
        <v>0</v>
      </c>
      <c r="BY5" s="5">
        <f t="shared" si="11"/>
        <v>0</v>
      </c>
      <c r="BZ5" s="5">
        <f t="shared" si="12"/>
        <v>0</v>
      </c>
      <c r="CA5" s="5"/>
      <c r="CB5" s="5">
        <f t="shared" si="13"/>
        <v>660</v>
      </c>
      <c r="CC5" s="5">
        <f t="shared" si="14"/>
        <v>173</v>
      </c>
      <c r="CD5" s="5">
        <f t="shared" si="15"/>
        <v>126</v>
      </c>
      <c r="CE5" s="5">
        <f t="shared" si="16"/>
        <v>0</v>
      </c>
      <c r="CF5" s="5">
        <f t="shared" si="17"/>
        <v>0</v>
      </c>
      <c r="CG5" s="57">
        <f t="shared" si="18"/>
        <v>959</v>
      </c>
      <c r="CI5" s="4">
        <f t="shared" si="19"/>
        <v>623</v>
      </c>
      <c r="CJ5" s="4">
        <f t="shared" si="20"/>
        <v>36</v>
      </c>
      <c r="CK5" s="4">
        <f t="shared" si="21"/>
        <v>0</v>
      </c>
      <c r="CL5" s="4">
        <f t="shared" si="22"/>
        <v>659</v>
      </c>
      <c r="DA5" s="55"/>
      <c r="DB5"/>
      <c r="DC5" s="114" t="str">
        <f t="shared" si="23"/>
        <v>ok</v>
      </c>
      <c r="DD5" s="1">
        <f t="shared" si="24"/>
        <v>659</v>
      </c>
      <c r="DE5" s="1">
        <f t="shared" si="25"/>
        <v>659</v>
      </c>
      <c r="DF5" s="114" t="str">
        <f t="shared" si="26"/>
        <v>ok</v>
      </c>
      <c r="DG5" s="1">
        <f t="shared" si="27"/>
        <v>0</v>
      </c>
      <c r="DH5" s="1">
        <f t="shared" si="28"/>
        <v>0</v>
      </c>
      <c r="DI5" s="114" t="str">
        <f t="shared" si="29"/>
        <v>ok</v>
      </c>
      <c r="DJ5" s="1">
        <f t="shared" si="30"/>
        <v>59</v>
      </c>
      <c r="DK5" s="1">
        <f t="shared" si="31"/>
        <v>59</v>
      </c>
      <c r="DL5" s="114" t="str">
        <f t="shared" si="32"/>
        <v>ok</v>
      </c>
      <c r="DM5" s="1">
        <f t="shared" si="33"/>
        <v>39</v>
      </c>
      <c r="DN5" s="1">
        <f t="shared" si="34"/>
        <v>39</v>
      </c>
      <c r="DO5" s="114" t="str">
        <f t="shared" si="35"/>
        <v>ok</v>
      </c>
      <c r="DP5" s="1">
        <f t="shared" si="36"/>
        <v>0</v>
      </c>
      <c r="DQ5" s="1">
        <f t="shared" si="37"/>
        <v>0</v>
      </c>
      <c r="DR5" s="114" t="str">
        <f t="shared" si="38"/>
        <v>ok</v>
      </c>
      <c r="DS5" s="1">
        <f t="shared" si="39"/>
        <v>28</v>
      </c>
      <c r="DT5" s="1">
        <f t="shared" si="40"/>
        <v>28</v>
      </c>
    </row>
    <row r="6" spans="1:124" s="32" customFormat="1" x14ac:dyDescent="0.2">
      <c r="A6" t="s">
        <v>432</v>
      </c>
      <c r="B6" s="111">
        <v>0</v>
      </c>
      <c r="C6" s="111">
        <v>0</v>
      </c>
      <c r="D6" s="111">
        <v>0</v>
      </c>
      <c r="E6" s="111">
        <v>0</v>
      </c>
      <c r="F6" s="111">
        <v>0</v>
      </c>
      <c r="G6" s="111">
        <v>0</v>
      </c>
      <c r="H6" s="111">
        <v>0</v>
      </c>
      <c r="I6" s="111">
        <v>0</v>
      </c>
      <c r="J6" s="111">
        <v>0</v>
      </c>
      <c r="K6" s="111">
        <v>0</v>
      </c>
      <c r="L6" s="111">
        <v>0</v>
      </c>
      <c r="M6" s="111">
        <v>0</v>
      </c>
      <c r="N6" s="111">
        <v>0</v>
      </c>
      <c r="O6" s="111">
        <v>0</v>
      </c>
      <c r="P6" s="111">
        <v>0</v>
      </c>
      <c r="Q6" s="111">
        <v>0</v>
      </c>
      <c r="R6" s="111">
        <v>0</v>
      </c>
      <c r="S6" s="111">
        <v>0</v>
      </c>
      <c r="T6" s="111">
        <v>0</v>
      </c>
      <c r="U6" s="111">
        <v>0</v>
      </c>
      <c r="V6" s="111">
        <v>0</v>
      </c>
      <c r="W6" s="111">
        <v>0</v>
      </c>
      <c r="X6" s="111">
        <v>0</v>
      </c>
      <c r="Y6" s="111">
        <v>0</v>
      </c>
      <c r="Z6" s="111">
        <v>0</v>
      </c>
      <c r="AA6" s="111">
        <v>0</v>
      </c>
      <c r="AB6" s="111">
        <v>0</v>
      </c>
      <c r="AC6" s="111">
        <v>0</v>
      </c>
      <c r="AD6" s="111">
        <v>0</v>
      </c>
      <c r="AE6" s="111">
        <v>0</v>
      </c>
      <c r="AF6" s="111">
        <v>0</v>
      </c>
      <c r="AG6" s="111">
        <v>0</v>
      </c>
      <c r="AH6" s="111">
        <v>0</v>
      </c>
      <c r="AI6" s="111">
        <v>0</v>
      </c>
      <c r="AJ6" s="111">
        <v>0</v>
      </c>
      <c r="AK6" s="111">
        <v>0</v>
      </c>
      <c r="AL6" s="111">
        <v>0</v>
      </c>
      <c r="AM6" s="111">
        <v>0</v>
      </c>
      <c r="AN6" s="111">
        <v>0</v>
      </c>
      <c r="AO6" s="111">
        <v>0</v>
      </c>
      <c r="AP6" s="111">
        <v>0</v>
      </c>
      <c r="AQ6" s="111">
        <v>0</v>
      </c>
      <c r="AR6" s="111">
        <v>0</v>
      </c>
      <c r="AS6" s="111">
        <v>0</v>
      </c>
      <c r="AT6" s="111">
        <v>0</v>
      </c>
      <c r="AU6" s="111">
        <v>0</v>
      </c>
      <c r="AV6" s="111">
        <v>0</v>
      </c>
      <c r="AW6" s="111">
        <v>0</v>
      </c>
      <c r="AX6" s="111">
        <v>0</v>
      </c>
      <c r="AY6" s="111">
        <v>0</v>
      </c>
      <c r="AZ6" s="111">
        <v>0</v>
      </c>
      <c r="BA6" s="111">
        <v>0</v>
      </c>
      <c r="BB6" s="111">
        <v>0</v>
      </c>
      <c r="BC6" s="111">
        <v>0</v>
      </c>
      <c r="BD6" s="111">
        <v>0</v>
      </c>
      <c r="BE6" s="111">
        <v>0</v>
      </c>
      <c r="BF6" s="111">
        <v>0</v>
      </c>
      <c r="BG6" s="111">
        <v>0</v>
      </c>
      <c r="BH6" s="111">
        <v>0</v>
      </c>
      <c r="BI6" s="111">
        <v>0</v>
      </c>
      <c r="BJ6" s="111">
        <v>0</v>
      </c>
      <c r="BK6" s="111">
        <v>0</v>
      </c>
      <c r="BL6" s="111">
        <v>0</v>
      </c>
      <c r="BM6" s="3"/>
      <c r="BN6" s="5">
        <f t="shared" si="0"/>
        <v>0</v>
      </c>
      <c r="BO6" s="5">
        <f t="shared" si="1"/>
        <v>0</v>
      </c>
      <c r="BP6" s="5">
        <f t="shared" si="2"/>
        <v>0</v>
      </c>
      <c r="BQ6" s="5">
        <f t="shared" si="3"/>
        <v>0</v>
      </c>
      <c r="BR6" s="5">
        <f t="shared" si="4"/>
        <v>0</v>
      </c>
      <c r="BS6" s="5">
        <f t="shared" si="5"/>
        <v>0</v>
      </c>
      <c r="BT6" s="5">
        <f t="shared" si="6"/>
        <v>0</v>
      </c>
      <c r="BU6" s="5">
        <f t="shared" si="7"/>
        <v>0</v>
      </c>
      <c r="BV6" s="5">
        <f t="shared" si="8"/>
        <v>0</v>
      </c>
      <c r="BW6" s="5">
        <f t="shared" si="9"/>
        <v>0</v>
      </c>
      <c r="BX6" s="5">
        <f t="shared" si="10"/>
        <v>0</v>
      </c>
      <c r="BY6" s="5">
        <f t="shared" si="11"/>
        <v>0</v>
      </c>
      <c r="BZ6" s="5">
        <f t="shared" si="12"/>
        <v>0</v>
      </c>
      <c r="CA6" s="5"/>
      <c r="CB6" s="5">
        <f t="shared" si="13"/>
        <v>0</v>
      </c>
      <c r="CC6" s="5">
        <f t="shared" si="14"/>
        <v>0</v>
      </c>
      <c r="CD6" s="5">
        <f t="shared" si="15"/>
        <v>0</v>
      </c>
      <c r="CE6" s="5">
        <f t="shared" si="16"/>
        <v>0</v>
      </c>
      <c r="CF6" s="5">
        <f t="shared" si="17"/>
        <v>0</v>
      </c>
      <c r="CG6" s="57">
        <f t="shared" si="18"/>
        <v>0</v>
      </c>
      <c r="CH6" s="3"/>
      <c r="CI6" s="4">
        <f t="shared" si="19"/>
        <v>0</v>
      </c>
      <c r="CJ6" s="4">
        <f t="shared" si="20"/>
        <v>0</v>
      </c>
      <c r="CK6" s="4">
        <f t="shared" si="21"/>
        <v>0</v>
      </c>
      <c r="CL6" s="4">
        <f t="shared" si="22"/>
        <v>0</v>
      </c>
      <c r="DA6"/>
      <c r="DB6"/>
      <c r="DC6" s="114" t="str">
        <f t="shared" si="23"/>
        <v>ok</v>
      </c>
      <c r="DD6" s="1">
        <f t="shared" si="24"/>
        <v>0</v>
      </c>
      <c r="DE6" s="1">
        <f t="shared" si="25"/>
        <v>0</v>
      </c>
      <c r="DF6" s="114" t="str">
        <f t="shared" si="26"/>
        <v>ok</v>
      </c>
      <c r="DG6" s="1">
        <f t="shared" si="27"/>
        <v>0</v>
      </c>
      <c r="DH6" s="1">
        <f t="shared" si="28"/>
        <v>0</v>
      </c>
      <c r="DI6" s="114" t="str">
        <f t="shared" si="29"/>
        <v>ok</v>
      </c>
      <c r="DJ6" s="1">
        <f t="shared" si="30"/>
        <v>0</v>
      </c>
      <c r="DK6" s="1">
        <f t="shared" si="31"/>
        <v>0</v>
      </c>
      <c r="DL6" s="114" t="str">
        <f t="shared" si="32"/>
        <v>ok</v>
      </c>
      <c r="DM6" s="1">
        <f t="shared" si="33"/>
        <v>0</v>
      </c>
      <c r="DN6" s="1">
        <f t="shared" si="34"/>
        <v>0</v>
      </c>
      <c r="DO6" s="114" t="str">
        <f t="shared" si="35"/>
        <v>ok</v>
      </c>
      <c r="DP6" s="1">
        <f t="shared" si="36"/>
        <v>0</v>
      </c>
      <c r="DQ6" s="1">
        <f t="shared" si="37"/>
        <v>0</v>
      </c>
      <c r="DR6" s="114" t="str">
        <f t="shared" si="38"/>
        <v>ok</v>
      </c>
      <c r="DS6" s="1">
        <f t="shared" si="39"/>
        <v>0</v>
      </c>
      <c r="DT6" s="1">
        <f t="shared" si="40"/>
        <v>0</v>
      </c>
    </row>
    <row r="7" spans="1:124" s="32" customFormat="1" x14ac:dyDescent="0.2">
      <c r="A7" t="s">
        <v>437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 s="111">
        <v>3047</v>
      </c>
      <c r="I7">
        <v>0</v>
      </c>
      <c r="J7">
        <v>0</v>
      </c>
      <c r="K7">
        <v>0</v>
      </c>
      <c r="L7" s="111">
        <v>471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 s="108">
        <f>+H7+I7</f>
        <v>3047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 s="3"/>
      <c r="BN7" s="5">
        <f t="shared" si="0"/>
        <v>0</v>
      </c>
      <c r="BO7" s="5">
        <f t="shared" si="1"/>
        <v>0</v>
      </c>
      <c r="BP7" s="5">
        <f t="shared" si="2"/>
        <v>3047</v>
      </c>
      <c r="BQ7" s="5">
        <f t="shared" si="3"/>
        <v>0</v>
      </c>
      <c r="BR7" s="5">
        <f t="shared" si="4"/>
        <v>0</v>
      </c>
      <c r="BS7" s="5">
        <f t="shared" si="5"/>
        <v>0</v>
      </c>
      <c r="BT7" s="5">
        <f t="shared" si="6"/>
        <v>0</v>
      </c>
      <c r="BU7" s="5">
        <f t="shared" si="7"/>
        <v>0</v>
      </c>
      <c r="BV7" s="5">
        <f t="shared" si="8"/>
        <v>0</v>
      </c>
      <c r="BW7" s="5">
        <f t="shared" si="9"/>
        <v>0</v>
      </c>
      <c r="BX7" s="5">
        <f t="shared" si="10"/>
        <v>0</v>
      </c>
      <c r="BY7" s="5">
        <f t="shared" si="11"/>
        <v>0</v>
      </c>
      <c r="BZ7" s="5">
        <f t="shared" si="12"/>
        <v>0</v>
      </c>
      <c r="CA7" s="5"/>
      <c r="CB7" s="5">
        <f t="shared" si="13"/>
        <v>3047</v>
      </c>
      <c r="CC7" s="5">
        <f t="shared" si="14"/>
        <v>0</v>
      </c>
      <c r="CD7" s="5">
        <f t="shared" si="15"/>
        <v>0</v>
      </c>
      <c r="CE7" s="5">
        <f t="shared" si="16"/>
        <v>0</v>
      </c>
      <c r="CF7" s="5">
        <f t="shared" si="17"/>
        <v>0</v>
      </c>
      <c r="CG7" s="57">
        <f t="shared" si="18"/>
        <v>3047</v>
      </c>
      <c r="CH7" s="3"/>
      <c r="CI7" s="4">
        <f t="shared" si="19"/>
        <v>0</v>
      </c>
      <c r="CJ7" s="4">
        <f t="shared" si="20"/>
        <v>0</v>
      </c>
      <c r="CK7" s="4">
        <f t="shared" si="21"/>
        <v>0</v>
      </c>
      <c r="CL7" s="4">
        <f t="shared" si="22"/>
        <v>0</v>
      </c>
      <c r="DA7"/>
      <c r="DB7"/>
      <c r="DC7" s="114" t="str">
        <f t="shared" si="23"/>
        <v>ok</v>
      </c>
      <c r="DD7" s="1">
        <f t="shared" si="24"/>
        <v>0</v>
      </c>
      <c r="DE7" s="1">
        <f t="shared" si="25"/>
        <v>0</v>
      </c>
      <c r="DF7" s="114" t="str">
        <f t="shared" si="26"/>
        <v>ok</v>
      </c>
      <c r="DG7" s="1">
        <f t="shared" si="27"/>
        <v>3047</v>
      </c>
      <c r="DH7" s="1">
        <f t="shared" si="28"/>
        <v>3047</v>
      </c>
      <c r="DI7" s="114" t="str">
        <f t="shared" si="29"/>
        <v>ok</v>
      </c>
      <c r="DJ7" s="1">
        <f t="shared" si="30"/>
        <v>0</v>
      </c>
      <c r="DK7" s="1">
        <f t="shared" si="31"/>
        <v>0</v>
      </c>
      <c r="DL7" s="114" t="str">
        <f t="shared" si="32"/>
        <v>ok</v>
      </c>
      <c r="DM7" s="1">
        <f t="shared" si="33"/>
        <v>0</v>
      </c>
      <c r="DN7" s="1">
        <f t="shared" si="34"/>
        <v>0</v>
      </c>
      <c r="DO7" s="114" t="str">
        <f t="shared" si="35"/>
        <v>ok</v>
      </c>
      <c r="DP7" s="1">
        <f t="shared" si="36"/>
        <v>0</v>
      </c>
      <c r="DQ7" s="1">
        <f t="shared" si="37"/>
        <v>0</v>
      </c>
      <c r="DR7" s="114" t="str">
        <f t="shared" si="38"/>
        <v>ok</v>
      </c>
      <c r="DS7" s="1">
        <f t="shared" si="39"/>
        <v>0</v>
      </c>
      <c r="DT7" s="1">
        <f t="shared" si="40"/>
        <v>0</v>
      </c>
    </row>
    <row r="8" spans="1:124" x14ac:dyDescent="0.2">
      <c r="A8" t="s">
        <v>427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 s="111">
        <v>62</v>
      </c>
      <c r="BC8">
        <v>0</v>
      </c>
      <c r="BD8" s="111">
        <v>12</v>
      </c>
      <c r="BE8">
        <v>0</v>
      </c>
      <c r="BF8" s="111">
        <v>2</v>
      </c>
      <c r="BG8">
        <v>0</v>
      </c>
      <c r="BH8">
        <v>0</v>
      </c>
      <c r="BI8" s="111">
        <v>1</v>
      </c>
      <c r="BJ8">
        <v>0</v>
      </c>
      <c r="BK8">
        <v>0</v>
      </c>
      <c r="BL8">
        <v>0</v>
      </c>
      <c r="BN8" s="5">
        <f t="shared" si="0"/>
        <v>0</v>
      </c>
      <c r="BO8" s="5">
        <f t="shared" si="1"/>
        <v>0</v>
      </c>
      <c r="BP8" s="5">
        <f t="shared" si="2"/>
        <v>0</v>
      </c>
      <c r="BQ8" s="5">
        <f t="shared" si="3"/>
        <v>0</v>
      </c>
      <c r="BR8" s="5">
        <f t="shared" si="4"/>
        <v>0</v>
      </c>
      <c r="BS8" s="5">
        <f t="shared" si="5"/>
        <v>0</v>
      </c>
      <c r="BT8" s="5">
        <f t="shared" si="6"/>
        <v>0</v>
      </c>
      <c r="BU8" s="5">
        <f t="shared" si="7"/>
        <v>0</v>
      </c>
      <c r="BV8" s="5">
        <f t="shared" si="8"/>
        <v>0</v>
      </c>
      <c r="BW8" s="5">
        <f t="shared" si="9"/>
        <v>0</v>
      </c>
      <c r="BX8" s="5">
        <f t="shared" si="10"/>
        <v>64</v>
      </c>
      <c r="BY8" s="5">
        <f t="shared" si="11"/>
        <v>13</v>
      </c>
      <c r="BZ8" s="5">
        <f t="shared" si="12"/>
        <v>0</v>
      </c>
      <c r="CB8" s="5">
        <f t="shared" si="13"/>
        <v>0</v>
      </c>
      <c r="CC8" s="5">
        <f t="shared" si="14"/>
        <v>0</v>
      </c>
      <c r="CD8" s="5">
        <f t="shared" si="15"/>
        <v>0</v>
      </c>
      <c r="CE8" s="5">
        <f t="shared" si="16"/>
        <v>77</v>
      </c>
      <c r="CF8" s="5">
        <f t="shared" si="17"/>
        <v>0</v>
      </c>
      <c r="CG8" s="57">
        <f t="shared" si="18"/>
        <v>77</v>
      </c>
      <c r="CI8" s="4">
        <f t="shared" si="19"/>
        <v>0</v>
      </c>
      <c r="CJ8" s="4">
        <f t="shared" si="20"/>
        <v>0</v>
      </c>
      <c r="CK8" s="4">
        <f t="shared" si="21"/>
        <v>0</v>
      </c>
      <c r="CL8" s="4">
        <f t="shared" si="22"/>
        <v>0</v>
      </c>
      <c r="DA8"/>
      <c r="DB8"/>
      <c r="DC8" s="114" t="str">
        <f t="shared" si="23"/>
        <v>ok</v>
      </c>
      <c r="DD8" s="1">
        <f t="shared" si="24"/>
        <v>0</v>
      </c>
      <c r="DE8" s="1">
        <f t="shared" si="25"/>
        <v>0</v>
      </c>
      <c r="DF8" s="114" t="str">
        <f t="shared" si="26"/>
        <v>ok</v>
      </c>
      <c r="DG8" s="1">
        <f t="shared" si="27"/>
        <v>0</v>
      </c>
      <c r="DH8" s="1">
        <f t="shared" si="28"/>
        <v>0</v>
      </c>
      <c r="DI8" s="114" t="str">
        <f t="shared" si="29"/>
        <v>ok</v>
      </c>
      <c r="DJ8" s="1">
        <f t="shared" si="30"/>
        <v>0</v>
      </c>
      <c r="DK8" s="1">
        <f t="shared" si="31"/>
        <v>0</v>
      </c>
      <c r="DL8" s="114" t="str">
        <f t="shared" si="32"/>
        <v>ok</v>
      </c>
      <c r="DM8" s="1">
        <f t="shared" si="33"/>
        <v>0</v>
      </c>
      <c r="DN8" s="1">
        <f t="shared" si="34"/>
        <v>0</v>
      </c>
      <c r="DO8" s="114" t="str">
        <f t="shared" si="35"/>
        <v>ok</v>
      </c>
      <c r="DP8" s="1">
        <f t="shared" si="36"/>
        <v>0</v>
      </c>
      <c r="DQ8" s="1">
        <f t="shared" si="37"/>
        <v>0</v>
      </c>
      <c r="DR8" s="114" t="str">
        <f t="shared" si="38"/>
        <v>ok</v>
      </c>
      <c r="DS8" s="1">
        <f t="shared" si="39"/>
        <v>0</v>
      </c>
      <c r="DT8" s="1">
        <f t="shared" si="40"/>
        <v>0</v>
      </c>
    </row>
    <row r="9" spans="1:124" x14ac:dyDescent="0.2">
      <c r="A9" s="55" t="s">
        <v>445</v>
      </c>
      <c r="B9">
        <v>13</v>
      </c>
      <c r="C9">
        <v>2</v>
      </c>
      <c r="D9">
        <v>4265</v>
      </c>
      <c r="E9">
        <v>172</v>
      </c>
      <c r="F9">
        <v>3</v>
      </c>
      <c r="G9">
        <v>6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4452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1</v>
      </c>
      <c r="BM9" s="32"/>
      <c r="BN9" s="5">
        <f t="shared" si="0"/>
        <v>4452</v>
      </c>
      <c r="BO9" s="5">
        <f t="shared" si="1"/>
        <v>9</v>
      </c>
      <c r="BP9" s="5">
        <f t="shared" si="2"/>
        <v>0</v>
      </c>
      <c r="BQ9" s="5">
        <f t="shared" si="3"/>
        <v>0</v>
      </c>
      <c r="BR9" s="5">
        <f t="shared" si="4"/>
        <v>0</v>
      </c>
      <c r="BS9" s="5">
        <f t="shared" si="5"/>
        <v>0</v>
      </c>
      <c r="BT9" s="5">
        <f t="shared" si="6"/>
        <v>0</v>
      </c>
      <c r="BU9" s="5">
        <f t="shared" si="7"/>
        <v>0</v>
      </c>
      <c r="BV9" s="5">
        <f t="shared" si="8"/>
        <v>0</v>
      </c>
      <c r="BW9" s="5">
        <f t="shared" si="9"/>
        <v>0</v>
      </c>
      <c r="BX9" s="5">
        <f t="shared" si="10"/>
        <v>0</v>
      </c>
      <c r="BY9" s="5">
        <f t="shared" si="11"/>
        <v>0</v>
      </c>
      <c r="BZ9" s="5">
        <f t="shared" si="12"/>
        <v>1</v>
      </c>
      <c r="CA9" s="5"/>
      <c r="CB9" s="5">
        <f t="shared" si="13"/>
        <v>4461</v>
      </c>
      <c r="CC9" s="5">
        <f t="shared" si="14"/>
        <v>0</v>
      </c>
      <c r="CD9" s="5">
        <f t="shared" si="15"/>
        <v>0</v>
      </c>
      <c r="CE9" s="5">
        <f t="shared" si="16"/>
        <v>0</v>
      </c>
      <c r="CF9" s="5">
        <f t="shared" si="17"/>
        <v>1</v>
      </c>
      <c r="CG9" s="57">
        <f t="shared" si="18"/>
        <v>4462</v>
      </c>
      <c r="CH9" s="32"/>
      <c r="CI9" s="31">
        <f t="shared" si="19"/>
        <v>15</v>
      </c>
      <c r="CJ9" s="31">
        <f t="shared" si="20"/>
        <v>4437</v>
      </c>
      <c r="CK9" s="31">
        <f t="shared" si="21"/>
        <v>4278</v>
      </c>
      <c r="CL9" s="31">
        <f t="shared" si="22"/>
        <v>174</v>
      </c>
      <c r="DA9" s="30"/>
      <c r="DB9" s="30"/>
      <c r="DC9" s="114" t="str">
        <f t="shared" si="23"/>
        <v>ok</v>
      </c>
      <c r="DD9" s="1">
        <f t="shared" si="24"/>
        <v>4452</v>
      </c>
      <c r="DE9" s="1">
        <f t="shared" si="25"/>
        <v>4452</v>
      </c>
      <c r="DF9" s="114" t="str">
        <f t="shared" si="26"/>
        <v>ok</v>
      </c>
      <c r="DG9" s="1">
        <f t="shared" si="27"/>
        <v>0</v>
      </c>
      <c r="DH9" s="1">
        <f t="shared" si="28"/>
        <v>0</v>
      </c>
      <c r="DI9" s="114" t="str">
        <f t="shared" si="29"/>
        <v>ok</v>
      </c>
      <c r="DJ9" s="1">
        <f t="shared" si="30"/>
        <v>0</v>
      </c>
      <c r="DK9" s="1">
        <f t="shared" si="31"/>
        <v>0</v>
      </c>
      <c r="DL9" s="114" t="str">
        <f t="shared" si="32"/>
        <v>ok</v>
      </c>
      <c r="DM9" s="1">
        <f t="shared" si="33"/>
        <v>0</v>
      </c>
      <c r="DN9" s="1">
        <f t="shared" si="34"/>
        <v>0</v>
      </c>
      <c r="DO9" s="114" t="str">
        <f t="shared" si="35"/>
        <v>ok</v>
      </c>
      <c r="DP9" s="1">
        <f t="shared" si="36"/>
        <v>0</v>
      </c>
      <c r="DQ9" s="1">
        <f t="shared" si="37"/>
        <v>0</v>
      </c>
      <c r="DR9" s="114" t="str">
        <f t="shared" si="38"/>
        <v>ok</v>
      </c>
      <c r="DS9" s="1">
        <f t="shared" si="39"/>
        <v>0</v>
      </c>
      <c r="DT9" s="1">
        <f t="shared" si="40"/>
        <v>0</v>
      </c>
    </row>
    <row r="10" spans="1:124" x14ac:dyDescent="0.2">
      <c r="A10" t="s">
        <v>433</v>
      </c>
      <c r="B10" s="111">
        <v>4089</v>
      </c>
      <c r="C10" s="111">
        <v>1653</v>
      </c>
      <c r="D10" s="111">
        <v>108</v>
      </c>
      <c r="E10" s="111">
        <v>187</v>
      </c>
      <c r="F10" s="111">
        <v>0</v>
      </c>
      <c r="G10" s="111">
        <v>0</v>
      </c>
      <c r="H10" s="111">
        <v>48</v>
      </c>
      <c r="I10" s="111">
        <v>3</v>
      </c>
      <c r="J10" s="111">
        <v>0</v>
      </c>
      <c r="K10" s="111">
        <v>0</v>
      </c>
      <c r="L10" s="111">
        <v>0</v>
      </c>
      <c r="M10" s="111">
        <v>0</v>
      </c>
      <c r="N10" s="111">
        <v>546</v>
      </c>
      <c r="O10" s="111">
        <v>4617</v>
      </c>
      <c r="P10" s="111">
        <v>874</v>
      </c>
      <c r="Q10" s="111">
        <v>0</v>
      </c>
      <c r="R10" s="111">
        <v>0</v>
      </c>
      <c r="S10" s="111">
        <v>0</v>
      </c>
      <c r="T10" s="111">
        <v>51</v>
      </c>
      <c r="U10" s="111">
        <v>0</v>
      </c>
      <c r="V10" s="111">
        <v>0</v>
      </c>
      <c r="W10" s="111">
        <v>0</v>
      </c>
      <c r="X10" s="111">
        <v>0</v>
      </c>
      <c r="Y10" s="111">
        <v>1</v>
      </c>
      <c r="Z10" s="111">
        <v>0</v>
      </c>
      <c r="AA10" s="111">
        <v>0</v>
      </c>
      <c r="AB10" s="111">
        <v>179</v>
      </c>
      <c r="AC10" s="111">
        <v>2</v>
      </c>
      <c r="AD10" s="111">
        <v>0</v>
      </c>
      <c r="AE10" s="111">
        <v>99</v>
      </c>
      <c r="AF10" s="111">
        <v>2</v>
      </c>
      <c r="AG10" s="111">
        <v>145</v>
      </c>
      <c r="AH10" s="111">
        <v>121</v>
      </c>
      <c r="AI10" s="111">
        <v>122</v>
      </c>
      <c r="AJ10" s="111">
        <v>7</v>
      </c>
      <c r="AK10" s="111">
        <v>19</v>
      </c>
      <c r="AL10" s="111">
        <v>0</v>
      </c>
      <c r="AM10" s="111">
        <v>87</v>
      </c>
      <c r="AN10" s="111">
        <v>9</v>
      </c>
      <c r="AO10" s="111">
        <v>21</v>
      </c>
      <c r="AP10" s="111">
        <v>245</v>
      </c>
      <c r="AQ10" s="111">
        <v>0</v>
      </c>
      <c r="AR10" s="111">
        <v>32</v>
      </c>
      <c r="AS10" s="111">
        <v>97</v>
      </c>
      <c r="AT10" s="111">
        <v>0</v>
      </c>
      <c r="AU10" s="111">
        <v>0</v>
      </c>
      <c r="AV10" s="111">
        <v>18</v>
      </c>
      <c r="AW10" s="111">
        <v>1</v>
      </c>
      <c r="AX10" s="111">
        <v>13</v>
      </c>
      <c r="AY10" s="111">
        <v>82</v>
      </c>
      <c r="AZ10" s="111">
        <v>1</v>
      </c>
      <c r="BA10" s="111">
        <v>0</v>
      </c>
      <c r="BB10" s="111">
        <v>0</v>
      </c>
      <c r="BC10" s="111">
        <v>0</v>
      </c>
      <c r="BD10" s="111">
        <v>0</v>
      </c>
      <c r="BE10" s="111">
        <v>0</v>
      </c>
      <c r="BF10" s="111">
        <v>0</v>
      </c>
      <c r="BG10" s="111">
        <v>0</v>
      </c>
      <c r="BH10" s="111">
        <v>0</v>
      </c>
      <c r="BI10" s="111">
        <v>0</v>
      </c>
      <c r="BJ10" s="111">
        <v>0</v>
      </c>
      <c r="BK10" s="111">
        <v>0</v>
      </c>
      <c r="BL10" s="111">
        <v>0</v>
      </c>
      <c r="BN10" s="5">
        <f t="shared" si="0"/>
        <v>6037</v>
      </c>
      <c r="BO10" s="5">
        <f t="shared" si="1"/>
        <v>0</v>
      </c>
      <c r="BP10" s="5">
        <f t="shared" si="2"/>
        <v>51</v>
      </c>
      <c r="BQ10" s="5">
        <f t="shared" si="3"/>
        <v>0</v>
      </c>
      <c r="BR10" s="5">
        <f t="shared" si="4"/>
        <v>1</v>
      </c>
      <c r="BS10" s="5">
        <f t="shared" si="5"/>
        <v>282</v>
      </c>
      <c r="BT10" s="5">
        <f t="shared" si="6"/>
        <v>266</v>
      </c>
      <c r="BU10" s="5">
        <f t="shared" si="7"/>
        <v>129</v>
      </c>
      <c r="BV10" s="5">
        <f t="shared" si="8"/>
        <v>19</v>
      </c>
      <c r="BW10" s="5">
        <f t="shared" si="9"/>
        <v>96</v>
      </c>
      <c r="BX10" s="5">
        <f t="shared" si="10"/>
        <v>0</v>
      </c>
      <c r="BY10" s="5">
        <f t="shared" si="11"/>
        <v>0</v>
      </c>
      <c r="BZ10" s="5">
        <f t="shared" si="12"/>
        <v>0</v>
      </c>
      <c r="CA10" s="5"/>
      <c r="CB10" s="5">
        <f t="shared" si="13"/>
        <v>6088</v>
      </c>
      <c r="CC10" s="5">
        <f t="shared" si="14"/>
        <v>283</v>
      </c>
      <c r="CD10" s="5">
        <f t="shared" si="15"/>
        <v>510</v>
      </c>
      <c r="CE10" s="5">
        <f t="shared" si="16"/>
        <v>0</v>
      </c>
      <c r="CF10" s="5">
        <f t="shared" si="17"/>
        <v>0</v>
      </c>
      <c r="CG10" s="57">
        <f t="shared" si="18"/>
        <v>6881</v>
      </c>
      <c r="CI10" s="4">
        <f t="shared" si="19"/>
        <v>5742</v>
      </c>
      <c r="CJ10" s="4">
        <f t="shared" si="20"/>
        <v>295</v>
      </c>
      <c r="CK10" s="4">
        <f t="shared" si="21"/>
        <v>4197</v>
      </c>
      <c r="CL10" s="4">
        <f t="shared" si="22"/>
        <v>1840</v>
      </c>
      <c r="DA10"/>
      <c r="DB10"/>
      <c r="DC10" s="114" t="str">
        <f t="shared" si="23"/>
        <v>ok</v>
      </c>
      <c r="DD10" s="1">
        <f t="shared" si="24"/>
        <v>6037</v>
      </c>
      <c r="DE10" s="1">
        <f t="shared" si="25"/>
        <v>6037</v>
      </c>
      <c r="DF10" s="114" t="str">
        <f t="shared" si="26"/>
        <v>ok</v>
      </c>
      <c r="DG10" s="1">
        <f t="shared" si="27"/>
        <v>51</v>
      </c>
      <c r="DH10" s="1">
        <f t="shared" si="28"/>
        <v>51</v>
      </c>
      <c r="DI10" s="114" t="str">
        <f t="shared" si="29"/>
        <v>ok</v>
      </c>
      <c r="DJ10" s="1">
        <f t="shared" si="30"/>
        <v>266</v>
      </c>
      <c r="DK10" s="1">
        <f t="shared" si="31"/>
        <v>266</v>
      </c>
      <c r="DL10" s="114" t="str">
        <f t="shared" si="32"/>
        <v>ok</v>
      </c>
      <c r="DM10" s="1">
        <f t="shared" si="33"/>
        <v>129</v>
      </c>
      <c r="DN10" s="1">
        <f t="shared" si="34"/>
        <v>129</v>
      </c>
      <c r="DO10" s="114" t="str">
        <f t="shared" si="35"/>
        <v>ok</v>
      </c>
      <c r="DP10" s="1">
        <f t="shared" si="36"/>
        <v>19</v>
      </c>
      <c r="DQ10" s="1">
        <f t="shared" si="37"/>
        <v>19</v>
      </c>
      <c r="DR10" s="114" t="str">
        <f t="shared" si="38"/>
        <v>ok</v>
      </c>
      <c r="DS10" s="1">
        <f t="shared" si="39"/>
        <v>96</v>
      </c>
      <c r="DT10" s="1">
        <f t="shared" si="40"/>
        <v>96</v>
      </c>
    </row>
    <row r="11" spans="1:124" x14ac:dyDescent="0.2">
      <c r="A11" t="s">
        <v>434</v>
      </c>
      <c r="B11">
        <v>0</v>
      </c>
      <c r="C11" s="111">
        <v>204</v>
      </c>
      <c r="D11">
        <v>0</v>
      </c>
      <c r="E11" s="111">
        <v>36</v>
      </c>
      <c r="F11" s="111">
        <v>0</v>
      </c>
      <c r="G11" s="111">
        <v>0</v>
      </c>
      <c r="H11">
        <v>0</v>
      </c>
      <c r="I11">
        <v>0</v>
      </c>
      <c r="J11" s="111">
        <v>8</v>
      </c>
      <c r="K11" s="111">
        <v>203</v>
      </c>
      <c r="L11">
        <v>0</v>
      </c>
      <c r="M11">
        <v>0</v>
      </c>
      <c r="N11" s="111">
        <v>0</v>
      </c>
      <c r="O11" s="111">
        <v>124</v>
      </c>
      <c r="P11" s="111">
        <v>116</v>
      </c>
      <c r="Q11" s="111">
        <v>0</v>
      </c>
      <c r="R11" s="125">
        <f>211*0</f>
        <v>0</v>
      </c>
      <c r="S11" s="111">
        <v>0</v>
      </c>
      <c r="T11" s="111">
        <v>0</v>
      </c>
      <c r="U11" s="111">
        <v>0</v>
      </c>
      <c r="V11" s="111">
        <v>0</v>
      </c>
      <c r="W11" s="111">
        <v>0</v>
      </c>
      <c r="X11" s="111">
        <v>0</v>
      </c>
      <c r="Y11" s="111">
        <v>0</v>
      </c>
      <c r="Z11" s="111">
        <v>0</v>
      </c>
      <c r="AA11" s="111">
        <v>0</v>
      </c>
      <c r="AB11" s="111">
        <v>499</v>
      </c>
      <c r="AC11" s="111">
        <v>0</v>
      </c>
      <c r="AD11" s="111">
        <v>0</v>
      </c>
      <c r="AE11" s="111">
        <v>53</v>
      </c>
      <c r="AF11" s="111">
        <v>0</v>
      </c>
      <c r="AG11" s="111">
        <v>41</v>
      </c>
      <c r="AH11" s="111">
        <v>0</v>
      </c>
      <c r="AI11" s="111">
        <v>8</v>
      </c>
      <c r="AJ11" s="111">
        <v>0</v>
      </c>
      <c r="AK11" s="111">
        <v>0</v>
      </c>
      <c r="AL11" s="111">
        <v>0</v>
      </c>
      <c r="AM11" s="111">
        <v>67</v>
      </c>
      <c r="AN11" s="111">
        <v>0</v>
      </c>
      <c r="AO11" s="111">
        <v>0</v>
      </c>
      <c r="AP11" s="111">
        <v>41</v>
      </c>
      <c r="AQ11" s="111">
        <v>0</v>
      </c>
      <c r="AR11" s="111">
        <v>0</v>
      </c>
      <c r="AS11" s="111">
        <v>8</v>
      </c>
      <c r="AT11" s="111">
        <v>0</v>
      </c>
      <c r="AU11" s="111">
        <v>0</v>
      </c>
      <c r="AV11" s="111">
        <v>0</v>
      </c>
      <c r="AW11" s="111">
        <v>0</v>
      </c>
      <c r="AX11" s="111">
        <v>1</v>
      </c>
      <c r="AY11" s="111">
        <v>66</v>
      </c>
      <c r="AZ11" s="111">
        <v>0</v>
      </c>
      <c r="BA11" s="111">
        <v>0</v>
      </c>
      <c r="BB11" s="111">
        <v>0</v>
      </c>
      <c r="BC11" s="111">
        <v>0</v>
      </c>
      <c r="BD11" s="111">
        <v>0</v>
      </c>
      <c r="BE11" s="111">
        <v>0</v>
      </c>
      <c r="BF11" s="111">
        <v>0</v>
      </c>
      <c r="BG11" s="111">
        <v>0</v>
      </c>
      <c r="BH11" s="111">
        <v>0</v>
      </c>
      <c r="BI11" s="111">
        <v>0</v>
      </c>
      <c r="BJ11" s="111">
        <v>0</v>
      </c>
      <c r="BK11" s="111">
        <v>0</v>
      </c>
      <c r="BL11" s="111">
        <v>0</v>
      </c>
      <c r="BN11" s="5">
        <f t="shared" si="0"/>
        <v>240</v>
      </c>
      <c r="BO11" s="5">
        <f t="shared" si="1"/>
        <v>0</v>
      </c>
      <c r="BP11" s="5">
        <f t="shared" si="2"/>
        <v>0</v>
      </c>
      <c r="BQ11" s="5">
        <f t="shared" si="3"/>
        <v>211</v>
      </c>
      <c r="BR11" s="5">
        <f t="shared" si="4"/>
        <v>0</v>
      </c>
      <c r="BS11" s="5">
        <f t="shared" si="5"/>
        <v>552</v>
      </c>
      <c r="BT11" s="5">
        <f t="shared" si="6"/>
        <v>41</v>
      </c>
      <c r="BU11" s="5">
        <f t="shared" si="7"/>
        <v>8</v>
      </c>
      <c r="BV11" s="5">
        <f t="shared" si="8"/>
        <v>0</v>
      </c>
      <c r="BW11" s="5">
        <f t="shared" si="9"/>
        <v>67</v>
      </c>
      <c r="BX11" s="5">
        <f t="shared" si="10"/>
        <v>0</v>
      </c>
      <c r="BY11" s="5">
        <f t="shared" si="11"/>
        <v>0</v>
      </c>
      <c r="BZ11" s="5">
        <f t="shared" si="12"/>
        <v>0</v>
      </c>
      <c r="CA11" s="5"/>
      <c r="CB11" s="5">
        <f t="shared" si="13"/>
        <v>451</v>
      </c>
      <c r="CC11" s="5">
        <f t="shared" si="14"/>
        <v>552</v>
      </c>
      <c r="CD11" s="5">
        <f t="shared" si="15"/>
        <v>116</v>
      </c>
      <c r="CE11" s="5">
        <f t="shared" si="16"/>
        <v>0</v>
      </c>
      <c r="CF11" s="5">
        <f t="shared" si="17"/>
        <v>0</v>
      </c>
      <c r="CG11" s="57">
        <f t="shared" si="18"/>
        <v>1119</v>
      </c>
      <c r="CI11" s="4">
        <f t="shared" si="19"/>
        <v>204</v>
      </c>
      <c r="CJ11" s="4">
        <f t="shared" si="20"/>
        <v>36</v>
      </c>
      <c r="CK11" s="4">
        <f t="shared" si="21"/>
        <v>0</v>
      </c>
      <c r="CL11" s="4">
        <f t="shared" si="22"/>
        <v>240</v>
      </c>
      <c r="DA11"/>
      <c r="DB11"/>
      <c r="DC11" s="114" t="str">
        <f t="shared" si="23"/>
        <v>ok</v>
      </c>
      <c r="DD11" s="1">
        <f t="shared" si="24"/>
        <v>240</v>
      </c>
      <c r="DE11" s="1">
        <f t="shared" si="25"/>
        <v>240</v>
      </c>
      <c r="DF11" s="114" t="str">
        <f t="shared" si="26"/>
        <v>ok</v>
      </c>
      <c r="DG11" s="1">
        <f t="shared" si="27"/>
        <v>0</v>
      </c>
      <c r="DH11" s="1">
        <f t="shared" si="28"/>
        <v>0</v>
      </c>
      <c r="DI11" s="114" t="str">
        <f t="shared" si="29"/>
        <v>ok</v>
      </c>
      <c r="DJ11" s="1">
        <f t="shared" si="30"/>
        <v>41</v>
      </c>
      <c r="DK11" s="1">
        <f t="shared" si="31"/>
        <v>41</v>
      </c>
      <c r="DL11" s="114" t="str">
        <f t="shared" si="32"/>
        <v>ok</v>
      </c>
      <c r="DM11" s="1">
        <f t="shared" si="33"/>
        <v>8</v>
      </c>
      <c r="DN11" s="1">
        <f t="shared" si="34"/>
        <v>8</v>
      </c>
      <c r="DO11" s="114" t="str">
        <f t="shared" si="35"/>
        <v>ok</v>
      </c>
      <c r="DP11" s="1">
        <f t="shared" si="36"/>
        <v>0</v>
      </c>
      <c r="DQ11" s="1">
        <f t="shared" si="37"/>
        <v>0</v>
      </c>
      <c r="DR11" s="114" t="str">
        <f t="shared" si="38"/>
        <v>ok</v>
      </c>
      <c r="DS11" s="1">
        <f t="shared" si="39"/>
        <v>67</v>
      </c>
      <c r="DT11" s="1">
        <f t="shared" si="40"/>
        <v>67</v>
      </c>
    </row>
    <row r="12" spans="1:124" x14ac:dyDescent="0.2">
      <c r="A12" t="s">
        <v>444</v>
      </c>
      <c r="B12" s="111">
        <v>1777</v>
      </c>
      <c r="C12" s="111">
        <v>2745</v>
      </c>
      <c r="D12" s="111">
        <v>2187</v>
      </c>
      <c r="E12" s="111">
        <v>1144</v>
      </c>
      <c r="F12" s="111">
        <v>0</v>
      </c>
      <c r="G12" s="111">
        <v>0</v>
      </c>
      <c r="H12" s="111">
        <v>0</v>
      </c>
      <c r="I12" s="111">
        <v>0</v>
      </c>
      <c r="J12" s="111">
        <v>124</v>
      </c>
      <c r="K12" s="111">
        <v>660</v>
      </c>
      <c r="L12" s="111">
        <v>0</v>
      </c>
      <c r="M12" s="111">
        <v>0</v>
      </c>
      <c r="N12" s="111">
        <v>6</v>
      </c>
      <c r="O12" s="111">
        <v>6008</v>
      </c>
      <c r="P12" s="111">
        <v>1839</v>
      </c>
      <c r="Q12" s="111">
        <v>0</v>
      </c>
      <c r="R12" s="111">
        <v>0</v>
      </c>
      <c r="S12" s="111">
        <v>0</v>
      </c>
      <c r="T12" s="111">
        <v>0</v>
      </c>
      <c r="U12" s="111">
        <v>0</v>
      </c>
      <c r="V12" s="111">
        <v>17</v>
      </c>
      <c r="W12" s="111">
        <v>0</v>
      </c>
      <c r="X12" s="111">
        <v>0</v>
      </c>
      <c r="Y12" s="111">
        <v>16</v>
      </c>
      <c r="Z12" s="111">
        <v>0</v>
      </c>
      <c r="AA12" s="111">
        <v>0</v>
      </c>
      <c r="AB12" s="111">
        <v>726</v>
      </c>
      <c r="AC12" s="111">
        <v>1</v>
      </c>
      <c r="AD12" s="111">
        <v>0</v>
      </c>
      <c r="AE12" s="111">
        <v>242</v>
      </c>
      <c r="AF12" s="111">
        <v>0</v>
      </c>
      <c r="AG12" s="111">
        <v>283</v>
      </c>
      <c r="AH12" s="111">
        <v>63</v>
      </c>
      <c r="AI12" s="111">
        <v>49</v>
      </c>
      <c r="AJ12" s="111">
        <v>8</v>
      </c>
      <c r="AK12" s="111">
        <v>41</v>
      </c>
      <c r="AL12" s="111">
        <v>2</v>
      </c>
      <c r="AM12" s="111">
        <v>207</v>
      </c>
      <c r="AN12" s="111">
        <v>31</v>
      </c>
      <c r="AO12" s="111">
        <v>0</v>
      </c>
      <c r="AP12" s="111">
        <v>346</v>
      </c>
      <c r="AQ12" s="111">
        <v>0</v>
      </c>
      <c r="AR12" s="111">
        <v>0</v>
      </c>
      <c r="AS12" s="111">
        <v>55</v>
      </c>
      <c r="AT12" s="111">
        <v>2</v>
      </c>
      <c r="AU12" s="111">
        <v>0</v>
      </c>
      <c r="AV12" s="111">
        <v>43</v>
      </c>
      <c r="AW12" s="111">
        <v>0</v>
      </c>
      <c r="AX12" s="111">
        <v>0</v>
      </c>
      <c r="AY12" s="111">
        <v>223</v>
      </c>
      <c r="AZ12" s="111">
        <v>15</v>
      </c>
      <c r="BA12" s="111">
        <v>0</v>
      </c>
      <c r="BB12" s="111">
        <v>0</v>
      </c>
      <c r="BC12" s="111">
        <v>0</v>
      </c>
      <c r="BD12" s="111">
        <v>0</v>
      </c>
      <c r="BE12" s="111">
        <v>0</v>
      </c>
      <c r="BF12" s="111">
        <v>0</v>
      </c>
      <c r="BG12" s="111">
        <v>0</v>
      </c>
      <c r="BH12" s="111">
        <v>0</v>
      </c>
      <c r="BI12" s="111">
        <v>0</v>
      </c>
      <c r="BJ12" s="111">
        <v>0</v>
      </c>
      <c r="BK12" s="111">
        <v>0</v>
      </c>
      <c r="BL12" s="111">
        <v>0</v>
      </c>
      <c r="BN12" s="5">
        <f t="shared" si="0"/>
        <v>7853</v>
      </c>
      <c r="BO12" s="5">
        <f t="shared" si="1"/>
        <v>0</v>
      </c>
      <c r="BP12" s="5">
        <f t="shared" si="2"/>
        <v>0</v>
      </c>
      <c r="BQ12" s="5">
        <f t="shared" si="3"/>
        <v>784</v>
      </c>
      <c r="BR12" s="5">
        <f t="shared" si="4"/>
        <v>33</v>
      </c>
      <c r="BS12" s="5">
        <f t="shared" si="5"/>
        <v>969</v>
      </c>
      <c r="BT12" s="5">
        <f t="shared" si="6"/>
        <v>346</v>
      </c>
      <c r="BU12" s="5">
        <f t="shared" si="7"/>
        <v>57</v>
      </c>
      <c r="BV12" s="5">
        <f t="shared" si="8"/>
        <v>43</v>
      </c>
      <c r="BW12" s="5">
        <f t="shared" si="9"/>
        <v>238</v>
      </c>
      <c r="BX12" s="5">
        <f t="shared" si="10"/>
        <v>0</v>
      </c>
      <c r="BY12" s="5">
        <f t="shared" si="11"/>
        <v>0</v>
      </c>
      <c r="BZ12" s="5">
        <f t="shared" si="12"/>
        <v>0</v>
      </c>
      <c r="CA12" s="5"/>
      <c r="CB12" s="5">
        <f t="shared" si="13"/>
        <v>8637</v>
      </c>
      <c r="CC12" s="5">
        <f t="shared" si="14"/>
        <v>1002</v>
      </c>
      <c r="CD12" s="5">
        <f t="shared" si="15"/>
        <v>684</v>
      </c>
      <c r="CE12" s="5">
        <f t="shared" si="16"/>
        <v>0</v>
      </c>
      <c r="CF12" s="5">
        <f t="shared" si="17"/>
        <v>0</v>
      </c>
      <c r="CG12" s="57">
        <f t="shared" si="18"/>
        <v>10323</v>
      </c>
      <c r="CH12" s="12"/>
      <c r="CI12" s="4">
        <f t="shared" si="19"/>
        <v>4522</v>
      </c>
      <c r="CJ12" s="4">
        <f t="shared" si="20"/>
        <v>3331</v>
      </c>
      <c r="CK12" s="4">
        <f t="shared" si="21"/>
        <v>3964</v>
      </c>
      <c r="CL12" s="4">
        <f t="shared" si="22"/>
        <v>3889</v>
      </c>
      <c r="DA12"/>
      <c r="DB12"/>
      <c r="DC12" s="114" t="str">
        <f t="shared" si="23"/>
        <v>ok</v>
      </c>
      <c r="DD12" s="1">
        <f t="shared" si="24"/>
        <v>7853</v>
      </c>
      <c r="DE12" s="1">
        <f t="shared" si="25"/>
        <v>7853</v>
      </c>
      <c r="DF12" s="114" t="str">
        <f t="shared" si="26"/>
        <v>ok</v>
      </c>
      <c r="DG12" s="1">
        <f t="shared" si="27"/>
        <v>0</v>
      </c>
      <c r="DH12" s="1">
        <f t="shared" si="28"/>
        <v>0</v>
      </c>
      <c r="DI12" s="114" t="str">
        <f t="shared" si="29"/>
        <v>ok</v>
      </c>
      <c r="DJ12" s="1">
        <f t="shared" si="30"/>
        <v>346</v>
      </c>
      <c r="DK12" s="1">
        <f t="shared" si="31"/>
        <v>346</v>
      </c>
      <c r="DL12" s="114" t="str">
        <f t="shared" si="32"/>
        <v>ok</v>
      </c>
      <c r="DM12" s="1">
        <f t="shared" si="33"/>
        <v>57</v>
      </c>
      <c r="DN12" s="1">
        <f t="shared" si="34"/>
        <v>57</v>
      </c>
      <c r="DO12" s="114" t="str">
        <f t="shared" si="35"/>
        <v>ok</v>
      </c>
      <c r="DP12" s="1">
        <f t="shared" si="36"/>
        <v>43</v>
      </c>
      <c r="DQ12" s="1">
        <f t="shared" si="37"/>
        <v>43</v>
      </c>
      <c r="DR12" s="114" t="str">
        <f t="shared" si="38"/>
        <v>ok</v>
      </c>
      <c r="DS12" s="1">
        <f t="shared" si="39"/>
        <v>238</v>
      </c>
      <c r="DT12" s="1">
        <f t="shared" si="40"/>
        <v>238</v>
      </c>
    </row>
    <row r="13" spans="1:124" x14ac:dyDescent="0.2">
      <c r="A13" t="s">
        <v>423</v>
      </c>
      <c r="B13" s="111">
        <v>0</v>
      </c>
      <c r="C13" s="111">
        <v>11</v>
      </c>
      <c r="D13" s="111">
        <v>0</v>
      </c>
      <c r="E13" s="111">
        <v>13</v>
      </c>
      <c r="F13" s="111">
        <v>0</v>
      </c>
      <c r="G13" s="111">
        <v>0</v>
      </c>
      <c r="H13" s="111">
        <v>0</v>
      </c>
      <c r="I13" s="111">
        <v>0</v>
      </c>
      <c r="J13" s="111">
        <v>0</v>
      </c>
      <c r="K13" s="111">
        <v>0</v>
      </c>
      <c r="L13" s="111">
        <v>0</v>
      </c>
      <c r="M13" s="111">
        <v>0</v>
      </c>
      <c r="N13" s="111">
        <v>0</v>
      </c>
      <c r="O13" s="111">
        <v>11</v>
      </c>
      <c r="P13" s="111">
        <v>13</v>
      </c>
      <c r="Q13" s="111">
        <v>0</v>
      </c>
      <c r="R13" s="111">
        <v>0</v>
      </c>
      <c r="S13" s="111">
        <v>0</v>
      </c>
      <c r="T13" s="111">
        <v>0</v>
      </c>
      <c r="U13" s="111">
        <v>0</v>
      </c>
      <c r="V13" s="111">
        <v>1</v>
      </c>
      <c r="W13" s="111">
        <v>0</v>
      </c>
      <c r="X13" s="111">
        <v>0</v>
      </c>
      <c r="Y13" s="111">
        <v>4</v>
      </c>
      <c r="Z13" s="111">
        <v>0</v>
      </c>
      <c r="AA13" s="111">
        <v>0</v>
      </c>
      <c r="AB13" s="111">
        <v>9</v>
      </c>
      <c r="AC13" s="111">
        <v>5</v>
      </c>
      <c r="AD13" s="111">
        <v>0</v>
      </c>
      <c r="AE13" s="111">
        <v>53</v>
      </c>
      <c r="AF13" s="111">
        <v>1</v>
      </c>
      <c r="AG13" s="111">
        <v>0</v>
      </c>
      <c r="AH13" s="111">
        <v>14</v>
      </c>
      <c r="AI13" s="111">
        <v>0</v>
      </c>
      <c r="AJ13" s="111">
        <v>4</v>
      </c>
      <c r="AK13" s="111">
        <v>0</v>
      </c>
      <c r="AL13" s="111">
        <v>0</v>
      </c>
      <c r="AM13" s="111">
        <v>23</v>
      </c>
      <c r="AN13" s="111">
        <v>55</v>
      </c>
      <c r="AO13" s="111">
        <v>0</v>
      </c>
      <c r="AP13" s="111">
        <v>21</v>
      </c>
      <c r="AQ13" s="111">
        <v>0</v>
      </c>
      <c r="AR13" s="111">
        <v>0</v>
      </c>
      <c r="AS13" s="111">
        <v>2</v>
      </c>
      <c r="AT13" s="111">
        <v>2</v>
      </c>
      <c r="AU13" s="111">
        <v>0</v>
      </c>
      <c r="AV13" s="111">
        <v>0</v>
      </c>
      <c r="AW13" s="111">
        <v>0</v>
      </c>
      <c r="AX13" s="111">
        <v>0</v>
      </c>
      <c r="AY13" s="111">
        <v>74</v>
      </c>
      <c r="AZ13" s="111">
        <v>2</v>
      </c>
      <c r="BA13" s="111">
        <v>0</v>
      </c>
      <c r="BB13" s="111">
        <v>0</v>
      </c>
      <c r="BC13" s="111">
        <v>0</v>
      </c>
      <c r="BD13" s="111">
        <v>0</v>
      </c>
      <c r="BE13" s="111">
        <v>0</v>
      </c>
      <c r="BF13" s="111">
        <v>0</v>
      </c>
      <c r="BG13" s="111">
        <v>0</v>
      </c>
      <c r="BH13" s="111">
        <v>0</v>
      </c>
      <c r="BI13" s="111">
        <v>0</v>
      </c>
      <c r="BJ13" s="111">
        <v>0</v>
      </c>
      <c r="BK13" s="111">
        <v>0</v>
      </c>
      <c r="BL13" s="111">
        <v>88</v>
      </c>
      <c r="BN13" s="5">
        <f t="shared" si="0"/>
        <v>24</v>
      </c>
      <c r="BO13" s="5">
        <f t="shared" si="1"/>
        <v>0</v>
      </c>
      <c r="BP13" s="5">
        <f t="shared" si="2"/>
        <v>0</v>
      </c>
      <c r="BQ13" s="5">
        <f t="shared" si="3"/>
        <v>0</v>
      </c>
      <c r="BR13" s="5">
        <f t="shared" si="4"/>
        <v>5</v>
      </c>
      <c r="BS13" s="5">
        <f t="shared" si="5"/>
        <v>68</v>
      </c>
      <c r="BT13" s="5">
        <f t="shared" si="6"/>
        <v>14</v>
      </c>
      <c r="BU13" s="5">
        <f t="shared" si="7"/>
        <v>4</v>
      </c>
      <c r="BV13" s="5">
        <f t="shared" si="8"/>
        <v>0</v>
      </c>
      <c r="BW13" s="5">
        <f t="shared" si="9"/>
        <v>78</v>
      </c>
      <c r="BX13" s="5">
        <f t="shared" si="10"/>
        <v>0</v>
      </c>
      <c r="BY13" s="5">
        <f t="shared" si="11"/>
        <v>0</v>
      </c>
      <c r="BZ13" s="5">
        <f t="shared" si="12"/>
        <v>88</v>
      </c>
      <c r="CA13" s="5"/>
      <c r="CB13" s="5">
        <f t="shared" si="13"/>
        <v>24</v>
      </c>
      <c r="CC13" s="5">
        <f t="shared" si="14"/>
        <v>73</v>
      </c>
      <c r="CD13" s="5">
        <f t="shared" si="15"/>
        <v>96</v>
      </c>
      <c r="CE13" s="5">
        <f t="shared" si="16"/>
        <v>0</v>
      </c>
      <c r="CF13" s="5">
        <f t="shared" si="17"/>
        <v>88</v>
      </c>
      <c r="CG13" s="57">
        <f t="shared" si="18"/>
        <v>281</v>
      </c>
      <c r="CI13" s="4">
        <f t="shared" si="19"/>
        <v>11</v>
      </c>
      <c r="CJ13" s="4">
        <f t="shared" si="20"/>
        <v>13</v>
      </c>
      <c r="CK13" s="4">
        <f t="shared" si="21"/>
        <v>0</v>
      </c>
      <c r="CL13" s="4">
        <f t="shared" si="22"/>
        <v>24</v>
      </c>
      <c r="DA13"/>
      <c r="DB13"/>
      <c r="DC13" s="114" t="str">
        <f t="shared" si="23"/>
        <v>ok</v>
      </c>
      <c r="DD13" s="1">
        <f t="shared" si="24"/>
        <v>24</v>
      </c>
      <c r="DE13" s="1">
        <f t="shared" si="25"/>
        <v>24</v>
      </c>
      <c r="DF13" s="114" t="str">
        <f t="shared" si="26"/>
        <v>ok</v>
      </c>
      <c r="DG13" s="1">
        <f t="shared" si="27"/>
        <v>0</v>
      </c>
      <c r="DH13" s="1">
        <f t="shared" si="28"/>
        <v>0</v>
      </c>
      <c r="DI13" s="114">
        <f t="shared" si="29"/>
        <v>-7</v>
      </c>
      <c r="DJ13" s="1">
        <f t="shared" si="30"/>
        <v>14</v>
      </c>
      <c r="DK13" s="1">
        <f t="shared" si="31"/>
        <v>21</v>
      </c>
      <c r="DL13" s="114" t="str">
        <f t="shared" si="32"/>
        <v>ok</v>
      </c>
      <c r="DM13" s="1">
        <f t="shared" si="33"/>
        <v>4</v>
      </c>
      <c r="DN13" s="1">
        <f t="shared" si="34"/>
        <v>4</v>
      </c>
      <c r="DO13" s="114" t="str">
        <f t="shared" si="35"/>
        <v>ok</v>
      </c>
      <c r="DP13" s="1">
        <f t="shared" si="36"/>
        <v>0</v>
      </c>
      <c r="DQ13" s="1">
        <f t="shared" si="37"/>
        <v>0</v>
      </c>
      <c r="DR13" s="114">
        <f t="shared" si="38"/>
        <v>2</v>
      </c>
      <c r="DS13" s="1">
        <f t="shared" si="39"/>
        <v>78</v>
      </c>
      <c r="DT13" s="1">
        <f t="shared" si="40"/>
        <v>76</v>
      </c>
    </row>
    <row r="14" spans="1:124" x14ac:dyDescent="0.2">
      <c r="A14" t="s">
        <v>449</v>
      </c>
      <c r="B14" s="111">
        <v>0</v>
      </c>
      <c r="C14" s="111">
        <v>0</v>
      </c>
      <c r="D14" s="111">
        <v>0</v>
      </c>
      <c r="E14" s="111">
        <v>0</v>
      </c>
      <c r="F14" s="111">
        <v>0</v>
      </c>
      <c r="G14" s="111">
        <v>0</v>
      </c>
      <c r="H14" s="111">
        <v>326</v>
      </c>
      <c r="I14" s="111">
        <v>0</v>
      </c>
      <c r="J14" s="111">
        <v>0</v>
      </c>
      <c r="K14" s="111">
        <v>0</v>
      </c>
      <c r="L14" s="111">
        <v>0</v>
      </c>
      <c r="M14" s="111">
        <v>0</v>
      </c>
      <c r="N14" s="111">
        <v>0</v>
      </c>
      <c r="O14" s="111">
        <v>0</v>
      </c>
      <c r="P14" s="111">
        <v>0</v>
      </c>
      <c r="Q14" s="111">
        <v>0</v>
      </c>
      <c r="R14" s="111">
        <v>0</v>
      </c>
      <c r="S14" s="111">
        <v>0</v>
      </c>
      <c r="T14" s="111">
        <v>326</v>
      </c>
      <c r="U14" s="111">
        <v>0</v>
      </c>
      <c r="V14" s="111">
        <v>0</v>
      </c>
      <c r="W14" s="111">
        <v>0</v>
      </c>
      <c r="X14" s="111">
        <v>0</v>
      </c>
      <c r="Y14" s="111">
        <v>0</v>
      </c>
      <c r="Z14" s="111">
        <v>0</v>
      </c>
      <c r="AA14" s="111">
        <v>0</v>
      </c>
      <c r="AB14" s="111">
        <v>0</v>
      </c>
      <c r="AC14" s="111">
        <v>0</v>
      </c>
      <c r="AD14" s="111">
        <v>0</v>
      </c>
      <c r="AE14" s="111">
        <v>0</v>
      </c>
      <c r="AF14" s="111">
        <v>0</v>
      </c>
      <c r="AG14" s="111">
        <v>0</v>
      </c>
      <c r="AH14" s="111">
        <v>0</v>
      </c>
      <c r="AI14" s="111">
        <v>0</v>
      </c>
      <c r="AJ14" s="111">
        <v>0</v>
      </c>
      <c r="AK14" s="111">
        <v>0</v>
      </c>
      <c r="AL14" s="111">
        <v>0</v>
      </c>
      <c r="AM14" s="111">
        <v>0</v>
      </c>
      <c r="AN14" s="111">
        <v>0</v>
      </c>
      <c r="AO14" s="111">
        <v>0</v>
      </c>
      <c r="AP14" s="111">
        <v>0</v>
      </c>
      <c r="AQ14" s="111">
        <v>0</v>
      </c>
      <c r="AR14" s="111">
        <v>0</v>
      </c>
      <c r="AS14" s="111">
        <v>0</v>
      </c>
      <c r="AT14" s="111">
        <v>0</v>
      </c>
      <c r="AU14" s="111">
        <v>0</v>
      </c>
      <c r="AV14" s="111">
        <v>0</v>
      </c>
      <c r="AW14" s="111">
        <v>0</v>
      </c>
      <c r="AX14" s="111">
        <v>0</v>
      </c>
      <c r="AY14" s="111">
        <v>0</v>
      </c>
      <c r="AZ14" s="111">
        <v>0</v>
      </c>
      <c r="BA14" s="111">
        <v>0</v>
      </c>
      <c r="BB14" s="111">
        <v>0</v>
      </c>
      <c r="BC14" s="111">
        <v>0</v>
      </c>
      <c r="BD14" s="111">
        <v>0</v>
      </c>
      <c r="BE14" s="111">
        <v>0</v>
      </c>
      <c r="BF14" s="111">
        <v>0</v>
      </c>
      <c r="BG14" s="111">
        <v>0</v>
      </c>
      <c r="BH14" s="111">
        <v>0</v>
      </c>
      <c r="BI14" s="111">
        <v>0</v>
      </c>
      <c r="BJ14" s="111">
        <v>0</v>
      </c>
      <c r="BK14" s="111">
        <v>0</v>
      </c>
      <c r="BL14" s="111">
        <v>0</v>
      </c>
      <c r="BN14" s="5">
        <f t="shared" si="0"/>
        <v>0</v>
      </c>
      <c r="BO14" s="5">
        <f t="shared" si="1"/>
        <v>0</v>
      </c>
      <c r="BP14" s="5">
        <f t="shared" si="2"/>
        <v>326</v>
      </c>
      <c r="BQ14" s="5">
        <f t="shared" si="3"/>
        <v>0</v>
      </c>
      <c r="BR14" s="5">
        <f t="shared" si="4"/>
        <v>0</v>
      </c>
      <c r="BS14" s="5">
        <f t="shared" si="5"/>
        <v>0</v>
      </c>
      <c r="BT14" s="5">
        <f t="shared" si="6"/>
        <v>0</v>
      </c>
      <c r="BU14" s="5">
        <f t="shared" si="7"/>
        <v>0</v>
      </c>
      <c r="BV14" s="5">
        <f t="shared" si="8"/>
        <v>0</v>
      </c>
      <c r="BW14" s="5">
        <f t="shared" si="9"/>
        <v>0</v>
      </c>
      <c r="BX14" s="5">
        <f t="shared" si="10"/>
        <v>0</v>
      </c>
      <c r="BY14" s="5">
        <f t="shared" si="11"/>
        <v>0</v>
      </c>
      <c r="BZ14" s="5">
        <f t="shared" si="12"/>
        <v>0</v>
      </c>
      <c r="CA14" s="5"/>
      <c r="CB14" s="5">
        <f t="shared" si="13"/>
        <v>326</v>
      </c>
      <c r="CC14" s="5">
        <f t="shared" si="14"/>
        <v>0</v>
      </c>
      <c r="CD14" s="5">
        <f t="shared" si="15"/>
        <v>0</v>
      </c>
      <c r="CE14" s="5">
        <f t="shared" si="16"/>
        <v>0</v>
      </c>
      <c r="CF14" s="5">
        <f t="shared" si="17"/>
        <v>0</v>
      </c>
      <c r="CG14" s="57">
        <f t="shared" si="18"/>
        <v>326</v>
      </c>
      <c r="CI14" s="4">
        <f t="shared" si="19"/>
        <v>0</v>
      </c>
      <c r="CJ14" s="4">
        <f t="shared" si="20"/>
        <v>0</v>
      </c>
      <c r="CK14" s="4">
        <f t="shared" si="21"/>
        <v>0</v>
      </c>
      <c r="CL14" s="4">
        <f t="shared" si="22"/>
        <v>0</v>
      </c>
      <c r="DA14"/>
      <c r="DB14"/>
      <c r="DC14" s="114" t="str">
        <f t="shared" si="23"/>
        <v>ok</v>
      </c>
      <c r="DD14" s="1">
        <f t="shared" si="24"/>
        <v>0</v>
      </c>
      <c r="DE14" s="1">
        <f t="shared" si="25"/>
        <v>0</v>
      </c>
      <c r="DF14" s="114" t="str">
        <f t="shared" si="26"/>
        <v>ok</v>
      </c>
      <c r="DG14" s="1">
        <f t="shared" si="27"/>
        <v>326</v>
      </c>
      <c r="DH14" s="1">
        <f t="shared" si="28"/>
        <v>326</v>
      </c>
      <c r="DI14" s="114" t="str">
        <f t="shared" si="29"/>
        <v>ok</v>
      </c>
      <c r="DJ14" s="1">
        <f t="shared" si="30"/>
        <v>0</v>
      </c>
      <c r="DK14" s="1">
        <f t="shared" si="31"/>
        <v>0</v>
      </c>
      <c r="DL14" s="114" t="str">
        <f t="shared" si="32"/>
        <v>ok</v>
      </c>
      <c r="DM14" s="1">
        <f t="shared" si="33"/>
        <v>0</v>
      </c>
      <c r="DN14" s="1">
        <f t="shared" si="34"/>
        <v>0</v>
      </c>
      <c r="DO14" s="114" t="str">
        <f t="shared" si="35"/>
        <v>ok</v>
      </c>
      <c r="DP14" s="1">
        <f t="shared" si="36"/>
        <v>0</v>
      </c>
      <c r="DQ14" s="1">
        <f t="shared" si="37"/>
        <v>0</v>
      </c>
      <c r="DR14" s="114" t="str">
        <f t="shared" si="38"/>
        <v>ok</v>
      </c>
      <c r="DS14" s="1">
        <f t="shared" si="39"/>
        <v>0</v>
      </c>
      <c r="DT14" s="1">
        <f t="shared" si="40"/>
        <v>0</v>
      </c>
    </row>
    <row r="15" spans="1:124" x14ac:dyDescent="0.2">
      <c r="A15" t="s">
        <v>429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N15" s="5">
        <f t="shared" si="0"/>
        <v>0</v>
      </c>
      <c r="BO15" s="5">
        <f t="shared" si="1"/>
        <v>0</v>
      </c>
      <c r="BP15" s="5">
        <f t="shared" si="2"/>
        <v>0</v>
      </c>
      <c r="BQ15" s="5">
        <f t="shared" si="3"/>
        <v>0</v>
      </c>
      <c r="BR15" s="5">
        <f t="shared" si="4"/>
        <v>0</v>
      </c>
      <c r="BS15" s="5">
        <f t="shared" si="5"/>
        <v>0</v>
      </c>
      <c r="BT15" s="5">
        <f t="shared" si="6"/>
        <v>0</v>
      </c>
      <c r="BU15" s="5">
        <f t="shared" si="7"/>
        <v>0</v>
      </c>
      <c r="BV15" s="5">
        <f t="shared" si="8"/>
        <v>0</v>
      </c>
      <c r="BW15" s="5">
        <f t="shared" si="9"/>
        <v>0</v>
      </c>
      <c r="BX15" s="5">
        <f t="shared" si="10"/>
        <v>0</v>
      </c>
      <c r="BY15" s="5">
        <f t="shared" si="11"/>
        <v>0</v>
      </c>
      <c r="BZ15" s="5">
        <f t="shared" si="12"/>
        <v>0</v>
      </c>
      <c r="CA15" s="5"/>
      <c r="CB15" s="5">
        <f t="shared" si="13"/>
        <v>0</v>
      </c>
      <c r="CC15" s="5">
        <f t="shared" si="14"/>
        <v>0</v>
      </c>
      <c r="CD15" s="5">
        <f t="shared" si="15"/>
        <v>0</v>
      </c>
      <c r="CE15" s="5">
        <f t="shared" si="16"/>
        <v>0</v>
      </c>
      <c r="CF15" s="5">
        <f t="shared" si="17"/>
        <v>0</v>
      </c>
      <c r="CG15" s="57">
        <f t="shared" si="18"/>
        <v>0</v>
      </c>
      <c r="CI15" s="4">
        <f t="shared" si="19"/>
        <v>0</v>
      </c>
      <c r="CJ15" s="4">
        <f t="shared" si="20"/>
        <v>0</v>
      </c>
      <c r="CK15" s="4">
        <f t="shared" si="21"/>
        <v>0</v>
      </c>
      <c r="CL15" s="4">
        <f t="shared" si="22"/>
        <v>0</v>
      </c>
      <c r="DA15"/>
      <c r="DB15"/>
      <c r="DC15" s="114" t="str">
        <f t="shared" si="23"/>
        <v>ok</v>
      </c>
      <c r="DD15" s="1">
        <f t="shared" si="24"/>
        <v>0</v>
      </c>
      <c r="DE15" s="1">
        <f t="shared" si="25"/>
        <v>0</v>
      </c>
      <c r="DF15" s="114" t="str">
        <f t="shared" si="26"/>
        <v>ok</v>
      </c>
      <c r="DG15" s="1">
        <f t="shared" si="27"/>
        <v>0</v>
      </c>
      <c r="DH15" s="1">
        <f t="shared" si="28"/>
        <v>0</v>
      </c>
      <c r="DI15" s="114" t="str">
        <f t="shared" si="29"/>
        <v>ok</v>
      </c>
      <c r="DJ15" s="1">
        <f t="shared" si="30"/>
        <v>0</v>
      </c>
      <c r="DK15" s="1">
        <f t="shared" si="31"/>
        <v>0</v>
      </c>
      <c r="DL15" s="114" t="str">
        <f t="shared" si="32"/>
        <v>ok</v>
      </c>
      <c r="DM15" s="1">
        <f t="shared" si="33"/>
        <v>0</v>
      </c>
      <c r="DN15" s="1">
        <f t="shared" si="34"/>
        <v>0</v>
      </c>
      <c r="DO15" s="114" t="str">
        <f t="shared" si="35"/>
        <v>ok</v>
      </c>
      <c r="DP15" s="1">
        <f t="shared" si="36"/>
        <v>0</v>
      </c>
      <c r="DQ15" s="1">
        <f t="shared" si="37"/>
        <v>0</v>
      </c>
      <c r="DR15" s="114" t="str">
        <f t="shared" si="38"/>
        <v>ok</v>
      </c>
      <c r="DS15" s="1">
        <f t="shared" si="39"/>
        <v>0</v>
      </c>
      <c r="DT15" s="1">
        <f t="shared" si="40"/>
        <v>0</v>
      </c>
    </row>
    <row r="16" spans="1:124" x14ac:dyDescent="0.2">
      <c r="A16" t="s">
        <v>436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 s="111">
        <v>451</v>
      </c>
      <c r="AC16">
        <v>0</v>
      </c>
      <c r="AD16">
        <v>0</v>
      </c>
      <c r="AE16" s="111">
        <v>68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N16" s="5">
        <f t="shared" si="0"/>
        <v>0</v>
      </c>
      <c r="BO16" s="5">
        <f t="shared" si="1"/>
        <v>0</v>
      </c>
      <c r="BP16" s="5">
        <f t="shared" si="2"/>
        <v>0</v>
      </c>
      <c r="BQ16" s="5">
        <f t="shared" si="3"/>
        <v>0</v>
      </c>
      <c r="BR16" s="5">
        <f t="shared" si="4"/>
        <v>0</v>
      </c>
      <c r="BS16" s="5">
        <f t="shared" si="5"/>
        <v>519</v>
      </c>
      <c r="BT16" s="5">
        <f t="shared" si="6"/>
        <v>0</v>
      </c>
      <c r="BU16" s="5">
        <f t="shared" si="7"/>
        <v>0</v>
      </c>
      <c r="BV16" s="5">
        <f t="shared" si="8"/>
        <v>0</v>
      </c>
      <c r="BW16" s="5">
        <f t="shared" si="9"/>
        <v>0</v>
      </c>
      <c r="BX16" s="5">
        <f t="shared" si="10"/>
        <v>0</v>
      </c>
      <c r="BY16" s="5">
        <f t="shared" si="11"/>
        <v>0</v>
      </c>
      <c r="BZ16" s="5">
        <f t="shared" si="12"/>
        <v>0</v>
      </c>
      <c r="CA16" s="5"/>
      <c r="CB16" s="5">
        <f t="shared" si="13"/>
        <v>0</v>
      </c>
      <c r="CC16" s="5">
        <f t="shared" si="14"/>
        <v>519</v>
      </c>
      <c r="CD16" s="5">
        <f t="shared" si="15"/>
        <v>0</v>
      </c>
      <c r="CE16" s="5">
        <f t="shared" si="16"/>
        <v>0</v>
      </c>
      <c r="CF16" s="5">
        <f t="shared" si="17"/>
        <v>0</v>
      </c>
      <c r="CG16" s="57">
        <f t="shared" si="18"/>
        <v>519</v>
      </c>
      <c r="CI16" s="4">
        <f t="shared" si="19"/>
        <v>0</v>
      </c>
      <c r="CJ16" s="4">
        <f t="shared" si="20"/>
        <v>0</v>
      </c>
      <c r="CK16" s="4">
        <f t="shared" si="21"/>
        <v>0</v>
      </c>
      <c r="CL16" s="4">
        <f t="shared" si="22"/>
        <v>0</v>
      </c>
      <c r="DA16"/>
      <c r="DB16"/>
      <c r="DC16" s="114" t="str">
        <f t="shared" si="23"/>
        <v>ok</v>
      </c>
      <c r="DD16" s="1">
        <f t="shared" si="24"/>
        <v>0</v>
      </c>
      <c r="DE16" s="1">
        <f t="shared" si="25"/>
        <v>0</v>
      </c>
      <c r="DF16" s="114" t="str">
        <f t="shared" si="26"/>
        <v>ok</v>
      </c>
      <c r="DG16" s="1">
        <f t="shared" si="27"/>
        <v>0</v>
      </c>
      <c r="DH16" s="1">
        <f t="shared" si="28"/>
        <v>0</v>
      </c>
      <c r="DI16" s="114" t="str">
        <f t="shared" si="29"/>
        <v>ok</v>
      </c>
      <c r="DJ16" s="1">
        <f t="shared" si="30"/>
        <v>0</v>
      </c>
      <c r="DK16" s="1">
        <f t="shared" si="31"/>
        <v>0</v>
      </c>
      <c r="DL16" s="114" t="str">
        <f t="shared" si="32"/>
        <v>ok</v>
      </c>
      <c r="DM16" s="1">
        <f t="shared" si="33"/>
        <v>0</v>
      </c>
      <c r="DN16" s="1">
        <f t="shared" si="34"/>
        <v>0</v>
      </c>
      <c r="DO16" s="114" t="str">
        <f t="shared" si="35"/>
        <v>ok</v>
      </c>
      <c r="DP16" s="1">
        <f t="shared" si="36"/>
        <v>0</v>
      </c>
      <c r="DQ16" s="1">
        <f t="shared" si="37"/>
        <v>0</v>
      </c>
      <c r="DR16" s="114" t="str">
        <f t="shared" si="38"/>
        <v>ok</v>
      </c>
      <c r="DS16" s="1">
        <f t="shared" si="39"/>
        <v>0</v>
      </c>
      <c r="DT16" s="1">
        <f t="shared" si="40"/>
        <v>0</v>
      </c>
    </row>
    <row r="17" spans="1:124" x14ac:dyDescent="0.2">
      <c r="A17" t="s">
        <v>438</v>
      </c>
      <c r="B17" s="111">
        <v>0</v>
      </c>
      <c r="C17" s="111">
        <v>0</v>
      </c>
      <c r="D17" s="111">
        <v>0</v>
      </c>
      <c r="E17" s="111">
        <v>0</v>
      </c>
      <c r="F17" s="111">
        <v>0</v>
      </c>
      <c r="G17" s="111">
        <v>0</v>
      </c>
      <c r="H17" s="111">
        <v>0</v>
      </c>
      <c r="I17" s="111">
        <v>0</v>
      </c>
      <c r="J17" s="111">
        <v>0</v>
      </c>
      <c r="K17" s="111">
        <v>0</v>
      </c>
      <c r="L17" s="111">
        <v>0</v>
      </c>
      <c r="M17" s="111">
        <v>0</v>
      </c>
      <c r="N17" s="111">
        <v>0</v>
      </c>
      <c r="O17" s="111">
        <v>0</v>
      </c>
      <c r="P17" s="111">
        <v>0</v>
      </c>
      <c r="Q17" s="111">
        <v>0</v>
      </c>
      <c r="R17" s="111">
        <v>0</v>
      </c>
      <c r="S17" s="111">
        <v>0</v>
      </c>
      <c r="T17" s="111">
        <v>0</v>
      </c>
      <c r="U17" s="111">
        <v>0</v>
      </c>
      <c r="V17" s="111">
        <v>0</v>
      </c>
      <c r="W17" s="111">
        <v>0</v>
      </c>
      <c r="X17" s="111">
        <v>0</v>
      </c>
      <c r="Y17" s="111">
        <v>0</v>
      </c>
      <c r="Z17" s="111">
        <v>0</v>
      </c>
      <c r="AA17" s="111">
        <v>0</v>
      </c>
      <c r="AB17" s="111">
        <v>0</v>
      </c>
      <c r="AC17" s="111">
        <v>0</v>
      </c>
      <c r="AD17" s="111">
        <v>0</v>
      </c>
      <c r="AE17" s="111">
        <v>0</v>
      </c>
      <c r="AF17" s="111">
        <v>0</v>
      </c>
      <c r="AG17" s="111">
        <v>0</v>
      </c>
      <c r="AH17" s="111">
        <v>0</v>
      </c>
      <c r="AI17" s="111">
        <v>0</v>
      </c>
      <c r="AJ17" s="111">
        <v>0</v>
      </c>
      <c r="AK17" s="111">
        <v>61</v>
      </c>
      <c r="AL17" s="111">
        <v>0</v>
      </c>
      <c r="AM17" s="111">
        <v>0</v>
      </c>
      <c r="AN17" s="111">
        <v>0</v>
      </c>
      <c r="AO17" s="111">
        <v>0</v>
      </c>
      <c r="AP17" s="111">
        <v>0</v>
      </c>
      <c r="AQ17" s="111">
        <v>0</v>
      </c>
      <c r="AR17" s="111">
        <v>0</v>
      </c>
      <c r="AS17" s="111">
        <v>0</v>
      </c>
      <c r="AT17" s="111">
        <v>0</v>
      </c>
      <c r="AU17" s="111">
        <v>0</v>
      </c>
      <c r="AV17" s="111">
        <v>0</v>
      </c>
      <c r="AW17" s="111">
        <v>61</v>
      </c>
      <c r="AX17" s="111">
        <v>0</v>
      </c>
      <c r="AY17" s="111">
        <v>0</v>
      </c>
      <c r="AZ17" s="111">
        <v>0</v>
      </c>
      <c r="BA17" s="111">
        <v>0</v>
      </c>
      <c r="BB17" s="111">
        <v>0</v>
      </c>
      <c r="BC17" s="111">
        <v>0</v>
      </c>
      <c r="BD17" s="111">
        <v>0</v>
      </c>
      <c r="BE17" s="111">
        <v>0</v>
      </c>
      <c r="BF17" s="111">
        <v>0</v>
      </c>
      <c r="BG17" s="111">
        <v>0</v>
      </c>
      <c r="BH17" s="111">
        <v>0</v>
      </c>
      <c r="BI17" s="111">
        <v>0</v>
      </c>
      <c r="BJ17" s="111">
        <v>0</v>
      </c>
      <c r="BK17" s="111">
        <v>0</v>
      </c>
      <c r="BL17" s="111">
        <v>0</v>
      </c>
      <c r="BN17" s="5">
        <f t="shared" si="0"/>
        <v>0</v>
      </c>
      <c r="BO17" s="5">
        <f t="shared" si="1"/>
        <v>0</v>
      </c>
      <c r="BP17" s="5">
        <f t="shared" si="2"/>
        <v>0</v>
      </c>
      <c r="BQ17" s="5">
        <f t="shared" si="3"/>
        <v>0</v>
      </c>
      <c r="BR17" s="5">
        <f t="shared" si="4"/>
        <v>0</v>
      </c>
      <c r="BS17" s="5">
        <f t="shared" si="5"/>
        <v>0</v>
      </c>
      <c r="BT17" s="5">
        <f t="shared" si="6"/>
        <v>0</v>
      </c>
      <c r="BU17" s="5">
        <f t="shared" si="7"/>
        <v>0</v>
      </c>
      <c r="BV17" s="5">
        <f t="shared" si="8"/>
        <v>61</v>
      </c>
      <c r="BW17" s="5">
        <f t="shared" si="9"/>
        <v>0</v>
      </c>
      <c r="BX17" s="5">
        <f t="shared" si="10"/>
        <v>0</v>
      </c>
      <c r="BY17" s="5">
        <f t="shared" si="11"/>
        <v>0</v>
      </c>
      <c r="BZ17" s="5">
        <f t="shared" si="12"/>
        <v>0</v>
      </c>
      <c r="CA17" s="5"/>
      <c r="CB17" s="5">
        <f t="shared" si="13"/>
        <v>0</v>
      </c>
      <c r="CC17" s="5">
        <f t="shared" si="14"/>
        <v>0</v>
      </c>
      <c r="CD17" s="5">
        <f t="shared" si="15"/>
        <v>61</v>
      </c>
      <c r="CE17" s="5">
        <f t="shared" si="16"/>
        <v>0</v>
      </c>
      <c r="CF17" s="5">
        <f t="shared" si="17"/>
        <v>0</v>
      </c>
      <c r="CG17" s="57">
        <f t="shared" si="18"/>
        <v>61</v>
      </c>
      <c r="CI17" s="4">
        <f t="shared" si="19"/>
        <v>0</v>
      </c>
      <c r="CJ17" s="4">
        <f t="shared" si="20"/>
        <v>0</v>
      </c>
      <c r="CK17" s="4">
        <f t="shared" si="21"/>
        <v>0</v>
      </c>
      <c r="CL17" s="4">
        <f t="shared" si="22"/>
        <v>0</v>
      </c>
      <c r="DA17"/>
      <c r="DB17"/>
      <c r="DC17" s="114" t="str">
        <f t="shared" si="23"/>
        <v>ok</v>
      </c>
      <c r="DD17" s="1">
        <f t="shared" si="24"/>
        <v>0</v>
      </c>
      <c r="DE17" s="1">
        <f t="shared" si="25"/>
        <v>0</v>
      </c>
      <c r="DF17" s="114" t="str">
        <f t="shared" si="26"/>
        <v>ok</v>
      </c>
      <c r="DG17" s="1">
        <f t="shared" si="27"/>
        <v>0</v>
      </c>
      <c r="DH17" s="1">
        <f t="shared" si="28"/>
        <v>0</v>
      </c>
      <c r="DI17" s="114" t="str">
        <f t="shared" si="29"/>
        <v>ok</v>
      </c>
      <c r="DJ17" s="1">
        <f t="shared" si="30"/>
        <v>0</v>
      </c>
      <c r="DK17" s="1">
        <f t="shared" si="31"/>
        <v>0</v>
      </c>
      <c r="DL17" s="114" t="str">
        <f t="shared" si="32"/>
        <v>ok</v>
      </c>
      <c r="DM17" s="1">
        <f t="shared" si="33"/>
        <v>0</v>
      </c>
      <c r="DN17" s="1">
        <f t="shared" si="34"/>
        <v>0</v>
      </c>
      <c r="DO17" s="114" t="str">
        <f t="shared" si="35"/>
        <v>ok</v>
      </c>
      <c r="DP17" s="1">
        <f t="shared" si="36"/>
        <v>61</v>
      </c>
      <c r="DQ17" s="1">
        <f t="shared" si="37"/>
        <v>61</v>
      </c>
      <c r="DR17" s="114" t="str">
        <f t="shared" si="38"/>
        <v>ok</v>
      </c>
      <c r="DS17" s="1">
        <f t="shared" si="39"/>
        <v>0</v>
      </c>
      <c r="DT17" s="1">
        <f t="shared" si="40"/>
        <v>0</v>
      </c>
    </row>
    <row r="18" spans="1:124" x14ac:dyDescent="0.2">
      <c r="A18" t="s">
        <v>435</v>
      </c>
      <c r="B18" s="111">
        <v>0</v>
      </c>
      <c r="C18" s="111">
        <v>168</v>
      </c>
      <c r="D18" s="111">
        <v>0</v>
      </c>
      <c r="E18" s="111">
        <v>20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 s="111">
        <v>7</v>
      </c>
      <c r="O18" s="111">
        <v>23</v>
      </c>
      <c r="P18" s="111">
        <v>117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 s="111">
        <v>0</v>
      </c>
      <c r="AB18" s="111">
        <v>116</v>
      </c>
      <c r="AC18" s="111">
        <v>45</v>
      </c>
      <c r="AD18" s="111">
        <v>0</v>
      </c>
      <c r="AE18" s="111">
        <v>2</v>
      </c>
      <c r="AF18" s="111">
        <v>1</v>
      </c>
      <c r="AG18" s="111">
        <v>332</v>
      </c>
      <c r="AH18" s="111">
        <v>59</v>
      </c>
      <c r="AI18" s="111">
        <v>9</v>
      </c>
      <c r="AJ18" s="111">
        <v>7</v>
      </c>
      <c r="AK18" s="111">
        <v>1</v>
      </c>
      <c r="AL18" s="111">
        <v>0</v>
      </c>
      <c r="AM18" s="111">
        <v>600</v>
      </c>
      <c r="AN18" s="111">
        <v>26</v>
      </c>
      <c r="AO18" s="111">
        <v>32</v>
      </c>
      <c r="AP18" s="111">
        <v>354</v>
      </c>
      <c r="AQ18" s="111">
        <v>5</v>
      </c>
      <c r="AR18" s="111">
        <v>4</v>
      </c>
      <c r="AS18" s="111">
        <v>12</v>
      </c>
      <c r="AT18" s="111">
        <v>0</v>
      </c>
      <c r="AU18" s="111">
        <v>1</v>
      </c>
      <c r="AV18" s="111">
        <v>0</v>
      </c>
      <c r="AW18" s="111">
        <v>0</v>
      </c>
      <c r="AX18" s="111">
        <v>55</v>
      </c>
      <c r="AY18" s="111">
        <v>515</v>
      </c>
      <c r="AZ18" s="111">
        <v>56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N18" s="5">
        <f t="shared" si="0"/>
        <v>188</v>
      </c>
      <c r="BO18" s="5">
        <f t="shared" si="1"/>
        <v>0</v>
      </c>
      <c r="BP18" s="5">
        <f t="shared" si="2"/>
        <v>0</v>
      </c>
      <c r="BQ18" s="5">
        <f t="shared" si="3"/>
        <v>0</v>
      </c>
      <c r="BR18" s="5">
        <f t="shared" si="4"/>
        <v>0</v>
      </c>
      <c r="BS18" s="5">
        <f t="shared" si="5"/>
        <v>164</v>
      </c>
      <c r="BT18" s="5">
        <f t="shared" si="6"/>
        <v>391</v>
      </c>
      <c r="BU18" s="5">
        <f t="shared" si="7"/>
        <v>16</v>
      </c>
      <c r="BV18" s="5">
        <f t="shared" si="8"/>
        <v>1</v>
      </c>
      <c r="BW18" s="5">
        <f t="shared" si="9"/>
        <v>626</v>
      </c>
      <c r="BX18" s="5">
        <f t="shared" si="10"/>
        <v>0</v>
      </c>
      <c r="BY18" s="5">
        <f t="shared" si="11"/>
        <v>0</v>
      </c>
      <c r="BZ18" s="5">
        <f t="shared" si="12"/>
        <v>0</v>
      </c>
      <c r="CA18" s="5"/>
      <c r="CB18" s="5">
        <f t="shared" si="13"/>
        <v>188</v>
      </c>
      <c r="CC18" s="5">
        <f t="shared" si="14"/>
        <v>164</v>
      </c>
      <c r="CD18" s="5">
        <f t="shared" si="15"/>
        <v>1034</v>
      </c>
      <c r="CE18" s="5">
        <f t="shared" si="16"/>
        <v>0</v>
      </c>
      <c r="CF18" s="5">
        <f t="shared" si="17"/>
        <v>0</v>
      </c>
      <c r="CG18" s="57">
        <f t="shared" si="18"/>
        <v>1386</v>
      </c>
      <c r="CI18" s="4">
        <f t="shared" si="19"/>
        <v>168</v>
      </c>
      <c r="CJ18" s="4">
        <f t="shared" si="20"/>
        <v>20</v>
      </c>
      <c r="CK18" s="4">
        <f t="shared" si="21"/>
        <v>0</v>
      </c>
      <c r="CL18" s="4">
        <f t="shared" si="22"/>
        <v>188</v>
      </c>
      <c r="DA18"/>
      <c r="DB18"/>
      <c r="DC18" s="114">
        <f t="shared" si="23"/>
        <v>41</v>
      </c>
      <c r="DD18" s="1">
        <f t="shared" si="24"/>
        <v>188</v>
      </c>
      <c r="DE18" s="1">
        <f t="shared" si="25"/>
        <v>147</v>
      </c>
      <c r="DF18" s="114" t="str">
        <f t="shared" si="26"/>
        <v>ok</v>
      </c>
      <c r="DG18" s="1">
        <f t="shared" si="27"/>
        <v>0</v>
      </c>
      <c r="DH18" s="1">
        <f t="shared" si="28"/>
        <v>0</v>
      </c>
      <c r="DI18" s="114" t="str">
        <f t="shared" si="29"/>
        <v>ok</v>
      </c>
      <c r="DJ18" s="1">
        <f t="shared" si="30"/>
        <v>391</v>
      </c>
      <c r="DK18" s="1">
        <f t="shared" si="31"/>
        <v>391</v>
      </c>
      <c r="DL18" s="114" t="str">
        <f t="shared" si="32"/>
        <v>ok</v>
      </c>
      <c r="DM18" s="1">
        <f t="shared" si="33"/>
        <v>16</v>
      </c>
      <c r="DN18" s="1">
        <f t="shared" si="34"/>
        <v>16</v>
      </c>
      <c r="DO18" s="114" t="str">
        <f t="shared" si="35"/>
        <v>ok</v>
      </c>
      <c r="DP18" s="1">
        <f t="shared" si="36"/>
        <v>1</v>
      </c>
      <c r="DQ18" s="1">
        <f t="shared" si="37"/>
        <v>1</v>
      </c>
      <c r="DR18" s="114" t="str">
        <f t="shared" si="38"/>
        <v>ok</v>
      </c>
      <c r="DS18" s="1">
        <f t="shared" si="39"/>
        <v>626</v>
      </c>
      <c r="DT18" s="1">
        <f t="shared" si="40"/>
        <v>626</v>
      </c>
    </row>
    <row r="19" spans="1:124" x14ac:dyDescent="0.2">
      <c r="A19" t="s">
        <v>428</v>
      </c>
      <c r="B19" s="111">
        <v>0</v>
      </c>
      <c r="C19" s="111">
        <v>0</v>
      </c>
      <c r="D19" s="111">
        <v>0</v>
      </c>
      <c r="E19" s="111">
        <v>0</v>
      </c>
      <c r="F19" s="111">
        <v>0</v>
      </c>
      <c r="G19" s="111">
        <v>0</v>
      </c>
      <c r="H19" s="111">
        <v>935</v>
      </c>
      <c r="I19" s="111">
        <v>202</v>
      </c>
      <c r="J19" s="111">
        <v>50</v>
      </c>
      <c r="K19" s="111">
        <v>0</v>
      </c>
      <c r="L19" s="111">
        <v>0</v>
      </c>
      <c r="M19" s="111">
        <v>0</v>
      </c>
      <c r="N19" s="111">
        <v>0</v>
      </c>
      <c r="O19" s="111">
        <v>0</v>
      </c>
      <c r="P19" s="111">
        <v>0</v>
      </c>
      <c r="Q19" s="111">
        <v>0</v>
      </c>
      <c r="R19" s="125">
        <f>420-J19</f>
        <v>370</v>
      </c>
      <c r="S19" s="111">
        <v>695</v>
      </c>
      <c r="T19" s="111">
        <v>72</v>
      </c>
      <c r="U19" s="111">
        <v>0</v>
      </c>
      <c r="V19" s="111">
        <v>25</v>
      </c>
      <c r="W19" s="111">
        <v>0</v>
      </c>
      <c r="X19" s="111">
        <v>0</v>
      </c>
      <c r="Y19" s="111">
        <v>4</v>
      </c>
      <c r="Z19" s="111">
        <v>0</v>
      </c>
      <c r="AA19" s="111">
        <v>0</v>
      </c>
      <c r="AB19" s="111">
        <v>821</v>
      </c>
      <c r="AC19" s="111">
        <v>0</v>
      </c>
      <c r="AD19" s="111">
        <v>0</v>
      </c>
      <c r="AE19" s="111">
        <v>119</v>
      </c>
      <c r="AF19" s="111">
        <v>0</v>
      </c>
      <c r="AG19" s="111">
        <v>149</v>
      </c>
      <c r="AH19" s="111">
        <v>14</v>
      </c>
      <c r="AI19" s="111">
        <v>17</v>
      </c>
      <c r="AJ19" s="111">
        <v>5</v>
      </c>
      <c r="AK19" s="111">
        <v>75</v>
      </c>
      <c r="AL19" s="111">
        <v>0</v>
      </c>
      <c r="AM19" s="111">
        <v>339</v>
      </c>
      <c r="AN19" s="111">
        <v>20</v>
      </c>
      <c r="AO19" s="111">
        <v>0</v>
      </c>
      <c r="AP19" s="111">
        <v>163</v>
      </c>
      <c r="AQ19" s="111">
        <v>0</v>
      </c>
      <c r="AR19" s="111">
        <v>0</v>
      </c>
      <c r="AS19" s="111">
        <v>22</v>
      </c>
      <c r="AT19" s="111">
        <v>0</v>
      </c>
      <c r="AU19" s="111">
        <v>0</v>
      </c>
      <c r="AV19" s="111">
        <v>75</v>
      </c>
      <c r="AW19" s="111">
        <v>0</v>
      </c>
      <c r="AX19" s="111">
        <v>0</v>
      </c>
      <c r="AY19" s="111">
        <v>348</v>
      </c>
      <c r="AZ19" s="111">
        <v>11</v>
      </c>
      <c r="BA19" s="111">
        <v>0</v>
      </c>
      <c r="BB19" s="111">
        <v>0</v>
      </c>
      <c r="BC19" s="111">
        <v>0</v>
      </c>
      <c r="BD19" s="111">
        <v>0</v>
      </c>
      <c r="BE19" s="111">
        <v>0</v>
      </c>
      <c r="BF19" s="111">
        <v>0</v>
      </c>
      <c r="BG19" s="111">
        <v>0</v>
      </c>
      <c r="BH19" s="111">
        <v>0</v>
      </c>
      <c r="BI19" s="111">
        <v>0</v>
      </c>
      <c r="BJ19" s="111">
        <v>0</v>
      </c>
      <c r="BK19" s="111">
        <v>0</v>
      </c>
      <c r="BL19" s="111">
        <v>0</v>
      </c>
      <c r="BM19" s="32"/>
      <c r="BN19" s="5">
        <f t="shared" si="0"/>
        <v>0</v>
      </c>
      <c r="BO19" s="5">
        <f t="shared" si="1"/>
        <v>0</v>
      </c>
      <c r="BP19" s="5">
        <f t="shared" si="2"/>
        <v>1137</v>
      </c>
      <c r="BQ19" s="5">
        <f t="shared" si="3"/>
        <v>50</v>
      </c>
      <c r="BR19" s="5">
        <f t="shared" si="4"/>
        <v>29</v>
      </c>
      <c r="BS19" s="5">
        <f t="shared" si="5"/>
        <v>940</v>
      </c>
      <c r="BT19" s="5">
        <f t="shared" si="6"/>
        <v>163</v>
      </c>
      <c r="BU19" s="5">
        <f t="shared" si="7"/>
        <v>22</v>
      </c>
      <c r="BV19" s="5">
        <f t="shared" si="8"/>
        <v>75</v>
      </c>
      <c r="BW19" s="5">
        <f t="shared" si="9"/>
        <v>359</v>
      </c>
      <c r="BX19" s="5">
        <f t="shared" si="10"/>
        <v>0</v>
      </c>
      <c r="BY19" s="5">
        <f t="shared" si="11"/>
        <v>0</v>
      </c>
      <c r="BZ19" s="5">
        <f t="shared" si="12"/>
        <v>0</v>
      </c>
      <c r="CA19" s="5"/>
      <c r="CB19" s="5">
        <f t="shared" si="13"/>
        <v>1187</v>
      </c>
      <c r="CC19" s="5">
        <f t="shared" si="14"/>
        <v>969</v>
      </c>
      <c r="CD19" s="5">
        <f t="shared" si="15"/>
        <v>619</v>
      </c>
      <c r="CE19" s="5">
        <f t="shared" si="16"/>
        <v>0</v>
      </c>
      <c r="CF19" s="5">
        <f t="shared" si="17"/>
        <v>0</v>
      </c>
      <c r="CG19" s="57">
        <f t="shared" si="18"/>
        <v>2775</v>
      </c>
      <c r="CH19" s="32"/>
      <c r="CI19" s="31">
        <f t="shared" si="19"/>
        <v>0</v>
      </c>
      <c r="CJ19" s="31">
        <f t="shared" si="20"/>
        <v>0</v>
      </c>
      <c r="CK19" s="31">
        <f t="shared" si="21"/>
        <v>0</v>
      </c>
      <c r="CL19" s="31">
        <f t="shared" si="22"/>
        <v>0</v>
      </c>
      <c r="DA19"/>
      <c r="DB19"/>
      <c r="DC19" s="114" t="str">
        <f t="shared" si="23"/>
        <v>ok</v>
      </c>
      <c r="DD19" s="1">
        <f t="shared" si="24"/>
        <v>0</v>
      </c>
      <c r="DE19" s="1">
        <f t="shared" si="25"/>
        <v>0</v>
      </c>
      <c r="DF19" s="114" t="str">
        <f t="shared" si="26"/>
        <v>ok</v>
      </c>
      <c r="DG19" s="1">
        <f t="shared" si="27"/>
        <v>1137</v>
      </c>
      <c r="DH19" s="1">
        <f t="shared" si="28"/>
        <v>1137</v>
      </c>
      <c r="DI19" s="114" t="str">
        <f t="shared" si="29"/>
        <v>ok</v>
      </c>
      <c r="DJ19" s="1">
        <f t="shared" si="30"/>
        <v>163</v>
      </c>
      <c r="DK19" s="1">
        <f t="shared" si="31"/>
        <v>163</v>
      </c>
      <c r="DL19" s="114" t="str">
        <f t="shared" si="32"/>
        <v>ok</v>
      </c>
      <c r="DM19" s="1">
        <f t="shared" si="33"/>
        <v>22</v>
      </c>
      <c r="DN19" s="1">
        <f t="shared" si="34"/>
        <v>22</v>
      </c>
      <c r="DO19" s="114" t="str">
        <f t="shared" si="35"/>
        <v>ok</v>
      </c>
      <c r="DP19" s="1">
        <f t="shared" si="36"/>
        <v>75</v>
      </c>
      <c r="DQ19" s="1">
        <f t="shared" si="37"/>
        <v>75</v>
      </c>
      <c r="DR19" s="114" t="str">
        <f t="shared" si="38"/>
        <v>ok</v>
      </c>
      <c r="DS19" s="1">
        <f t="shared" si="39"/>
        <v>359</v>
      </c>
      <c r="DT19" s="1">
        <f t="shared" si="40"/>
        <v>359</v>
      </c>
    </row>
    <row r="20" spans="1:124" x14ac:dyDescent="0.2">
      <c r="A20" t="s">
        <v>439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 s="111">
        <v>812</v>
      </c>
      <c r="I20" s="111">
        <v>66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 s="111">
        <v>0</v>
      </c>
      <c r="R20" s="111">
        <v>448</v>
      </c>
      <c r="S20" s="111">
        <v>397</v>
      </c>
      <c r="T20" s="111">
        <v>33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 s="111">
        <v>0</v>
      </c>
      <c r="AB20" s="111">
        <v>419</v>
      </c>
      <c r="AC20" s="111">
        <v>54</v>
      </c>
      <c r="AD20" s="111">
        <v>0</v>
      </c>
      <c r="AE20" s="111">
        <v>89</v>
      </c>
      <c r="AF20" s="111">
        <v>0</v>
      </c>
      <c r="AG20" s="111">
        <v>164</v>
      </c>
      <c r="AH20" s="111">
        <v>14</v>
      </c>
      <c r="AI20" s="111">
        <v>294</v>
      </c>
      <c r="AJ20" s="111">
        <v>47</v>
      </c>
      <c r="AK20" s="111">
        <v>187</v>
      </c>
      <c r="AL20" s="111">
        <v>0</v>
      </c>
      <c r="AM20" s="111">
        <v>96</v>
      </c>
      <c r="AN20" s="111">
        <v>11</v>
      </c>
      <c r="AO20" s="111">
        <v>12</v>
      </c>
      <c r="AP20" s="111">
        <v>163</v>
      </c>
      <c r="AQ20" s="111">
        <v>3</v>
      </c>
      <c r="AR20" s="111">
        <v>6</v>
      </c>
      <c r="AS20" s="111">
        <v>261</v>
      </c>
      <c r="AT20" s="111">
        <v>74</v>
      </c>
      <c r="AU20" s="111">
        <v>0</v>
      </c>
      <c r="AV20" s="111">
        <v>46</v>
      </c>
      <c r="AW20" s="111">
        <v>141</v>
      </c>
      <c r="AX20" s="111">
        <v>42</v>
      </c>
      <c r="AY20" s="111">
        <v>65</v>
      </c>
      <c r="AZ20" s="111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N20" s="5">
        <f t="shared" si="0"/>
        <v>0</v>
      </c>
      <c r="BO20" s="5">
        <f t="shared" si="1"/>
        <v>0</v>
      </c>
      <c r="BP20" s="5">
        <f t="shared" si="2"/>
        <v>878</v>
      </c>
      <c r="BQ20" s="5">
        <f t="shared" si="3"/>
        <v>0</v>
      </c>
      <c r="BR20" s="5">
        <f t="shared" si="4"/>
        <v>0</v>
      </c>
      <c r="BS20" s="5">
        <f t="shared" si="5"/>
        <v>562</v>
      </c>
      <c r="BT20" s="5">
        <f t="shared" si="6"/>
        <v>178</v>
      </c>
      <c r="BU20" s="5">
        <f t="shared" si="7"/>
        <v>341</v>
      </c>
      <c r="BV20" s="5">
        <f t="shared" si="8"/>
        <v>187</v>
      </c>
      <c r="BW20" s="5">
        <f t="shared" si="9"/>
        <v>107</v>
      </c>
      <c r="BX20" s="5">
        <f t="shared" si="10"/>
        <v>0</v>
      </c>
      <c r="BY20" s="5">
        <f t="shared" si="11"/>
        <v>0</v>
      </c>
      <c r="BZ20" s="5">
        <f t="shared" si="12"/>
        <v>0</v>
      </c>
      <c r="CA20" s="5"/>
      <c r="CB20" s="5">
        <f t="shared" si="13"/>
        <v>878</v>
      </c>
      <c r="CC20" s="5">
        <f t="shared" si="14"/>
        <v>562</v>
      </c>
      <c r="CD20" s="5">
        <f t="shared" si="15"/>
        <v>813</v>
      </c>
      <c r="CE20" s="5">
        <f t="shared" si="16"/>
        <v>0</v>
      </c>
      <c r="CF20" s="5">
        <f t="shared" si="17"/>
        <v>0</v>
      </c>
      <c r="CG20" s="57">
        <f t="shared" si="18"/>
        <v>2253</v>
      </c>
      <c r="CI20" s="4">
        <f t="shared" si="19"/>
        <v>0</v>
      </c>
      <c r="CJ20" s="4">
        <f t="shared" si="20"/>
        <v>0</v>
      </c>
      <c r="CK20" s="4">
        <f t="shared" si="21"/>
        <v>0</v>
      </c>
      <c r="CL20" s="4">
        <f t="shared" si="22"/>
        <v>0</v>
      </c>
      <c r="DA20"/>
      <c r="DB20"/>
      <c r="DC20" s="114" t="str">
        <f t="shared" si="23"/>
        <v>ok</v>
      </c>
      <c r="DD20" s="1">
        <f t="shared" si="24"/>
        <v>0</v>
      </c>
      <c r="DE20" s="1">
        <f t="shared" si="25"/>
        <v>0</v>
      </c>
      <c r="DF20" s="114" t="str">
        <f t="shared" si="26"/>
        <v>ok</v>
      </c>
      <c r="DG20" s="1">
        <f t="shared" si="27"/>
        <v>878</v>
      </c>
      <c r="DH20" s="1">
        <f t="shared" si="28"/>
        <v>878</v>
      </c>
      <c r="DI20" s="114" t="str">
        <f t="shared" si="29"/>
        <v>ok</v>
      </c>
      <c r="DJ20" s="1">
        <f t="shared" si="30"/>
        <v>178</v>
      </c>
      <c r="DK20" s="1">
        <f t="shared" si="31"/>
        <v>178</v>
      </c>
      <c r="DL20" s="114" t="str">
        <f t="shared" si="32"/>
        <v>ok</v>
      </c>
      <c r="DM20" s="1">
        <f t="shared" si="33"/>
        <v>341</v>
      </c>
      <c r="DN20" s="1">
        <f t="shared" si="34"/>
        <v>341</v>
      </c>
      <c r="DO20" s="114" t="str">
        <f t="shared" si="35"/>
        <v>ok</v>
      </c>
      <c r="DP20" s="1">
        <f t="shared" si="36"/>
        <v>187</v>
      </c>
      <c r="DQ20" s="1">
        <f t="shared" si="37"/>
        <v>187</v>
      </c>
      <c r="DR20" s="114" t="str">
        <f t="shared" si="38"/>
        <v>ok</v>
      </c>
      <c r="DS20" s="1">
        <f t="shared" si="39"/>
        <v>107</v>
      </c>
      <c r="DT20" s="1">
        <f t="shared" si="40"/>
        <v>107</v>
      </c>
    </row>
    <row r="21" spans="1:124" x14ac:dyDescent="0.2">
      <c r="A21" t="s">
        <v>430</v>
      </c>
      <c r="B21">
        <v>0</v>
      </c>
      <c r="C21" s="111">
        <v>16</v>
      </c>
      <c r="D21">
        <v>0</v>
      </c>
      <c r="E21" s="111">
        <v>10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111">
        <v>6</v>
      </c>
      <c r="P21" s="111">
        <v>20</v>
      </c>
      <c r="Q21">
        <v>0</v>
      </c>
      <c r="R21">
        <v>0</v>
      </c>
      <c r="S21">
        <v>0</v>
      </c>
      <c r="T21">
        <v>0</v>
      </c>
      <c r="U21">
        <v>0</v>
      </c>
      <c r="V21" s="111">
        <v>14</v>
      </c>
      <c r="W21">
        <v>0</v>
      </c>
      <c r="X21">
        <v>0</v>
      </c>
      <c r="Y21" s="111">
        <v>95</v>
      </c>
      <c r="Z21">
        <v>0</v>
      </c>
      <c r="AA21">
        <v>0</v>
      </c>
      <c r="AB21" s="111">
        <v>92</v>
      </c>
      <c r="AC21" s="111">
        <v>2</v>
      </c>
      <c r="AD21">
        <v>0</v>
      </c>
      <c r="AE21" s="111">
        <v>193</v>
      </c>
      <c r="AF21">
        <v>0</v>
      </c>
      <c r="AG21" s="111">
        <v>72</v>
      </c>
      <c r="AH21" s="111">
        <v>33</v>
      </c>
      <c r="AI21" s="111">
        <v>95</v>
      </c>
      <c r="AJ21" s="111">
        <v>60</v>
      </c>
      <c r="AK21" s="111">
        <v>5</v>
      </c>
      <c r="AL21">
        <v>0</v>
      </c>
      <c r="AM21" s="111">
        <v>13</v>
      </c>
      <c r="AN21" s="111">
        <v>4</v>
      </c>
      <c r="AO21" s="111">
        <v>8</v>
      </c>
      <c r="AP21" s="111">
        <v>95</v>
      </c>
      <c r="AQ21" s="111">
        <v>2</v>
      </c>
      <c r="AR21" s="111">
        <v>2</v>
      </c>
      <c r="AS21" s="111">
        <v>152</v>
      </c>
      <c r="AT21" s="111">
        <v>1</v>
      </c>
      <c r="AU21">
        <v>0</v>
      </c>
      <c r="AV21" s="111">
        <v>1</v>
      </c>
      <c r="AW21" s="111">
        <v>4</v>
      </c>
      <c r="AX21" s="111">
        <v>2</v>
      </c>
      <c r="AY21" s="111">
        <v>15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N21" s="5">
        <f t="shared" si="0"/>
        <v>26</v>
      </c>
      <c r="BO21" s="5">
        <f t="shared" si="1"/>
        <v>0</v>
      </c>
      <c r="BP21" s="5">
        <f t="shared" si="2"/>
        <v>0</v>
      </c>
      <c r="BQ21" s="5">
        <f t="shared" si="3"/>
        <v>0</v>
      </c>
      <c r="BR21" s="5">
        <f t="shared" si="4"/>
        <v>109</v>
      </c>
      <c r="BS21" s="5">
        <f t="shared" si="5"/>
        <v>287</v>
      </c>
      <c r="BT21" s="5">
        <f t="shared" si="6"/>
        <v>105</v>
      </c>
      <c r="BU21" s="5">
        <f t="shared" si="7"/>
        <v>155</v>
      </c>
      <c r="BV21" s="5">
        <f t="shared" si="8"/>
        <v>5</v>
      </c>
      <c r="BW21" s="5">
        <f t="shared" si="9"/>
        <v>17</v>
      </c>
      <c r="BX21" s="5">
        <f t="shared" si="10"/>
        <v>0</v>
      </c>
      <c r="BY21" s="5">
        <f t="shared" si="11"/>
        <v>0</v>
      </c>
      <c r="BZ21" s="5">
        <f t="shared" si="12"/>
        <v>0</v>
      </c>
      <c r="CA21" s="5"/>
      <c r="CB21" s="5">
        <f t="shared" si="13"/>
        <v>26</v>
      </c>
      <c r="CC21" s="5">
        <f t="shared" si="14"/>
        <v>396</v>
      </c>
      <c r="CD21" s="5">
        <f t="shared" si="15"/>
        <v>282</v>
      </c>
      <c r="CE21" s="5">
        <f t="shared" si="16"/>
        <v>0</v>
      </c>
      <c r="CF21" s="5">
        <f t="shared" si="17"/>
        <v>0</v>
      </c>
      <c r="CG21" s="57">
        <f t="shared" si="18"/>
        <v>704</v>
      </c>
      <c r="CI21" s="4">
        <f t="shared" si="19"/>
        <v>16</v>
      </c>
      <c r="CJ21" s="4">
        <f t="shared" si="20"/>
        <v>10</v>
      </c>
      <c r="CK21" s="4">
        <f t="shared" si="21"/>
        <v>0</v>
      </c>
      <c r="CL21" s="4">
        <f t="shared" si="22"/>
        <v>26</v>
      </c>
      <c r="DA21"/>
      <c r="DB21"/>
      <c r="DC21" s="114" t="str">
        <f t="shared" si="23"/>
        <v>ok</v>
      </c>
      <c r="DD21" s="1">
        <f t="shared" si="24"/>
        <v>26</v>
      </c>
      <c r="DE21" s="1">
        <f t="shared" si="25"/>
        <v>26</v>
      </c>
      <c r="DF21" s="114" t="str">
        <f t="shared" si="26"/>
        <v>ok</v>
      </c>
      <c r="DG21" s="1">
        <f t="shared" si="27"/>
        <v>0</v>
      </c>
      <c r="DH21" s="1">
        <f t="shared" si="28"/>
        <v>0</v>
      </c>
      <c r="DI21" s="114" t="str">
        <f t="shared" si="29"/>
        <v>ok</v>
      </c>
      <c r="DJ21" s="1">
        <f t="shared" si="30"/>
        <v>105</v>
      </c>
      <c r="DK21" s="1">
        <f t="shared" si="31"/>
        <v>105</v>
      </c>
      <c r="DL21" s="114" t="str">
        <f t="shared" si="32"/>
        <v>ok</v>
      </c>
      <c r="DM21" s="1">
        <f t="shared" si="33"/>
        <v>155</v>
      </c>
      <c r="DN21" s="1">
        <f t="shared" si="34"/>
        <v>155</v>
      </c>
      <c r="DO21" s="114" t="str">
        <f t="shared" si="35"/>
        <v>ok</v>
      </c>
      <c r="DP21" s="1">
        <f t="shared" si="36"/>
        <v>5</v>
      </c>
      <c r="DQ21" s="1">
        <f t="shared" si="37"/>
        <v>5</v>
      </c>
      <c r="DR21" s="114" t="str">
        <f t="shared" si="38"/>
        <v>ok</v>
      </c>
      <c r="DS21" s="1">
        <f t="shared" si="39"/>
        <v>17</v>
      </c>
      <c r="DT21" s="1">
        <f t="shared" si="40"/>
        <v>17</v>
      </c>
    </row>
    <row r="22" spans="1:124" s="12" customFormat="1" x14ac:dyDescent="0.2">
      <c r="A22" t="s">
        <v>442</v>
      </c>
      <c r="B22" s="111">
        <v>0</v>
      </c>
      <c r="C22" s="111">
        <v>28</v>
      </c>
      <c r="D22" s="111">
        <v>0</v>
      </c>
      <c r="E22" s="111">
        <v>16</v>
      </c>
      <c r="F22" s="111">
        <v>0</v>
      </c>
      <c r="G22" s="111">
        <v>0</v>
      </c>
      <c r="H22" s="111">
        <v>0</v>
      </c>
      <c r="I22" s="111">
        <v>0</v>
      </c>
      <c r="J22" s="111">
        <v>0</v>
      </c>
      <c r="K22" s="111">
        <v>0</v>
      </c>
      <c r="L22" s="111">
        <v>0</v>
      </c>
      <c r="M22" s="111">
        <v>0</v>
      </c>
      <c r="N22" s="111">
        <v>0</v>
      </c>
      <c r="O22" s="111">
        <v>3</v>
      </c>
      <c r="P22" s="111">
        <v>41</v>
      </c>
      <c r="Q22" s="111">
        <v>0</v>
      </c>
      <c r="R22" s="111">
        <v>0</v>
      </c>
      <c r="S22" s="111">
        <v>0</v>
      </c>
      <c r="T22" s="111">
        <v>0</v>
      </c>
      <c r="U22" s="111">
        <v>0</v>
      </c>
      <c r="V22" s="111">
        <v>2</v>
      </c>
      <c r="W22" s="111">
        <v>0</v>
      </c>
      <c r="X22" s="111">
        <v>0</v>
      </c>
      <c r="Y22" s="111">
        <v>2</v>
      </c>
      <c r="Z22" s="111">
        <v>0</v>
      </c>
      <c r="AA22" s="111">
        <v>0</v>
      </c>
      <c r="AB22" s="111">
        <v>5</v>
      </c>
      <c r="AC22" s="111">
        <v>0</v>
      </c>
      <c r="AD22" s="111">
        <v>0</v>
      </c>
      <c r="AE22" s="111">
        <v>8</v>
      </c>
      <c r="AF22" s="111">
        <v>0</v>
      </c>
      <c r="AG22" s="111">
        <v>0</v>
      </c>
      <c r="AH22" s="111">
        <v>0</v>
      </c>
      <c r="AI22" s="111">
        <v>0</v>
      </c>
      <c r="AJ22" s="111">
        <v>0</v>
      </c>
      <c r="AK22" s="111">
        <v>5</v>
      </c>
      <c r="AL22" s="111">
        <v>0</v>
      </c>
      <c r="AM22" s="111">
        <v>3</v>
      </c>
      <c r="AN22" s="111">
        <v>3</v>
      </c>
      <c r="AO22" s="111">
        <v>0</v>
      </c>
      <c r="AP22" s="111">
        <v>0</v>
      </c>
      <c r="AQ22" s="111">
        <v>0</v>
      </c>
      <c r="AR22" s="111">
        <v>0</v>
      </c>
      <c r="AS22" s="111">
        <v>0</v>
      </c>
      <c r="AT22" s="111">
        <v>0</v>
      </c>
      <c r="AU22" s="111">
        <v>0</v>
      </c>
      <c r="AV22" s="111">
        <v>5</v>
      </c>
      <c r="AW22" s="111">
        <v>0</v>
      </c>
      <c r="AX22" s="111">
        <v>0</v>
      </c>
      <c r="AY22" s="111">
        <v>6</v>
      </c>
      <c r="AZ22" s="111">
        <v>0</v>
      </c>
      <c r="BA22" s="111">
        <v>0</v>
      </c>
      <c r="BB22" s="111">
        <v>0</v>
      </c>
      <c r="BC22" s="111">
        <v>0</v>
      </c>
      <c r="BD22" s="111">
        <v>0</v>
      </c>
      <c r="BE22" s="111">
        <v>0</v>
      </c>
      <c r="BF22" s="111">
        <v>0</v>
      </c>
      <c r="BG22" s="111">
        <v>0</v>
      </c>
      <c r="BH22" s="111">
        <v>0</v>
      </c>
      <c r="BI22" s="111">
        <v>0</v>
      </c>
      <c r="BJ22" s="111">
        <v>0</v>
      </c>
      <c r="BK22" s="111">
        <v>0</v>
      </c>
      <c r="BL22" s="111">
        <v>0</v>
      </c>
      <c r="BM22" s="3"/>
      <c r="BN22" s="5">
        <f t="shared" si="0"/>
        <v>44</v>
      </c>
      <c r="BO22" s="5">
        <f t="shared" si="1"/>
        <v>0</v>
      </c>
      <c r="BP22" s="5">
        <f t="shared" si="2"/>
        <v>0</v>
      </c>
      <c r="BQ22" s="5">
        <f t="shared" si="3"/>
        <v>0</v>
      </c>
      <c r="BR22" s="5">
        <f t="shared" si="4"/>
        <v>4</v>
      </c>
      <c r="BS22" s="5">
        <f t="shared" si="5"/>
        <v>13</v>
      </c>
      <c r="BT22" s="5">
        <f t="shared" si="6"/>
        <v>0</v>
      </c>
      <c r="BU22" s="5">
        <f t="shared" si="7"/>
        <v>0</v>
      </c>
      <c r="BV22" s="5">
        <f t="shared" si="8"/>
        <v>5</v>
      </c>
      <c r="BW22" s="5">
        <f t="shared" si="9"/>
        <v>6</v>
      </c>
      <c r="BX22" s="5">
        <f t="shared" si="10"/>
        <v>0</v>
      </c>
      <c r="BY22" s="5">
        <f t="shared" si="11"/>
        <v>0</v>
      </c>
      <c r="BZ22" s="5">
        <f t="shared" si="12"/>
        <v>0</v>
      </c>
      <c r="CA22" s="5"/>
      <c r="CB22" s="5">
        <f t="shared" si="13"/>
        <v>44</v>
      </c>
      <c r="CC22" s="5">
        <f t="shared" si="14"/>
        <v>17</v>
      </c>
      <c r="CD22" s="5">
        <f t="shared" si="15"/>
        <v>11</v>
      </c>
      <c r="CE22" s="5">
        <f t="shared" si="16"/>
        <v>0</v>
      </c>
      <c r="CF22" s="5">
        <f t="shared" si="17"/>
        <v>0</v>
      </c>
      <c r="CG22" s="57">
        <f t="shared" si="18"/>
        <v>72</v>
      </c>
      <c r="CH22" s="3"/>
      <c r="CI22" s="4">
        <f t="shared" si="19"/>
        <v>28</v>
      </c>
      <c r="CJ22" s="4">
        <f t="shared" si="20"/>
        <v>16</v>
      </c>
      <c r="CK22" s="4">
        <f t="shared" si="21"/>
        <v>0</v>
      </c>
      <c r="CL22" s="4">
        <f t="shared" si="22"/>
        <v>44</v>
      </c>
      <c r="DA22"/>
      <c r="DB22"/>
      <c r="DC22" s="114" t="str">
        <f t="shared" si="23"/>
        <v>ok</v>
      </c>
      <c r="DD22" s="1">
        <f t="shared" si="24"/>
        <v>44</v>
      </c>
      <c r="DE22" s="1">
        <f t="shared" si="25"/>
        <v>44</v>
      </c>
      <c r="DF22" s="114" t="str">
        <f t="shared" si="26"/>
        <v>ok</v>
      </c>
      <c r="DG22" s="1">
        <f t="shared" si="27"/>
        <v>0</v>
      </c>
      <c r="DH22" s="1">
        <f t="shared" si="28"/>
        <v>0</v>
      </c>
      <c r="DI22" s="114" t="str">
        <f t="shared" si="29"/>
        <v>ok</v>
      </c>
      <c r="DJ22" s="1">
        <f t="shared" si="30"/>
        <v>0</v>
      </c>
      <c r="DK22" s="1">
        <f t="shared" si="31"/>
        <v>0</v>
      </c>
      <c r="DL22" s="114" t="str">
        <f t="shared" si="32"/>
        <v>ok</v>
      </c>
      <c r="DM22" s="1">
        <f t="shared" si="33"/>
        <v>0</v>
      </c>
      <c r="DN22" s="1">
        <f t="shared" si="34"/>
        <v>0</v>
      </c>
      <c r="DO22" s="114" t="str">
        <f t="shared" si="35"/>
        <v>ok</v>
      </c>
      <c r="DP22" s="1">
        <f t="shared" si="36"/>
        <v>5</v>
      </c>
      <c r="DQ22" s="1">
        <f t="shared" si="37"/>
        <v>5</v>
      </c>
      <c r="DR22" s="114" t="str">
        <f t="shared" si="38"/>
        <v>ok</v>
      </c>
      <c r="DS22" s="1">
        <f t="shared" si="39"/>
        <v>6</v>
      </c>
      <c r="DT22" s="1">
        <f t="shared" si="40"/>
        <v>6</v>
      </c>
    </row>
    <row r="23" spans="1:124" x14ac:dyDescent="0.2">
      <c r="A23" t="s">
        <v>441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 s="111">
        <v>3091</v>
      </c>
      <c r="I23">
        <v>0</v>
      </c>
      <c r="J23" s="111">
        <v>13</v>
      </c>
      <c r="K23">
        <v>0</v>
      </c>
      <c r="L23" s="111">
        <v>236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 s="111">
        <v>3091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N23" s="5">
        <f t="shared" si="0"/>
        <v>0</v>
      </c>
      <c r="BO23" s="5">
        <f t="shared" si="1"/>
        <v>0</v>
      </c>
      <c r="BP23" s="5">
        <f t="shared" si="2"/>
        <v>3091</v>
      </c>
      <c r="BQ23" s="5">
        <f t="shared" si="3"/>
        <v>13</v>
      </c>
      <c r="BR23" s="5">
        <f t="shared" si="4"/>
        <v>0</v>
      </c>
      <c r="BS23" s="5">
        <f t="shared" si="5"/>
        <v>0</v>
      </c>
      <c r="BT23" s="5">
        <f t="shared" si="6"/>
        <v>0</v>
      </c>
      <c r="BU23" s="5">
        <f t="shared" si="7"/>
        <v>0</v>
      </c>
      <c r="BV23" s="5">
        <f t="shared" si="8"/>
        <v>0</v>
      </c>
      <c r="BW23" s="5">
        <f t="shared" si="9"/>
        <v>0</v>
      </c>
      <c r="BX23" s="5">
        <f t="shared" si="10"/>
        <v>0</v>
      </c>
      <c r="BY23" s="5">
        <f t="shared" si="11"/>
        <v>0</v>
      </c>
      <c r="BZ23" s="5">
        <f t="shared" si="12"/>
        <v>0</v>
      </c>
      <c r="CA23" s="5"/>
      <c r="CB23" s="5">
        <f t="shared" si="13"/>
        <v>3104</v>
      </c>
      <c r="CC23" s="5">
        <f t="shared" si="14"/>
        <v>0</v>
      </c>
      <c r="CD23" s="5">
        <f t="shared" si="15"/>
        <v>0</v>
      </c>
      <c r="CE23" s="5">
        <f t="shared" si="16"/>
        <v>0</v>
      </c>
      <c r="CF23" s="5">
        <f t="shared" si="17"/>
        <v>0</v>
      </c>
      <c r="CG23" s="57">
        <f t="shared" si="18"/>
        <v>3104</v>
      </c>
      <c r="CI23" s="4">
        <f t="shared" si="19"/>
        <v>0</v>
      </c>
      <c r="CJ23" s="4">
        <f t="shared" si="20"/>
        <v>0</v>
      </c>
      <c r="CK23" s="4">
        <f t="shared" si="21"/>
        <v>0</v>
      </c>
      <c r="CL23" s="4">
        <f t="shared" si="22"/>
        <v>0</v>
      </c>
      <c r="DA23"/>
      <c r="DB23"/>
      <c r="DC23" s="114" t="str">
        <f t="shared" si="23"/>
        <v>ok</v>
      </c>
      <c r="DD23" s="1">
        <f t="shared" si="24"/>
        <v>0</v>
      </c>
      <c r="DE23" s="1">
        <f t="shared" si="25"/>
        <v>0</v>
      </c>
      <c r="DF23" s="114" t="str">
        <f t="shared" si="26"/>
        <v>ok</v>
      </c>
      <c r="DG23" s="1">
        <f t="shared" si="27"/>
        <v>3091</v>
      </c>
      <c r="DH23" s="1">
        <f t="shared" si="28"/>
        <v>3091</v>
      </c>
      <c r="DI23" s="114" t="str">
        <f t="shared" si="29"/>
        <v>ok</v>
      </c>
      <c r="DJ23" s="1">
        <f t="shared" si="30"/>
        <v>0</v>
      </c>
      <c r="DK23" s="1">
        <f t="shared" si="31"/>
        <v>0</v>
      </c>
      <c r="DL23" s="114" t="str">
        <f t="shared" si="32"/>
        <v>ok</v>
      </c>
      <c r="DM23" s="1">
        <f t="shared" si="33"/>
        <v>0</v>
      </c>
      <c r="DN23" s="1">
        <f t="shared" si="34"/>
        <v>0</v>
      </c>
      <c r="DO23" s="114" t="str">
        <f t="shared" si="35"/>
        <v>ok</v>
      </c>
      <c r="DP23" s="1">
        <f t="shared" si="36"/>
        <v>0</v>
      </c>
      <c r="DQ23" s="1">
        <f t="shared" si="37"/>
        <v>0</v>
      </c>
      <c r="DR23" s="114" t="str">
        <f t="shared" si="38"/>
        <v>ok</v>
      </c>
      <c r="DS23" s="1">
        <f t="shared" si="39"/>
        <v>0</v>
      </c>
      <c r="DT23" s="1">
        <f t="shared" si="40"/>
        <v>0</v>
      </c>
    </row>
    <row r="24" spans="1:124" x14ac:dyDescent="0.2">
      <c r="A24" t="s">
        <v>440</v>
      </c>
      <c r="B24">
        <v>0</v>
      </c>
      <c r="C24" s="111">
        <v>96</v>
      </c>
      <c r="D24">
        <v>0</v>
      </c>
      <c r="E24" s="111">
        <v>17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111">
        <v>46</v>
      </c>
      <c r="P24" s="111">
        <v>54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 s="111">
        <v>30</v>
      </c>
      <c r="AC24" s="111">
        <v>1</v>
      </c>
      <c r="AD24">
        <v>0</v>
      </c>
      <c r="AE24" s="111">
        <v>27</v>
      </c>
      <c r="AF24" s="111">
        <v>1</v>
      </c>
      <c r="AG24" s="111">
        <v>57</v>
      </c>
      <c r="AH24" s="111">
        <v>16</v>
      </c>
      <c r="AI24" s="111">
        <v>2</v>
      </c>
      <c r="AJ24" s="111">
        <v>1</v>
      </c>
      <c r="AK24" s="111">
        <v>2</v>
      </c>
      <c r="AL24" s="111">
        <v>1</v>
      </c>
      <c r="AM24" s="111">
        <v>298</v>
      </c>
      <c r="AN24" s="111">
        <v>35</v>
      </c>
      <c r="AO24" s="111">
        <v>10</v>
      </c>
      <c r="AP24" s="111">
        <v>62</v>
      </c>
      <c r="AQ24" s="111">
        <v>1</v>
      </c>
      <c r="AR24" s="111">
        <v>2</v>
      </c>
      <c r="AS24" s="111">
        <v>2</v>
      </c>
      <c r="AT24">
        <v>0</v>
      </c>
      <c r="AU24" s="111">
        <v>2</v>
      </c>
      <c r="AV24" s="111">
        <v>2</v>
      </c>
      <c r="AW24" s="111">
        <v>2</v>
      </c>
      <c r="AX24" s="111">
        <v>99</v>
      </c>
      <c r="AY24" s="111">
        <v>125</v>
      </c>
      <c r="AZ24" s="111">
        <v>109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N24" s="5">
        <f t="shared" si="0"/>
        <v>113</v>
      </c>
      <c r="BO24" s="5">
        <f t="shared" si="1"/>
        <v>0</v>
      </c>
      <c r="BP24" s="5">
        <f t="shared" si="2"/>
        <v>0</v>
      </c>
      <c r="BQ24" s="5">
        <f t="shared" si="3"/>
        <v>0</v>
      </c>
      <c r="BR24" s="5">
        <f t="shared" si="4"/>
        <v>0</v>
      </c>
      <c r="BS24" s="5">
        <f t="shared" si="5"/>
        <v>59</v>
      </c>
      <c r="BT24" s="5">
        <f t="shared" si="6"/>
        <v>73</v>
      </c>
      <c r="BU24" s="5">
        <f t="shared" si="7"/>
        <v>3</v>
      </c>
      <c r="BV24" s="5">
        <f t="shared" si="8"/>
        <v>3</v>
      </c>
      <c r="BW24" s="5">
        <f t="shared" si="9"/>
        <v>333</v>
      </c>
      <c r="BX24" s="5">
        <f t="shared" si="10"/>
        <v>0</v>
      </c>
      <c r="BY24" s="5">
        <f t="shared" si="11"/>
        <v>0</v>
      </c>
      <c r="BZ24" s="5">
        <f t="shared" si="12"/>
        <v>0</v>
      </c>
      <c r="CA24" s="5"/>
      <c r="CB24" s="5">
        <f t="shared" si="13"/>
        <v>113</v>
      </c>
      <c r="CC24" s="5">
        <f t="shared" si="14"/>
        <v>59</v>
      </c>
      <c r="CD24" s="5">
        <f t="shared" si="15"/>
        <v>412</v>
      </c>
      <c r="CE24" s="5">
        <f t="shared" si="16"/>
        <v>0</v>
      </c>
      <c r="CF24" s="5">
        <f t="shared" si="17"/>
        <v>0</v>
      </c>
      <c r="CG24" s="57">
        <f t="shared" si="18"/>
        <v>584</v>
      </c>
      <c r="CI24" s="4">
        <f t="shared" si="19"/>
        <v>96</v>
      </c>
      <c r="CJ24" s="4">
        <f t="shared" si="20"/>
        <v>17</v>
      </c>
      <c r="CK24" s="4">
        <f t="shared" si="21"/>
        <v>0</v>
      </c>
      <c r="CL24" s="4">
        <f t="shared" si="22"/>
        <v>113</v>
      </c>
      <c r="DA24"/>
      <c r="DB24"/>
      <c r="DC24" s="114">
        <f t="shared" si="23"/>
        <v>13</v>
      </c>
      <c r="DD24" s="1">
        <f t="shared" si="24"/>
        <v>113</v>
      </c>
      <c r="DE24" s="1">
        <f t="shared" si="25"/>
        <v>100</v>
      </c>
      <c r="DF24" s="114" t="str">
        <f t="shared" si="26"/>
        <v>ok</v>
      </c>
      <c r="DG24" s="1">
        <f t="shared" si="27"/>
        <v>0</v>
      </c>
      <c r="DH24" s="1">
        <f t="shared" si="28"/>
        <v>0</v>
      </c>
      <c r="DI24" s="114" t="str">
        <f t="shared" si="29"/>
        <v>ok</v>
      </c>
      <c r="DJ24" s="1">
        <f t="shared" si="30"/>
        <v>73</v>
      </c>
      <c r="DK24" s="1">
        <f t="shared" si="31"/>
        <v>73</v>
      </c>
      <c r="DL24" s="114">
        <f t="shared" si="32"/>
        <v>-1</v>
      </c>
      <c r="DM24" s="1">
        <f t="shared" si="33"/>
        <v>3</v>
      </c>
      <c r="DN24" s="1">
        <f t="shared" si="34"/>
        <v>4</v>
      </c>
      <c r="DO24" s="114">
        <f t="shared" si="35"/>
        <v>-3</v>
      </c>
      <c r="DP24" s="1">
        <f t="shared" si="36"/>
        <v>3</v>
      </c>
      <c r="DQ24" s="1">
        <f t="shared" si="37"/>
        <v>6</v>
      </c>
      <c r="DR24" s="114" t="str">
        <f t="shared" si="38"/>
        <v>ok</v>
      </c>
      <c r="DS24" s="1">
        <f t="shared" si="39"/>
        <v>333</v>
      </c>
      <c r="DT24" s="1">
        <f t="shared" si="40"/>
        <v>333</v>
      </c>
    </row>
    <row r="25" spans="1:124" x14ac:dyDescent="0.2">
      <c r="A25" t="s">
        <v>424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3096</v>
      </c>
      <c r="I25" s="111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 s="108">
        <f>+I25+H25</f>
        <v>3096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N25" s="5">
        <f t="shared" si="0"/>
        <v>0</v>
      </c>
      <c r="BO25" s="5">
        <f t="shared" si="1"/>
        <v>0</v>
      </c>
      <c r="BP25" s="5">
        <f t="shared" si="2"/>
        <v>3096</v>
      </c>
      <c r="BQ25" s="5">
        <f t="shared" si="3"/>
        <v>0</v>
      </c>
      <c r="BR25" s="5">
        <f t="shared" si="4"/>
        <v>0</v>
      </c>
      <c r="BS25" s="5">
        <f t="shared" si="5"/>
        <v>0</v>
      </c>
      <c r="BT25" s="5">
        <f t="shared" si="6"/>
        <v>0</v>
      </c>
      <c r="BU25" s="5">
        <f t="shared" si="7"/>
        <v>0</v>
      </c>
      <c r="BV25" s="5">
        <f t="shared" si="8"/>
        <v>0</v>
      </c>
      <c r="BW25" s="5">
        <f t="shared" si="9"/>
        <v>0</v>
      </c>
      <c r="BX25" s="5">
        <f t="shared" si="10"/>
        <v>0</v>
      </c>
      <c r="BY25" s="5">
        <f t="shared" si="11"/>
        <v>0</v>
      </c>
      <c r="BZ25" s="5">
        <f t="shared" si="12"/>
        <v>0</v>
      </c>
      <c r="CA25" s="5"/>
      <c r="CB25" s="5">
        <f t="shared" si="13"/>
        <v>3096</v>
      </c>
      <c r="CC25" s="5">
        <f t="shared" si="14"/>
        <v>0</v>
      </c>
      <c r="CD25" s="5">
        <f t="shared" si="15"/>
        <v>0</v>
      </c>
      <c r="CE25" s="5">
        <f t="shared" si="16"/>
        <v>0</v>
      </c>
      <c r="CF25" s="5">
        <f t="shared" si="17"/>
        <v>0</v>
      </c>
      <c r="CG25" s="57">
        <f t="shared" si="18"/>
        <v>3096</v>
      </c>
      <c r="CI25" s="4">
        <f t="shared" si="19"/>
        <v>0</v>
      </c>
      <c r="CJ25" s="4">
        <f t="shared" si="20"/>
        <v>0</v>
      </c>
      <c r="CK25" s="4">
        <f t="shared" si="21"/>
        <v>0</v>
      </c>
      <c r="CL25" s="4">
        <f t="shared" si="22"/>
        <v>0</v>
      </c>
      <c r="DA25"/>
      <c r="DB25"/>
      <c r="DC25" s="114" t="str">
        <f t="shared" si="23"/>
        <v>ok</v>
      </c>
      <c r="DD25" s="1">
        <f t="shared" si="24"/>
        <v>0</v>
      </c>
      <c r="DE25" s="1">
        <f t="shared" si="25"/>
        <v>0</v>
      </c>
      <c r="DF25" s="114" t="str">
        <f t="shared" si="26"/>
        <v>ok</v>
      </c>
      <c r="DG25" s="1">
        <f t="shared" si="27"/>
        <v>3096</v>
      </c>
      <c r="DH25" s="1">
        <f t="shared" si="28"/>
        <v>3096</v>
      </c>
      <c r="DI25" s="114" t="str">
        <f t="shared" si="29"/>
        <v>ok</v>
      </c>
      <c r="DJ25" s="1">
        <f t="shared" si="30"/>
        <v>0</v>
      </c>
      <c r="DK25" s="1">
        <f t="shared" si="31"/>
        <v>0</v>
      </c>
      <c r="DL25" s="114" t="str">
        <f t="shared" si="32"/>
        <v>ok</v>
      </c>
      <c r="DM25" s="1">
        <f t="shared" si="33"/>
        <v>0</v>
      </c>
      <c r="DN25" s="1">
        <f t="shared" si="34"/>
        <v>0</v>
      </c>
      <c r="DO25" s="114" t="str">
        <f t="shared" si="35"/>
        <v>ok</v>
      </c>
      <c r="DP25" s="1">
        <f t="shared" si="36"/>
        <v>0</v>
      </c>
      <c r="DQ25" s="1">
        <f t="shared" si="37"/>
        <v>0</v>
      </c>
      <c r="DR25" s="114" t="str">
        <f t="shared" si="38"/>
        <v>ok</v>
      </c>
      <c r="DS25" s="1">
        <f t="shared" si="39"/>
        <v>0</v>
      </c>
      <c r="DT25" s="1">
        <f t="shared" si="40"/>
        <v>0</v>
      </c>
    </row>
    <row r="26" spans="1:124" x14ac:dyDescent="0.2">
      <c r="A26" t="s">
        <v>431</v>
      </c>
      <c r="B26" s="111">
        <v>6247</v>
      </c>
      <c r="C26" s="111">
        <v>5393</v>
      </c>
      <c r="D26" s="111">
        <v>7812</v>
      </c>
      <c r="E26" s="111">
        <v>2826</v>
      </c>
      <c r="F26" s="111">
        <v>257</v>
      </c>
      <c r="G26" s="111">
        <v>151</v>
      </c>
      <c r="H26" s="111">
        <v>2329</v>
      </c>
      <c r="I26" s="111">
        <v>38</v>
      </c>
      <c r="J26" s="111">
        <v>0</v>
      </c>
      <c r="K26" s="111">
        <v>0</v>
      </c>
      <c r="L26" s="111">
        <v>0</v>
      </c>
      <c r="M26" s="111">
        <v>0</v>
      </c>
      <c r="N26" s="111">
        <v>1</v>
      </c>
      <c r="O26" s="111">
        <v>19590</v>
      </c>
      <c r="P26" s="125">
        <f>3095-F26-G26</f>
        <v>2687</v>
      </c>
      <c r="Q26" s="111">
        <v>0</v>
      </c>
      <c r="R26" s="111">
        <v>1319</v>
      </c>
      <c r="S26" s="111">
        <v>130</v>
      </c>
      <c r="T26" s="111">
        <v>918</v>
      </c>
      <c r="U26" s="111">
        <v>0</v>
      </c>
      <c r="V26" s="111">
        <v>40</v>
      </c>
      <c r="W26" s="111">
        <v>0</v>
      </c>
      <c r="X26" s="111">
        <v>0</v>
      </c>
      <c r="Y26" s="111">
        <v>28</v>
      </c>
      <c r="Z26" s="111">
        <v>0</v>
      </c>
      <c r="AA26" s="111">
        <v>0</v>
      </c>
      <c r="AB26" s="111">
        <v>496</v>
      </c>
      <c r="AC26" s="111">
        <v>0</v>
      </c>
      <c r="AD26" s="111">
        <v>1</v>
      </c>
      <c r="AE26" s="111">
        <v>409</v>
      </c>
      <c r="AF26" s="111">
        <v>0</v>
      </c>
      <c r="AG26" s="111">
        <v>751</v>
      </c>
      <c r="AH26" s="111">
        <v>259</v>
      </c>
      <c r="AI26" s="111">
        <v>72</v>
      </c>
      <c r="AJ26" s="111">
        <v>61</v>
      </c>
      <c r="AK26" s="111">
        <v>39</v>
      </c>
      <c r="AL26" s="111">
        <v>36</v>
      </c>
      <c r="AM26" s="111">
        <v>292</v>
      </c>
      <c r="AN26" s="111">
        <v>11</v>
      </c>
      <c r="AO26" s="111">
        <v>130</v>
      </c>
      <c r="AP26" s="111">
        <v>880</v>
      </c>
      <c r="AQ26" s="111">
        <v>0</v>
      </c>
      <c r="AR26" s="111">
        <v>23</v>
      </c>
      <c r="AS26" s="111">
        <v>102</v>
      </c>
      <c r="AT26" s="111">
        <v>8</v>
      </c>
      <c r="AU26" s="111">
        <v>0</v>
      </c>
      <c r="AV26" s="111">
        <v>39</v>
      </c>
      <c r="AW26" s="111">
        <v>36</v>
      </c>
      <c r="AX26" s="111">
        <v>23</v>
      </c>
      <c r="AY26" s="111">
        <v>277</v>
      </c>
      <c r="AZ26" s="111">
        <v>3</v>
      </c>
      <c r="BA26" s="111">
        <v>0</v>
      </c>
      <c r="BB26" s="111">
        <v>0</v>
      </c>
      <c r="BC26" s="111">
        <v>0</v>
      </c>
      <c r="BD26" s="111">
        <v>0</v>
      </c>
      <c r="BE26" s="111">
        <v>0</v>
      </c>
      <c r="BF26" s="111">
        <v>0</v>
      </c>
      <c r="BG26" s="111">
        <v>0</v>
      </c>
      <c r="BH26" s="111">
        <v>0</v>
      </c>
      <c r="BI26" s="111">
        <v>2</v>
      </c>
      <c r="BJ26" s="111">
        <v>0</v>
      </c>
      <c r="BK26" s="111">
        <v>0</v>
      </c>
      <c r="BL26" s="111">
        <v>0</v>
      </c>
      <c r="BN26" s="5">
        <f t="shared" si="0"/>
        <v>22278</v>
      </c>
      <c r="BO26" s="5">
        <f t="shared" si="1"/>
        <v>408</v>
      </c>
      <c r="BP26" s="5">
        <f t="shared" si="2"/>
        <v>2367</v>
      </c>
      <c r="BQ26" s="5">
        <f t="shared" si="3"/>
        <v>0</v>
      </c>
      <c r="BR26" s="5">
        <f t="shared" si="4"/>
        <v>68</v>
      </c>
      <c r="BS26" s="5">
        <f t="shared" si="5"/>
        <v>906</v>
      </c>
      <c r="BT26" s="5">
        <f t="shared" si="6"/>
        <v>1010</v>
      </c>
      <c r="BU26" s="5">
        <f t="shared" si="7"/>
        <v>133</v>
      </c>
      <c r="BV26" s="5">
        <f t="shared" si="8"/>
        <v>75</v>
      </c>
      <c r="BW26" s="5">
        <f t="shared" si="9"/>
        <v>303</v>
      </c>
      <c r="BX26" s="5">
        <f t="shared" si="10"/>
        <v>0</v>
      </c>
      <c r="BY26" s="5">
        <f t="shared" si="11"/>
        <v>2</v>
      </c>
      <c r="BZ26" s="5">
        <f t="shared" si="12"/>
        <v>0</v>
      </c>
      <c r="CA26" s="5"/>
      <c r="CB26" s="5">
        <f t="shared" si="13"/>
        <v>25053</v>
      </c>
      <c r="CC26" s="5">
        <f t="shared" si="14"/>
        <v>974</v>
      </c>
      <c r="CD26" s="5">
        <f t="shared" si="15"/>
        <v>1521</v>
      </c>
      <c r="CE26" s="5">
        <f t="shared" si="16"/>
        <v>2</v>
      </c>
      <c r="CF26" s="5">
        <f t="shared" si="17"/>
        <v>0</v>
      </c>
      <c r="CG26" s="57">
        <f t="shared" si="18"/>
        <v>27550</v>
      </c>
      <c r="CI26" s="4">
        <f t="shared" si="19"/>
        <v>11640</v>
      </c>
      <c r="CJ26" s="4">
        <f t="shared" si="20"/>
        <v>10638</v>
      </c>
      <c r="CK26" s="4">
        <f t="shared" si="21"/>
        <v>14059</v>
      </c>
      <c r="CL26" s="4">
        <f t="shared" si="22"/>
        <v>8219</v>
      </c>
      <c r="DA26"/>
      <c r="DB26"/>
      <c r="DC26" s="114" t="str">
        <f t="shared" si="23"/>
        <v>ok</v>
      </c>
      <c r="DD26" s="1">
        <f t="shared" si="24"/>
        <v>22278</v>
      </c>
      <c r="DE26" s="1">
        <f t="shared" si="25"/>
        <v>22278</v>
      </c>
      <c r="DF26" s="114" t="str">
        <f t="shared" si="26"/>
        <v>ok</v>
      </c>
      <c r="DG26" s="1">
        <f t="shared" si="27"/>
        <v>2367</v>
      </c>
      <c r="DH26" s="1">
        <f t="shared" si="28"/>
        <v>2367</v>
      </c>
      <c r="DI26" s="114" t="str">
        <f t="shared" si="29"/>
        <v>ok</v>
      </c>
      <c r="DJ26" s="1">
        <f t="shared" si="30"/>
        <v>1010</v>
      </c>
      <c r="DK26" s="1">
        <f t="shared" si="31"/>
        <v>1010</v>
      </c>
      <c r="DL26" s="114" t="str">
        <f t="shared" si="32"/>
        <v>ok</v>
      </c>
      <c r="DM26" s="1">
        <f t="shared" si="33"/>
        <v>133</v>
      </c>
      <c r="DN26" s="1">
        <f t="shared" si="34"/>
        <v>133</v>
      </c>
      <c r="DO26" s="114" t="str">
        <f t="shared" si="35"/>
        <v>ok</v>
      </c>
      <c r="DP26" s="1">
        <f t="shared" si="36"/>
        <v>75</v>
      </c>
      <c r="DQ26" s="1">
        <f t="shared" si="37"/>
        <v>75</v>
      </c>
      <c r="DR26" s="114" t="str">
        <f t="shared" si="38"/>
        <v>ok</v>
      </c>
      <c r="DS26" s="1">
        <f t="shared" si="39"/>
        <v>303</v>
      </c>
      <c r="DT26" s="1">
        <f t="shared" si="40"/>
        <v>303</v>
      </c>
    </row>
    <row r="27" spans="1:124" x14ac:dyDescent="0.2">
      <c r="A27" t="s">
        <v>443</v>
      </c>
      <c r="B27" s="111">
        <v>0</v>
      </c>
      <c r="C27" s="111">
        <v>0</v>
      </c>
      <c r="D27" s="111">
        <v>0</v>
      </c>
      <c r="E27" s="111">
        <v>0</v>
      </c>
      <c r="F27" s="111">
        <v>0</v>
      </c>
      <c r="G27" s="111">
        <v>0</v>
      </c>
      <c r="H27" s="111">
        <v>0</v>
      </c>
      <c r="I27" s="111">
        <v>0</v>
      </c>
      <c r="J27" s="111">
        <v>0</v>
      </c>
      <c r="K27" s="111">
        <v>0</v>
      </c>
      <c r="L27" s="111">
        <v>0</v>
      </c>
      <c r="M27" s="111">
        <v>0</v>
      </c>
      <c r="N27" s="111">
        <v>0</v>
      </c>
      <c r="O27" s="111">
        <v>0</v>
      </c>
      <c r="P27" s="111">
        <v>0</v>
      </c>
      <c r="Q27" s="111">
        <v>0</v>
      </c>
      <c r="R27" s="111">
        <v>0</v>
      </c>
      <c r="S27" s="111">
        <v>0</v>
      </c>
      <c r="T27" s="111">
        <v>0</v>
      </c>
      <c r="U27" s="111">
        <v>0</v>
      </c>
      <c r="V27" s="111">
        <v>0</v>
      </c>
      <c r="W27" s="111">
        <v>0</v>
      </c>
      <c r="X27" s="111">
        <v>0</v>
      </c>
      <c r="Y27" s="111">
        <v>0</v>
      </c>
      <c r="Z27" s="111">
        <v>0</v>
      </c>
      <c r="AA27" s="111">
        <v>0</v>
      </c>
      <c r="AB27" s="111">
        <v>0</v>
      </c>
      <c r="AC27" s="111">
        <v>0</v>
      </c>
      <c r="AD27" s="111">
        <v>0</v>
      </c>
      <c r="AE27" s="111">
        <v>0</v>
      </c>
      <c r="AF27" s="111">
        <v>0</v>
      </c>
      <c r="AG27" s="111">
        <v>0</v>
      </c>
      <c r="AH27" s="111">
        <v>0</v>
      </c>
      <c r="AI27" s="111">
        <v>0</v>
      </c>
      <c r="AJ27" s="111">
        <v>0</v>
      </c>
      <c r="AK27" s="111">
        <v>0</v>
      </c>
      <c r="AL27" s="111">
        <v>0</v>
      </c>
      <c r="AM27" s="111">
        <v>0</v>
      </c>
      <c r="AN27" s="111">
        <v>0</v>
      </c>
      <c r="AO27" s="111">
        <v>0</v>
      </c>
      <c r="AP27" s="111">
        <v>0</v>
      </c>
      <c r="AQ27" s="111">
        <v>0</v>
      </c>
      <c r="AR27" s="111">
        <v>0</v>
      </c>
      <c r="AS27" s="111">
        <v>0</v>
      </c>
      <c r="AT27" s="111">
        <v>0</v>
      </c>
      <c r="AU27" s="111">
        <v>0</v>
      </c>
      <c r="AV27" s="111">
        <v>0</v>
      </c>
      <c r="AW27" s="111">
        <v>0</v>
      </c>
      <c r="AX27" s="111">
        <v>0</v>
      </c>
      <c r="AY27" s="111">
        <v>0</v>
      </c>
      <c r="AZ27" s="111">
        <v>0</v>
      </c>
      <c r="BA27" s="111">
        <v>0</v>
      </c>
      <c r="BB27" s="111">
        <v>0</v>
      </c>
      <c r="BC27" s="111">
        <v>0</v>
      </c>
      <c r="BD27" s="111">
        <v>0</v>
      </c>
      <c r="BE27" s="111">
        <v>0</v>
      </c>
      <c r="BF27" s="111">
        <v>0</v>
      </c>
      <c r="BG27" s="111">
        <v>0</v>
      </c>
      <c r="BH27" s="111">
        <v>0</v>
      </c>
      <c r="BI27" s="111">
        <v>2</v>
      </c>
      <c r="BJ27" s="111">
        <v>0</v>
      </c>
      <c r="BK27" s="111">
        <v>0</v>
      </c>
      <c r="BL27" s="111">
        <v>0</v>
      </c>
      <c r="BN27" s="5">
        <f>SUM(B27:E27)</f>
        <v>0</v>
      </c>
      <c r="BO27" s="5">
        <f>SUM(F27:G27)</f>
        <v>0</v>
      </c>
      <c r="BP27" s="5">
        <f>SUM(H27:I27)</f>
        <v>0</v>
      </c>
      <c r="BQ27" s="5">
        <f>SUM(J27:K27)</f>
        <v>0</v>
      </c>
      <c r="BR27" s="5">
        <f>SUM(U27:Z27)</f>
        <v>0</v>
      </c>
      <c r="BS27" s="5">
        <f>SUM(AA27:AF27)</f>
        <v>0</v>
      </c>
      <c r="BT27" s="5">
        <f>SUM(AG27:AH27)</f>
        <v>0</v>
      </c>
      <c r="BU27" s="5">
        <f>SUM(AI27:AJ27)</f>
        <v>0</v>
      </c>
      <c r="BV27" s="5">
        <f>SUM(AK27:AL27)</f>
        <v>0</v>
      </c>
      <c r="BW27" s="5">
        <f>SUM(AM27:AN27)</f>
        <v>0</v>
      </c>
      <c r="BX27" s="5">
        <f>BA27+BB27+BE27+BF27+BG27</f>
        <v>0</v>
      </c>
      <c r="BY27" s="5">
        <f>BC27+BD27+BH27+BI27+BJ27</f>
        <v>2</v>
      </c>
      <c r="BZ27" s="5">
        <f>SUM(BK27:BL27)</f>
        <v>0</v>
      </c>
      <c r="CA27" s="5"/>
      <c r="CB27" s="5">
        <f>SUM(BN27:BQ27)</f>
        <v>0</v>
      </c>
      <c r="CC27" s="5">
        <f>SUM(BR27:BS27)</f>
        <v>0</v>
      </c>
      <c r="CD27" s="5">
        <f>SUM(BT27:BW27)</f>
        <v>0</v>
      </c>
      <c r="CE27" s="5">
        <f>SUM(BX27:BY27)</f>
        <v>2</v>
      </c>
      <c r="CF27" s="5">
        <f>SUM(BZ27)</f>
        <v>0</v>
      </c>
      <c r="CG27" s="57">
        <f>SUM(CB27:CF27)</f>
        <v>2</v>
      </c>
      <c r="CI27" s="4">
        <f>B27+C27</f>
        <v>0</v>
      </c>
      <c r="CJ27" s="4">
        <f>D27+E27</f>
        <v>0</v>
      </c>
      <c r="CK27" s="4">
        <f>B27+D27</f>
        <v>0</v>
      </c>
      <c r="CL27" s="4">
        <f>C27+E27</f>
        <v>0</v>
      </c>
      <c r="DA27"/>
      <c r="DB27"/>
      <c r="DC27" s="114" t="str">
        <f t="shared" si="23"/>
        <v>ok</v>
      </c>
      <c r="DD27" s="1">
        <f t="shared" si="24"/>
        <v>0</v>
      </c>
      <c r="DE27" s="1">
        <f t="shared" si="25"/>
        <v>0</v>
      </c>
      <c r="DF27" s="114" t="str">
        <f t="shared" si="26"/>
        <v>ok</v>
      </c>
      <c r="DG27" s="1">
        <f t="shared" si="27"/>
        <v>0</v>
      </c>
      <c r="DH27" s="1">
        <f t="shared" si="28"/>
        <v>0</v>
      </c>
      <c r="DI27" s="114" t="str">
        <f t="shared" si="29"/>
        <v>ok</v>
      </c>
      <c r="DJ27" s="1">
        <f t="shared" si="30"/>
        <v>0</v>
      </c>
      <c r="DK27" s="1">
        <f t="shared" si="31"/>
        <v>0</v>
      </c>
      <c r="DL27" s="114" t="str">
        <f t="shared" si="32"/>
        <v>ok</v>
      </c>
      <c r="DM27" s="1">
        <f t="shared" si="33"/>
        <v>0</v>
      </c>
      <c r="DN27" s="1">
        <f t="shared" si="34"/>
        <v>0</v>
      </c>
      <c r="DO27" s="114" t="str">
        <f t="shared" si="35"/>
        <v>ok</v>
      </c>
      <c r="DP27" s="1">
        <f t="shared" si="36"/>
        <v>0</v>
      </c>
      <c r="DQ27" s="1">
        <f t="shared" si="37"/>
        <v>0</v>
      </c>
      <c r="DR27" s="114" t="str">
        <f t="shared" si="38"/>
        <v>ok</v>
      </c>
      <c r="DS27" s="1">
        <f t="shared" si="39"/>
        <v>0</v>
      </c>
      <c r="DT27" s="1">
        <f t="shared" si="40"/>
        <v>0</v>
      </c>
    </row>
    <row r="28" spans="1:124" x14ac:dyDescent="0.2">
      <c r="A28" t="s">
        <v>451</v>
      </c>
      <c r="B28">
        <v>0</v>
      </c>
      <c r="C28" s="111">
        <v>13</v>
      </c>
      <c r="D28">
        <v>0</v>
      </c>
      <c r="E28" s="111">
        <v>7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 s="111">
        <v>0</v>
      </c>
      <c r="O28" s="111">
        <v>5</v>
      </c>
      <c r="P28" s="111">
        <v>4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 s="111">
        <v>3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 s="111">
        <v>7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 s="111">
        <v>2</v>
      </c>
      <c r="AZ28" s="111">
        <v>5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 s="111">
        <v>1</v>
      </c>
      <c r="BJ28">
        <v>0</v>
      </c>
      <c r="BK28">
        <v>0</v>
      </c>
      <c r="BL28">
        <v>0</v>
      </c>
      <c r="BN28" s="5">
        <f t="shared" ref="BN28:BN34" si="41">SUM(B28:E28)</f>
        <v>20</v>
      </c>
      <c r="BO28" s="5">
        <f t="shared" ref="BO28:BO34" si="42">SUM(F28:G28)</f>
        <v>0</v>
      </c>
      <c r="BP28" s="5">
        <f t="shared" ref="BP28:BP34" si="43">SUM(H28:I28)</f>
        <v>0</v>
      </c>
      <c r="BQ28" s="5">
        <f t="shared" ref="BQ28:BQ34" si="44">SUM(J28:K28)</f>
        <v>0</v>
      </c>
      <c r="BR28" s="5">
        <f t="shared" ref="BR28:BR34" si="45">SUM(U28:Z28)</f>
        <v>0</v>
      </c>
      <c r="BS28" s="5">
        <f t="shared" ref="BS28:BS34" si="46">SUM(AA28:AF28)</f>
        <v>3</v>
      </c>
      <c r="BT28" s="5">
        <f t="shared" ref="BT28:BT34" si="47">SUM(AG28:AH28)</f>
        <v>0</v>
      </c>
      <c r="BU28" s="5">
        <f t="shared" ref="BU28:BU34" si="48">SUM(AI28:AJ28)</f>
        <v>0</v>
      </c>
      <c r="BV28" s="5">
        <f t="shared" ref="BV28:BV34" si="49">SUM(AK28:AL28)</f>
        <v>0</v>
      </c>
      <c r="BW28" s="5">
        <f t="shared" ref="BW28:BW34" si="50">SUM(AM28:AN28)</f>
        <v>7</v>
      </c>
      <c r="BX28" s="5">
        <f t="shared" ref="BX28:BX34" si="51">BA28+BB28+BE28+BF28+BG28</f>
        <v>0</v>
      </c>
      <c r="BY28" s="5">
        <f t="shared" ref="BY28:BY34" si="52">BC28+BD28+BH28+BI28+BJ28</f>
        <v>1</v>
      </c>
      <c r="BZ28" s="5">
        <f t="shared" ref="BZ28:BZ34" si="53">SUM(BK28:BL28)</f>
        <v>0</v>
      </c>
      <c r="CA28" s="5"/>
      <c r="CB28" s="5">
        <f t="shared" ref="CB28:CB34" si="54">SUM(BN28:BQ28)</f>
        <v>20</v>
      </c>
      <c r="CC28" s="5">
        <f t="shared" ref="CC28:CC34" si="55">SUM(BR28:BS28)</f>
        <v>3</v>
      </c>
      <c r="CD28" s="5">
        <f t="shared" ref="CD28:CD34" si="56">SUM(BT28:BW28)</f>
        <v>7</v>
      </c>
      <c r="CE28" s="5">
        <f t="shared" ref="CE28:CE34" si="57">SUM(BX28:BY28)</f>
        <v>1</v>
      </c>
      <c r="CF28" s="5">
        <f t="shared" ref="CF28:CF34" si="58">SUM(BZ28)</f>
        <v>0</v>
      </c>
      <c r="CG28" s="57">
        <f t="shared" ref="CG28:CG34" si="59">SUM(CB28:CF28)</f>
        <v>31</v>
      </c>
      <c r="CI28" s="4">
        <f t="shared" ref="CI28:CI34" si="60">B28+C28</f>
        <v>13</v>
      </c>
      <c r="CJ28" s="4">
        <f t="shared" ref="CJ28:CJ34" si="61">D28+E28</f>
        <v>7</v>
      </c>
      <c r="CK28" s="4">
        <f t="shared" ref="CK28:CK34" si="62">B28+D28</f>
        <v>0</v>
      </c>
      <c r="CL28" s="4">
        <f t="shared" ref="CL28:CL34" si="63">C28+E28</f>
        <v>20</v>
      </c>
      <c r="DA28"/>
      <c r="DB28"/>
      <c r="DC28" s="114">
        <f t="shared" si="23"/>
        <v>11</v>
      </c>
      <c r="DD28" s="1">
        <f t="shared" si="24"/>
        <v>20</v>
      </c>
      <c r="DE28" s="1">
        <f t="shared" si="25"/>
        <v>9</v>
      </c>
      <c r="DF28" s="114" t="str">
        <f t="shared" si="26"/>
        <v>ok</v>
      </c>
      <c r="DG28" s="1">
        <f t="shared" si="27"/>
        <v>0</v>
      </c>
      <c r="DH28" s="1">
        <f t="shared" si="28"/>
        <v>0</v>
      </c>
      <c r="DI28" s="114" t="str">
        <f t="shared" si="29"/>
        <v>ok</v>
      </c>
      <c r="DJ28" s="1">
        <f t="shared" si="30"/>
        <v>0</v>
      </c>
      <c r="DK28" s="1">
        <f t="shared" si="31"/>
        <v>0</v>
      </c>
      <c r="DL28" s="114" t="str">
        <f t="shared" si="32"/>
        <v>ok</v>
      </c>
      <c r="DM28" s="1">
        <f t="shared" si="33"/>
        <v>0</v>
      </c>
      <c r="DN28" s="1">
        <f t="shared" si="34"/>
        <v>0</v>
      </c>
      <c r="DO28" s="114" t="str">
        <f t="shared" si="35"/>
        <v>ok</v>
      </c>
      <c r="DP28" s="1">
        <f t="shared" si="36"/>
        <v>0</v>
      </c>
      <c r="DQ28" s="1">
        <f t="shared" si="37"/>
        <v>0</v>
      </c>
      <c r="DR28" s="114" t="str">
        <f t="shared" si="38"/>
        <v>ok</v>
      </c>
      <c r="DS28" s="1">
        <f t="shared" si="39"/>
        <v>7</v>
      </c>
      <c r="DT28" s="1">
        <f t="shared" si="40"/>
        <v>7</v>
      </c>
    </row>
    <row r="29" spans="1:124" x14ac:dyDescent="0.2">
      <c r="A29" t="s">
        <v>446</v>
      </c>
      <c r="B29" s="111">
        <v>1223</v>
      </c>
      <c r="C29" s="111">
        <v>4423</v>
      </c>
      <c r="D29" s="111">
        <v>2030</v>
      </c>
      <c r="E29" s="111">
        <v>1916</v>
      </c>
      <c r="F29" s="111">
        <v>183</v>
      </c>
      <c r="G29" s="111">
        <v>47</v>
      </c>
      <c r="H29" s="111">
        <v>0</v>
      </c>
      <c r="I29" s="111">
        <v>0</v>
      </c>
      <c r="J29" s="111">
        <v>0</v>
      </c>
      <c r="K29" s="111">
        <v>0</v>
      </c>
      <c r="L29" s="111">
        <v>0</v>
      </c>
      <c r="M29" s="111">
        <v>0</v>
      </c>
      <c r="N29" s="111">
        <v>0</v>
      </c>
      <c r="O29" s="111">
        <v>7729</v>
      </c>
      <c r="P29" s="111">
        <v>1863</v>
      </c>
      <c r="Q29" s="111">
        <v>0</v>
      </c>
      <c r="R29" s="111">
        <v>0</v>
      </c>
      <c r="S29" s="111">
        <v>0</v>
      </c>
      <c r="T29" s="111">
        <v>0</v>
      </c>
      <c r="U29" s="111">
        <v>0</v>
      </c>
      <c r="V29" s="111">
        <v>17</v>
      </c>
      <c r="W29" s="111">
        <v>0</v>
      </c>
      <c r="X29" s="111">
        <v>0</v>
      </c>
      <c r="Y29" s="111">
        <v>113</v>
      </c>
      <c r="Z29" s="111">
        <v>0</v>
      </c>
      <c r="AA29" s="111">
        <v>0</v>
      </c>
      <c r="AB29" s="111">
        <v>514</v>
      </c>
      <c r="AC29" s="111">
        <v>0</v>
      </c>
      <c r="AD29" s="111">
        <v>0</v>
      </c>
      <c r="AE29" s="111">
        <v>68</v>
      </c>
      <c r="AF29" s="111">
        <v>0</v>
      </c>
      <c r="AG29" s="111">
        <v>660</v>
      </c>
      <c r="AH29" s="111">
        <v>89</v>
      </c>
      <c r="AI29" s="111">
        <v>0</v>
      </c>
      <c r="AJ29" s="111">
        <v>0</v>
      </c>
      <c r="AK29" s="111">
        <v>0</v>
      </c>
      <c r="AL29" s="111">
        <v>0</v>
      </c>
      <c r="AM29" s="111">
        <v>91</v>
      </c>
      <c r="AN29" s="111">
        <v>6</v>
      </c>
      <c r="AO29" s="111">
        <v>119</v>
      </c>
      <c r="AP29" s="111">
        <v>630</v>
      </c>
      <c r="AQ29" s="111">
        <v>0</v>
      </c>
      <c r="AR29" s="111">
        <v>0</v>
      </c>
      <c r="AS29" s="111">
        <v>0</v>
      </c>
      <c r="AT29" s="111">
        <v>0</v>
      </c>
      <c r="AU29" s="111">
        <v>0</v>
      </c>
      <c r="AV29" s="111">
        <v>0</v>
      </c>
      <c r="AW29" s="111">
        <v>0</v>
      </c>
      <c r="AX29" s="111">
        <v>4</v>
      </c>
      <c r="AY29" s="111">
        <v>87</v>
      </c>
      <c r="AZ29" s="111">
        <v>0</v>
      </c>
      <c r="BA29" s="111">
        <v>0</v>
      </c>
      <c r="BB29" s="111">
        <v>0</v>
      </c>
      <c r="BC29" s="111">
        <v>0</v>
      </c>
      <c r="BD29" s="111">
        <v>0</v>
      </c>
      <c r="BE29" s="111">
        <v>0</v>
      </c>
      <c r="BF29" s="111">
        <v>0</v>
      </c>
      <c r="BG29" s="111">
        <v>0</v>
      </c>
      <c r="BH29" s="111">
        <v>0</v>
      </c>
      <c r="BI29" s="111">
        <v>0</v>
      </c>
      <c r="BJ29" s="111">
        <v>0</v>
      </c>
      <c r="BK29" s="111">
        <v>0</v>
      </c>
      <c r="BL29" s="111">
        <v>0</v>
      </c>
      <c r="BN29" s="5">
        <f t="shared" si="41"/>
        <v>9592</v>
      </c>
      <c r="BO29" s="5">
        <f t="shared" si="42"/>
        <v>230</v>
      </c>
      <c r="BP29" s="5">
        <f t="shared" si="43"/>
        <v>0</v>
      </c>
      <c r="BQ29" s="5">
        <f t="shared" si="44"/>
        <v>0</v>
      </c>
      <c r="BR29" s="5">
        <f t="shared" si="45"/>
        <v>130</v>
      </c>
      <c r="BS29" s="5">
        <f t="shared" si="46"/>
        <v>582</v>
      </c>
      <c r="BT29" s="5">
        <f t="shared" si="47"/>
        <v>749</v>
      </c>
      <c r="BU29" s="5">
        <f t="shared" si="48"/>
        <v>0</v>
      </c>
      <c r="BV29" s="5">
        <f t="shared" si="49"/>
        <v>0</v>
      </c>
      <c r="BW29" s="5">
        <f t="shared" si="50"/>
        <v>97</v>
      </c>
      <c r="BX29" s="5">
        <f t="shared" si="51"/>
        <v>0</v>
      </c>
      <c r="BY29" s="5">
        <f t="shared" si="52"/>
        <v>0</v>
      </c>
      <c r="BZ29" s="5">
        <f t="shared" si="53"/>
        <v>0</v>
      </c>
      <c r="CA29" s="5"/>
      <c r="CB29" s="5">
        <f t="shared" si="54"/>
        <v>9822</v>
      </c>
      <c r="CC29" s="5">
        <f t="shared" si="55"/>
        <v>712</v>
      </c>
      <c r="CD29" s="5">
        <f t="shared" si="56"/>
        <v>846</v>
      </c>
      <c r="CE29" s="5">
        <f t="shared" si="57"/>
        <v>0</v>
      </c>
      <c r="CF29" s="5">
        <f t="shared" si="58"/>
        <v>0</v>
      </c>
      <c r="CG29" s="57">
        <f t="shared" si="59"/>
        <v>11380</v>
      </c>
      <c r="CI29" s="4">
        <f t="shared" si="60"/>
        <v>5646</v>
      </c>
      <c r="CJ29" s="4">
        <f t="shared" si="61"/>
        <v>3946</v>
      </c>
      <c r="CK29" s="4">
        <f t="shared" si="62"/>
        <v>3253</v>
      </c>
      <c r="CL29" s="4">
        <f t="shared" si="63"/>
        <v>6339</v>
      </c>
      <c r="DA29"/>
      <c r="DB29"/>
      <c r="DC29" s="114" t="str">
        <f t="shared" si="23"/>
        <v>ok</v>
      </c>
      <c r="DD29" s="1">
        <f t="shared" si="24"/>
        <v>9592</v>
      </c>
      <c r="DE29" s="1">
        <f t="shared" si="25"/>
        <v>9592</v>
      </c>
      <c r="DF29" s="114" t="str">
        <f t="shared" si="26"/>
        <v>ok</v>
      </c>
      <c r="DG29" s="1">
        <f t="shared" si="27"/>
        <v>0</v>
      </c>
      <c r="DH29" s="1">
        <f t="shared" si="28"/>
        <v>0</v>
      </c>
      <c r="DI29" s="114" t="str">
        <f t="shared" si="29"/>
        <v>ok</v>
      </c>
      <c r="DJ29" s="1">
        <f t="shared" si="30"/>
        <v>749</v>
      </c>
      <c r="DK29" s="1">
        <f t="shared" si="31"/>
        <v>749</v>
      </c>
      <c r="DL29" s="114" t="str">
        <f t="shared" si="32"/>
        <v>ok</v>
      </c>
      <c r="DM29" s="1">
        <f t="shared" si="33"/>
        <v>0</v>
      </c>
      <c r="DN29" s="1">
        <f t="shared" si="34"/>
        <v>0</v>
      </c>
      <c r="DO29" s="114" t="str">
        <f t="shared" si="35"/>
        <v>ok</v>
      </c>
      <c r="DP29" s="1">
        <f t="shared" si="36"/>
        <v>0</v>
      </c>
      <c r="DQ29" s="1">
        <f t="shared" si="37"/>
        <v>0</v>
      </c>
      <c r="DR29" s="114">
        <f t="shared" si="38"/>
        <v>6</v>
      </c>
      <c r="DS29" s="1">
        <f t="shared" si="39"/>
        <v>97</v>
      </c>
      <c r="DT29" s="1">
        <f t="shared" si="40"/>
        <v>91</v>
      </c>
    </row>
    <row r="30" spans="1:124" x14ac:dyDescent="0.2">
      <c r="A30" t="s">
        <v>447</v>
      </c>
      <c r="B30" s="111">
        <v>1453</v>
      </c>
      <c r="C30" s="111">
        <v>1399</v>
      </c>
      <c r="D30" s="111">
        <v>140</v>
      </c>
      <c r="E30" s="111">
        <v>77</v>
      </c>
      <c r="F30" s="111">
        <v>0</v>
      </c>
      <c r="G30" s="111">
        <v>1</v>
      </c>
      <c r="H30" s="111">
        <v>0</v>
      </c>
      <c r="I30" s="111">
        <v>0</v>
      </c>
      <c r="J30" s="111">
        <v>0</v>
      </c>
      <c r="K30" s="111">
        <v>0</v>
      </c>
      <c r="L30" s="111">
        <v>0</v>
      </c>
      <c r="M30" s="111">
        <v>0</v>
      </c>
      <c r="N30" s="111">
        <v>0</v>
      </c>
      <c r="O30" s="111">
        <v>2423</v>
      </c>
      <c r="P30" s="111">
        <v>646</v>
      </c>
      <c r="Q30" s="111">
        <v>0</v>
      </c>
      <c r="R30" s="111">
        <v>0</v>
      </c>
      <c r="S30" s="111">
        <v>0</v>
      </c>
      <c r="T30" s="111">
        <v>0</v>
      </c>
      <c r="U30" s="111">
        <v>0</v>
      </c>
      <c r="V30" s="111">
        <v>0</v>
      </c>
      <c r="W30" s="111">
        <v>0</v>
      </c>
      <c r="X30" s="111">
        <v>0</v>
      </c>
      <c r="Y30" s="111">
        <v>0</v>
      </c>
      <c r="Z30" s="111">
        <v>0</v>
      </c>
      <c r="AA30" s="111">
        <v>0</v>
      </c>
      <c r="AB30" s="111">
        <v>0</v>
      </c>
      <c r="AC30" s="111">
        <v>0</v>
      </c>
      <c r="AD30" s="111">
        <v>0</v>
      </c>
      <c r="AE30" s="111">
        <v>0</v>
      </c>
      <c r="AF30" s="111">
        <v>0</v>
      </c>
      <c r="AG30" s="111">
        <v>0</v>
      </c>
      <c r="AH30" s="111">
        <v>0</v>
      </c>
      <c r="AI30" s="111">
        <v>0</v>
      </c>
      <c r="AJ30" s="111">
        <v>0</v>
      </c>
      <c r="AK30" s="111">
        <v>0</v>
      </c>
      <c r="AL30" s="111">
        <v>0</v>
      </c>
      <c r="AM30" s="111">
        <v>0</v>
      </c>
      <c r="AN30" s="111">
        <v>0</v>
      </c>
      <c r="AO30" s="111">
        <v>0</v>
      </c>
      <c r="AP30" s="111">
        <v>0</v>
      </c>
      <c r="AQ30" s="111">
        <v>0</v>
      </c>
      <c r="AR30" s="111">
        <v>0</v>
      </c>
      <c r="AS30" s="111">
        <v>0</v>
      </c>
      <c r="AT30" s="111">
        <v>0</v>
      </c>
      <c r="AU30" s="111">
        <v>0</v>
      </c>
      <c r="AV30" s="111">
        <v>0</v>
      </c>
      <c r="AW30" s="111">
        <v>0</v>
      </c>
      <c r="AX30" s="111">
        <v>0</v>
      </c>
      <c r="AY30" s="111">
        <v>0</v>
      </c>
      <c r="AZ30" s="111">
        <v>0</v>
      </c>
      <c r="BA30" s="111">
        <v>0</v>
      </c>
      <c r="BB30" s="111">
        <v>0</v>
      </c>
      <c r="BC30" s="111">
        <v>0</v>
      </c>
      <c r="BD30" s="111">
        <v>0</v>
      </c>
      <c r="BE30" s="111">
        <v>0</v>
      </c>
      <c r="BF30" s="111">
        <v>0</v>
      </c>
      <c r="BG30" s="111">
        <v>0</v>
      </c>
      <c r="BH30" s="111">
        <v>0</v>
      </c>
      <c r="BI30" s="111">
        <v>0</v>
      </c>
      <c r="BJ30" s="111">
        <v>0</v>
      </c>
      <c r="BK30" s="111">
        <v>0</v>
      </c>
      <c r="BL30" s="111">
        <v>0</v>
      </c>
      <c r="BN30" s="5">
        <f t="shared" si="41"/>
        <v>3069</v>
      </c>
      <c r="BO30" s="5">
        <f t="shared" si="42"/>
        <v>1</v>
      </c>
      <c r="BP30" s="5">
        <f t="shared" si="43"/>
        <v>0</v>
      </c>
      <c r="BQ30" s="5">
        <f t="shared" si="44"/>
        <v>0</v>
      </c>
      <c r="BR30" s="5">
        <f t="shared" si="45"/>
        <v>0</v>
      </c>
      <c r="BS30" s="5">
        <f t="shared" si="46"/>
        <v>0</v>
      </c>
      <c r="BT30" s="5">
        <f t="shared" si="47"/>
        <v>0</v>
      </c>
      <c r="BU30" s="5">
        <f t="shared" si="48"/>
        <v>0</v>
      </c>
      <c r="BV30" s="5">
        <f t="shared" si="49"/>
        <v>0</v>
      </c>
      <c r="BW30" s="5">
        <f t="shared" si="50"/>
        <v>0</v>
      </c>
      <c r="BX30" s="5">
        <f t="shared" si="51"/>
        <v>0</v>
      </c>
      <c r="BY30" s="5">
        <f t="shared" si="52"/>
        <v>0</v>
      </c>
      <c r="BZ30" s="5">
        <f t="shared" si="53"/>
        <v>0</v>
      </c>
      <c r="CA30" s="5"/>
      <c r="CB30" s="5">
        <f t="shared" si="54"/>
        <v>3070</v>
      </c>
      <c r="CC30" s="5">
        <f t="shared" si="55"/>
        <v>0</v>
      </c>
      <c r="CD30" s="5">
        <f t="shared" si="56"/>
        <v>0</v>
      </c>
      <c r="CE30" s="5">
        <f t="shared" si="57"/>
        <v>0</v>
      </c>
      <c r="CF30" s="5">
        <f t="shared" si="58"/>
        <v>0</v>
      </c>
      <c r="CG30" s="57">
        <f t="shared" si="59"/>
        <v>3070</v>
      </c>
      <c r="CI30" s="4">
        <f t="shared" si="60"/>
        <v>2852</v>
      </c>
      <c r="CJ30" s="4">
        <f t="shared" si="61"/>
        <v>217</v>
      </c>
      <c r="CK30" s="4">
        <f t="shared" si="62"/>
        <v>1593</v>
      </c>
      <c r="CL30" s="4">
        <f t="shared" si="63"/>
        <v>1476</v>
      </c>
      <c r="DA30"/>
      <c r="DB30"/>
      <c r="DC30" s="114" t="str">
        <f t="shared" si="23"/>
        <v>ok</v>
      </c>
      <c r="DD30" s="1">
        <f t="shared" si="24"/>
        <v>3069</v>
      </c>
      <c r="DE30" s="1">
        <f t="shared" si="25"/>
        <v>3069</v>
      </c>
      <c r="DF30" s="114" t="str">
        <f t="shared" si="26"/>
        <v>ok</v>
      </c>
      <c r="DG30" s="1">
        <f t="shared" si="27"/>
        <v>0</v>
      </c>
      <c r="DH30" s="1">
        <f t="shared" si="28"/>
        <v>0</v>
      </c>
      <c r="DI30" s="114" t="str">
        <f t="shared" si="29"/>
        <v>ok</v>
      </c>
      <c r="DJ30" s="1">
        <f t="shared" si="30"/>
        <v>0</v>
      </c>
      <c r="DK30" s="1">
        <f t="shared" si="31"/>
        <v>0</v>
      </c>
      <c r="DL30" s="114" t="str">
        <f t="shared" si="32"/>
        <v>ok</v>
      </c>
      <c r="DM30" s="1">
        <f t="shared" si="33"/>
        <v>0</v>
      </c>
      <c r="DN30" s="1">
        <f t="shared" si="34"/>
        <v>0</v>
      </c>
      <c r="DO30" s="114" t="str">
        <f t="shared" si="35"/>
        <v>ok</v>
      </c>
      <c r="DP30" s="1">
        <f t="shared" si="36"/>
        <v>0</v>
      </c>
      <c r="DQ30" s="1">
        <f t="shared" si="37"/>
        <v>0</v>
      </c>
      <c r="DR30" s="114" t="str">
        <f t="shared" si="38"/>
        <v>ok</v>
      </c>
      <c r="DS30" s="1">
        <f t="shared" si="39"/>
        <v>0</v>
      </c>
      <c r="DT30" s="1">
        <f t="shared" si="40"/>
        <v>0</v>
      </c>
    </row>
    <row r="31" spans="1:124" x14ac:dyDescent="0.2">
      <c r="A31" s="55" t="s">
        <v>448</v>
      </c>
      <c r="B31" s="73">
        <v>0</v>
      </c>
      <c r="C31" s="73">
        <v>0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3">
        <v>0</v>
      </c>
      <c r="AC31" s="73">
        <v>88</v>
      </c>
      <c r="AD31" s="73">
        <v>0</v>
      </c>
      <c r="AE31" s="73">
        <v>0</v>
      </c>
      <c r="AF31" s="73">
        <v>49</v>
      </c>
      <c r="AG31" s="73">
        <v>0</v>
      </c>
      <c r="AH31" s="73">
        <v>0</v>
      </c>
      <c r="AI31" s="73">
        <v>0</v>
      </c>
      <c r="AJ31" s="73">
        <v>0</v>
      </c>
      <c r="AK31" s="73">
        <v>0</v>
      </c>
      <c r="AL31" s="73">
        <v>0</v>
      </c>
      <c r="AM31" s="73">
        <v>0</v>
      </c>
      <c r="AN31" s="73">
        <v>0</v>
      </c>
      <c r="AO31" s="73">
        <v>0</v>
      </c>
      <c r="AP31" s="73">
        <v>0</v>
      </c>
      <c r="AQ31" s="73">
        <v>0</v>
      </c>
      <c r="AR31" s="73">
        <v>0</v>
      </c>
      <c r="AS31" s="73">
        <v>0</v>
      </c>
      <c r="AT31" s="73">
        <v>0</v>
      </c>
      <c r="AU31" s="73">
        <v>0</v>
      </c>
      <c r="AV31" s="73">
        <v>0</v>
      </c>
      <c r="AW31" s="73">
        <v>0</v>
      </c>
      <c r="AX31" s="73">
        <v>0</v>
      </c>
      <c r="AY31" s="73">
        <v>0</v>
      </c>
      <c r="AZ31" s="73">
        <v>0</v>
      </c>
      <c r="BA31" s="73">
        <v>0</v>
      </c>
      <c r="BB31" s="73">
        <v>0</v>
      </c>
      <c r="BC31" s="73">
        <v>0</v>
      </c>
      <c r="BD31" s="73">
        <v>0</v>
      </c>
      <c r="BE31" s="73">
        <v>0</v>
      </c>
      <c r="BF31" s="73">
        <v>0</v>
      </c>
      <c r="BG31" s="73">
        <v>0</v>
      </c>
      <c r="BH31" s="73">
        <v>0</v>
      </c>
      <c r="BI31" s="73">
        <v>0</v>
      </c>
      <c r="BJ31" s="73">
        <v>0</v>
      </c>
      <c r="BK31" s="73">
        <v>0</v>
      </c>
      <c r="BL31" s="73">
        <v>0</v>
      </c>
      <c r="BN31" s="5">
        <f t="shared" si="41"/>
        <v>0</v>
      </c>
      <c r="BO31" s="5">
        <f t="shared" si="42"/>
        <v>0</v>
      </c>
      <c r="BP31" s="5">
        <f t="shared" si="43"/>
        <v>0</v>
      </c>
      <c r="BQ31" s="5">
        <f t="shared" si="44"/>
        <v>0</v>
      </c>
      <c r="BR31" s="5">
        <f t="shared" si="45"/>
        <v>0</v>
      </c>
      <c r="BS31" s="5">
        <f t="shared" si="46"/>
        <v>137</v>
      </c>
      <c r="BT31" s="5">
        <f t="shared" si="47"/>
        <v>0</v>
      </c>
      <c r="BU31" s="5">
        <f t="shared" si="48"/>
        <v>0</v>
      </c>
      <c r="BV31" s="5">
        <f t="shared" si="49"/>
        <v>0</v>
      </c>
      <c r="BW31" s="5">
        <f t="shared" si="50"/>
        <v>0</v>
      </c>
      <c r="BX31" s="5">
        <f t="shared" si="51"/>
        <v>0</v>
      </c>
      <c r="BY31" s="5">
        <f t="shared" si="52"/>
        <v>0</v>
      </c>
      <c r="BZ31" s="5">
        <f t="shared" si="53"/>
        <v>0</v>
      </c>
      <c r="CA31" s="5"/>
      <c r="CB31" s="5">
        <f t="shared" si="54"/>
        <v>0</v>
      </c>
      <c r="CC31" s="5">
        <f t="shared" si="55"/>
        <v>137</v>
      </c>
      <c r="CD31" s="5">
        <f t="shared" si="56"/>
        <v>0</v>
      </c>
      <c r="CE31" s="5">
        <f t="shared" si="57"/>
        <v>0</v>
      </c>
      <c r="CF31" s="5">
        <f t="shared" si="58"/>
        <v>0</v>
      </c>
      <c r="CG31" s="57">
        <f t="shared" si="59"/>
        <v>137</v>
      </c>
      <c r="CI31" s="4">
        <f t="shared" si="60"/>
        <v>0</v>
      </c>
      <c r="CJ31" s="4">
        <f t="shared" si="61"/>
        <v>0</v>
      </c>
      <c r="CK31" s="4">
        <f t="shared" si="62"/>
        <v>0</v>
      </c>
      <c r="CL31" s="4">
        <f t="shared" si="63"/>
        <v>0</v>
      </c>
      <c r="DA31"/>
      <c r="DB31"/>
      <c r="DC31" s="114" t="str">
        <f t="shared" si="23"/>
        <v>ok</v>
      </c>
      <c r="DD31" s="1">
        <f t="shared" si="24"/>
        <v>0</v>
      </c>
      <c r="DE31" s="1">
        <f t="shared" si="25"/>
        <v>0</v>
      </c>
      <c r="DF31" s="114" t="str">
        <f t="shared" si="26"/>
        <v>ok</v>
      </c>
      <c r="DG31" s="1">
        <f t="shared" si="27"/>
        <v>0</v>
      </c>
      <c r="DH31" s="1">
        <f t="shared" si="28"/>
        <v>0</v>
      </c>
      <c r="DI31" s="114" t="str">
        <f t="shared" si="29"/>
        <v>ok</v>
      </c>
      <c r="DJ31" s="1">
        <f t="shared" si="30"/>
        <v>0</v>
      </c>
      <c r="DK31" s="1">
        <f t="shared" si="31"/>
        <v>0</v>
      </c>
      <c r="DL31" s="114" t="str">
        <f t="shared" si="32"/>
        <v>ok</v>
      </c>
      <c r="DM31" s="1">
        <f t="shared" si="33"/>
        <v>0</v>
      </c>
      <c r="DN31" s="1">
        <f t="shared" si="34"/>
        <v>0</v>
      </c>
      <c r="DO31" s="114" t="str">
        <f t="shared" si="35"/>
        <v>ok</v>
      </c>
      <c r="DP31" s="1">
        <f t="shared" si="36"/>
        <v>0</v>
      </c>
      <c r="DQ31" s="1">
        <f t="shared" si="37"/>
        <v>0</v>
      </c>
      <c r="DR31" s="114" t="str">
        <f t="shared" si="38"/>
        <v>ok</v>
      </c>
      <c r="DS31" s="1">
        <f t="shared" si="39"/>
        <v>0</v>
      </c>
      <c r="DT31" s="1">
        <f t="shared" si="40"/>
        <v>0</v>
      </c>
    </row>
    <row r="32" spans="1:124" x14ac:dyDescent="0.2">
      <c r="A32" s="55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N32" s="5">
        <f t="shared" si="41"/>
        <v>0</v>
      </c>
      <c r="BO32" s="5">
        <f t="shared" si="42"/>
        <v>0</v>
      </c>
      <c r="BP32" s="5">
        <f t="shared" si="43"/>
        <v>0</v>
      </c>
      <c r="BQ32" s="5">
        <f t="shared" si="44"/>
        <v>0</v>
      </c>
      <c r="BR32" s="5">
        <f t="shared" si="45"/>
        <v>0</v>
      </c>
      <c r="BS32" s="5">
        <f t="shared" si="46"/>
        <v>0</v>
      </c>
      <c r="BT32" s="5">
        <f t="shared" si="47"/>
        <v>0</v>
      </c>
      <c r="BU32" s="5">
        <f t="shared" si="48"/>
        <v>0</v>
      </c>
      <c r="BV32" s="5">
        <f t="shared" si="49"/>
        <v>0</v>
      </c>
      <c r="BW32" s="5">
        <f t="shared" si="50"/>
        <v>0</v>
      </c>
      <c r="BX32" s="5">
        <f t="shared" si="51"/>
        <v>0</v>
      </c>
      <c r="BY32" s="5">
        <f t="shared" si="52"/>
        <v>0</v>
      </c>
      <c r="BZ32" s="5">
        <f t="shared" si="53"/>
        <v>0</v>
      </c>
      <c r="CA32" s="5"/>
      <c r="CB32" s="5">
        <f t="shared" si="54"/>
        <v>0</v>
      </c>
      <c r="CC32" s="5">
        <f t="shared" si="55"/>
        <v>0</v>
      </c>
      <c r="CD32" s="5">
        <f t="shared" si="56"/>
        <v>0</v>
      </c>
      <c r="CE32" s="5">
        <f t="shared" si="57"/>
        <v>0</v>
      </c>
      <c r="CF32" s="5">
        <f t="shared" si="58"/>
        <v>0</v>
      </c>
      <c r="CG32" s="57">
        <f t="shared" si="59"/>
        <v>0</v>
      </c>
      <c r="CI32" s="4">
        <f t="shared" si="60"/>
        <v>0</v>
      </c>
      <c r="CJ32" s="4">
        <f t="shared" si="61"/>
        <v>0</v>
      </c>
      <c r="CK32" s="4">
        <f t="shared" si="62"/>
        <v>0</v>
      </c>
      <c r="CL32" s="4">
        <f t="shared" si="63"/>
        <v>0</v>
      </c>
      <c r="DA32"/>
      <c r="DB32"/>
      <c r="DC32" s="114" t="str">
        <f t="shared" si="23"/>
        <v>ok</v>
      </c>
      <c r="DD32" s="1">
        <f t="shared" si="24"/>
        <v>0</v>
      </c>
      <c r="DE32" s="1">
        <f t="shared" si="25"/>
        <v>0</v>
      </c>
      <c r="DF32" s="114" t="str">
        <f t="shared" si="26"/>
        <v>ok</v>
      </c>
      <c r="DG32" s="1">
        <f t="shared" si="27"/>
        <v>0</v>
      </c>
      <c r="DH32" s="1">
        <f t="shared" si="28"/>
        <v>0</v>
      </c>
      <c r="DI32" s="114" t="str">
        <f t="shared" si="29"/>
        <v>ok</v>
      </c>
      <c r="DJ32" s="1">
        <f t="shared" si="30"/>
        <v>0</v>
      </c>
      <c r="DK32" s="1">
        <f t="shared" si="31"/>
        <v>0</v>
      </c>
      <c r="DL32" s="114" t="str">
        <f t="shared" si="32"/>
        <v>ok</v>
      </c>
      <c r="DM32" s="1">
        <f t="shared" si="33"/>
        <v>0</v>
      </c>
      <c r="DN32" s="1">
        <f t="shared" si="34"/>
        <v>0</v>
      </c>
      <c r="DO32" s="114" t="str">
        <f t="shared" si="35"/>
        <v>ok</v>
      </c>
      <c r="DP32" s="1">
        <f t="shared" si="36"/>
        <v>0</v>
      </c>
      <c r="DQ32" s="1">
        <f t="shared" si="37"/>
        <v>0</v>
      </c>
      <c r="DR32" s="114" t="str">
        <f t="shared" si="38"/>
        <v>ok</v>
      </c>
      <c r="DS32" s="1">
        <f t="shared" si="39"/>
        <v>0</v>
      </c>
      <c r="DT32" s="1">
        <f t="shared" si="40"/>
        <v>0</v>
      </c>
    </row>
    <row r="33" spans="1:124" x14ac:dyDescent="0.2">
      <c r="A33" s="55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N33" s="5">
        <f t="shared" si="41"/>
        <v>0</v>
      </c>
      <c r="BO33" s="5">
        <f t="shared" si="42"/>
        <v>0</v>
      </c>
      <c r="BP33" s="5">
        <f t="shared" si="43"/>
        <v>0</v>
      </c>
      <c r="BQ33" s="5">
        <f t="shared" si="44"/>
        <v>0</v>
      </c>
      <c r="BR33" s="5">
        <f t="shared" si="45"/>
        <v>0</v>
      </c>
      <c r="BS33" s="5">
        <f t="shared" si="46"/>
        <v>0</v>
      </c>
      <c r="BT33" s="5">
        <f t="shared" si="47"/>
        <v>0</v>
      </c>
      <c r="BU33" s="5">
        <f t="shared" si="48"/>
        <v>0</v>
      </c>
      <c r="BV33" s="5">
        <f t="shared" si="49"/>
        <v>0</v>
      </c>
      <c r="BW33" s="5">
        <f t="shared" si="50"/>
        <v>0</v>
      </c>
      <c r="BX33" s="5">
        <f t="shared" si="51"/>
        <v>0</v>
      </c>
      <c r="BY33" s="5">
        <f t="shared" si="52"/>
        <v>0</v>
      </c>
      <c r="BZ33" s="5">
        <f t="shared" si="53"/>
        <v>0</v>
      </c>
      <c r="CA33" s="5"/>
      <c r="CB33" s="5">
        <f t="shared" si="54"/>
        <v>0</v>
      </c>
      <c r="CC33" s="5">
        <f t="shared" si="55"/>
        <v>0</v>
      </c>
      <c r="CD33" s="5">
        <f t="shared" si="56"/>
        <v>0</v>
      </c>
      <c r="CE33" s="5">
        <f t="shared" si="57"/>
        <v>0</v>
      </c>
      <c r="CF33" s="5">
        <f t="shared" si="58"/>
        <v>0</v>
      </c>
      <c r="CG33" s="57">
        <f t="shared" si="59"/>
        <v>0</v>
      </c>
      <c r="CI33" s="4">
        <f t="shared" si="60"/>
        <v>0</v>
      </c>
      <c r="CJ33" s="4">
        <f t="shared" si="61"/>
        <v>0</v>
      </c>
      <c r="CK33" s="4">
        <f t="shared" si="62"/>
        <v>0</v>
      </c>
      <c r="CL33" s="4">
        <f t="shared" si="63"/>
        <v>0</v>
      </c>
      <c r="DA33"/>
      <c r="DB33"/>
      <c r="DC33" s="114" t="str">
        <f t="shared" si="23"/>
        <v>ok</v>
      </c>
      <c r="DD33" s="1">
        <f t="shared" si="24"/>
        <v>0</v>
      </c>
      <c r="DE33" s="1">
        <f t="shared" si="25"/>
        <v>0</v>
      </c>
      <c r="DF33" s="114" t="str">
        <f t="shared" si="26"/>
        <v>ok</v>
      </c>
      <c r="DG33" s="1">
        <f t="shared" si="27"/>
        <v>0</v>
      </c>
      <c r="DH33" s="1">
        <f t="shared" si="28"/>
        <v>0</v>
      </c>
      <c r="DI33" s="114" t="str">
        <f t="shared" si="29"/>
        <v>ok</v>
      </c>
      <c r="DJ33" s="1">
        <f t="shared" si="30"/>
        <v>0</v>
      </c>
      <c r="DK33" s="1">
        <f t="shared" si="31"/>
        <v>0</v>
      </c>
      <c r="DL33" s="114" t="str">
        <f t="shared" si="32"/>
        <v>ok</v>
      </c>
      <c r="DM33" s="1">
        <f t="shared" si="33"/>
        <v>0</v>
      </c>
      <c r="DN33" s="1">
        <f t="shared" si="34"/>
        <v>0</v>
      </c>
      <c r="DO33" s="114" t="str">
        <f t="shared" si="35"/>
        <v>ok</v>
      </c>
      <c r="DP33" s="1">
        <f t="shared" si="36"/>
        <v>0</v>
      </c>
      <c r="DQ33" s="1">
        <f t="shared" si="37"/>
        <v>0</v>
      </c>
      <c r="DR33" s="114" t="str">
        <f t="shared" si="38"/>
        <v>ok</v>
      </c>
      <c r="DS33" s="1">
        <f t="shared" si="39"/>
        <v>0</v>
      </c>
      <c r="DT33" s="1">
        <f t="shared" si="40"/>
        <v>0</v>
      </c>
    </row>
    <row r="34" spans="1:124" x14ac:dyDescent="0.2">
      <c r="A34" s="55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N34" s="5">
        <f t="shared" si="41"/>
        <v>0</v>
      </c>
      <c r="BO34" s="5">
        <f t="shared" si="42"/>
        <v>0</v>
      </c>
      <c r="BP34" s="5">
        <f t="shared" si="43"/>
        <v>0</v>
      </c>
      <c r="BQ34" s="5">
        <f t="shared" si="44"/>
        <v>0</v>
      </c>
      <c r="BR34" s="5">
        <f t="shared" si="45"/>
        <v>0</v>
      </c>
      <c r="BS34" s="5">
        <f t="shared" si="46"/>
        <v>0</v>
      </c>
      <c r="BT34" s="5">
        <f t="shared" si="47"/>
        <v>0</v>
      </c>
      <c r="BU34" s="5">
        <f t="shared" si="48"/>
        <v>0</v>
      </c>
      <c r="BV34" s="5">
        <f t="shared" si="49"/>
        <v>0</v>
      </c>
      <c r="BW34" s="5">
        <f t="shared" si="50"/>
        <v>0</v>
      </c>
      <c r="BX34" s="5">
        <f t="shared" si="51"/>
        <v>0</v>
      </c>
      <c r="BY34" s="5">
        <f t="shared" si="52"/>
        <v>0</v>
      </c>
      <c r="BZ34" s="5">
        <f t="shared" si="53"/>
        <v>0</v>
      </c>
      <c r="CA34" s="5"/>
      <c r="CB34" s="5">
        <f t="shared" si="54"/>
        <v>0</v>
      </c>
      <c r="CC34" s="5">
        <f t="shared" si="55"/>
        <v>0</v>
      </c>
      <c r="CD34" s="5">
        <f t="shared" si="56"/>
        <v>0</v>
      </c>
      <c r="CE34" s="5">
        <f t="shared" si="57"/>
        <v>0</v>
      </c>
      <c r="CF34" s="5">
        <f t="shared" si="58"/>
        <v>0</v>
      </c>
      <c r="CG34" s="57">
        <f t="shared" si="59"/>
        <v>0</v>
      </c>
      <c r="CI34" s="4">
        <f t="shared" si="60"/>
        <v>0</v>
      </c>
      <c r="CJ34" s="4">
        <f t="shared" si="61"/>
        <v>0</v>
      </c>
      <c r="CK34" s="4">
        <f t="shared" si="62"/>
        <v>0</v>
      </c>
      <c r="CL34" s="4">
        <f t="shared" si="63"/>
        <v>0</v>
      </c>
      <c r="DA34"/>
      <c r="DB34"/>
      <c r="DC34" s="114" t="str">
        <f t="shared" si="23"/>
        <v>ok</v>
      </c>
      <c r="DD34" s="1">
        <f t="shared" si="24"/>
        <v>0</v>
      </c>
      <c r="DE34" s="1">
        <f t="shared" si="25"/>
        <v>0</v>
      </c>
      <c r="DF34" s="114" t="str">
        <f t="shared" si="26"/>
        <v>ok</v>
      </c>
      <c r="DG34" s="1">
        <f t="shared" si="27"/>
        <v>0</v>
      </c>
      <c r="DH34" s="1">
        <f t="shared" si="28"/>
        <v>0</v>
      </c>
      <c r="DI34" s="114" t="str">
        <f t="shared" si="29"/>
        <v>ok</v>
      </c>
      <c r="DJ34" s="1">
        <f t="shared" si="30"/>
        <v>0</v>
      </c>
      <c r="DK34" s="1">
        <f t="shared" si="31"/>
        <v>0</v>
      </c>
      <c r="DL34" s="114" t="str">
        <f t="shared" si="32"/>
        <v>ok</v>
      </c>
      <c r="DM34" s="1">
        <f t="shared" si="33"/>
        <v>0</v>
      </c>
      <c r="DN34" s="1">
        <f t="shared" si="34"/>
        <v>0</v>
      </c>
      <c r="DO34" s="114" t="str">
        <f t="shared" si="35"/>
        <v>ok</v>
      </c>
      <c r="DP34" s="1">
        <f t="shared" si="36"/>
        <v>0</v>
      </c>
      <c r="DQ34" s="1">
        <f t="shared" si="37"/>
        <v>0</v>
      </c>
      <c r="DR34" s="114" t="str">
        <f t="shared" si="38"/>
        <v>ok</v>
      </c>
      <c r="DS34" s="1">
        <f t="shared" si="39"/>
        <v>0</v>
      </c>
      <c r="DT34" s="1">
        <f t="shared" si="40"/>
        <v>0</v>
      </c>
    </row>
    <row r="35" spans="1:124" s="58" customFormat="1" x14ac:dyDescent="0.2">
      <c r="A35" s="58" t="s">
        <v>59</v>
      </c>
      <c r="B35" s="54">
        <f t="shared" ref="B35:AG35" si="64">SUM(B2:B34)</f>
        <v>15928</v>
      </c>
      <c r="C35" s="54">
        <f t="shared" si="64"/>
        <v>17948</v>
      </c>
      <c r="D35" s="54">
        <f t="shared" si="64"/>
        <v>17101</v>
      </c>
      <c r="E35" s="54">
        <f t="shared" si="64"/>
        <v>6853</v>
      </c>
      <c r="F35" s="54">
        <f t="shared" si="64"/>
        <v>444</v>
      </c>
      <c r="G35" s="54">
        <f t="shared" si="64"/>
        <v>205</v>
      </c>
      <c r="H35" s="54">
        <f t="shared" si="64"/>
        <v>15626</v>
      </c>
      <c r="I35" s="54">
        <f t="shared" si="64"/>
        <v>439</v>
      </c>
      <c r="J35" s="54">
        <f t="shared" si="64"/>
        <v>811</v>
      </c>
      <c r="K35" s="54">
        <f t="shared" si="64"/>
        <v>984</v>
      </c>
      <c r="L35" s="54">
        <f t="shared" si="64"/>
        <v>1107</v>
      </c>
      <c r="M35" s="54">
        <f t="shared" si="64"/>
        <v>0</v>
      </c>
      <c r="N35" s="54">
        <f t="shared" si="64"/>
        <v>560</v>
      </c>
      <c r="O35" s="54">
        <f t="shared" si="64"/>
        <v>47682</v>
      </c>
      <c r="P35" s="54">
        <f t="shared" si="64"/>
        <v>9523</v>
      </c>
      <c r="Q35" s="54">
        <f t="shared" si="64"/>
        <v>0</v>
      </c>
      <c r="R35" s="54">
        <f t="shared" si="64"/>
        <v>2162</v>
      </c>
      <c r="S35" s="54">
        <f t="shared" si="64"/>
        <v>1232</v>
      </c>
      <c r="T35" s="54">
        <f t="shared" si="64"/>
        <v>11934</v>
      </c>
      <c r="U35" s="54">
        <f t="shared" si="64"/>
        <v>0</v>
      </c>
      <c r="V35" s="54">
        <f t="shared" si="64"/>
        <v>173</v>
      </c>
      <c r="W35" s="54">
        <f t="shared" si="64"/>
        <v>0</v>
      </c>
      <c r="X35" s="54">
        <f t="shared" si="64"/>
        <v>0</v>
      </c>
      <c r="Y35" s="54">
        <f t="shared" si="64"/>
        <v>264</v>
      </c>
      <c r="Z35" s="54">
        <f t="shared" si="64"/>
        <v>0</v>
      </c>
      <c r="AA35" s="54">
        <f t="shared" si="64"/>
        <v>4</v>
      </c>
      <c r="AB35" s="54">
        <f t="shared" si="64"/>
        <v>5503</v>
      </c>
      <c r="AC35" s="54">
        <f t="shared" si="64"/>
        <v>204</v>
      </c>
      <c r="AD35" s="54">
        <f t="shared" si="64"/>
        <v>1</v>
      </c>
      <c r="AE35" s="54">
        <f t="shared" si="64"/>
        <v>1671</v>
      </c>
      <c r="AF35" s="54">
        <f t="shared" si="64"/>
        <v>56</v>
      </c>
      <c r="AG35" s="54">
        <f t="shared" si="64"/>
        <v>3186</v>
      </c>
      <c r="AH35" s="54">
        <f t="shared" ref="AH35:BL35" si="65">SUM(AH2:AH34)</f>
        <v>922</v>
      </c>
      <c r="AI35" s="54">
        <f t="shared" si="65"/>
        <v>782</v>
      </c>
      <c r="AJ35" s="54">
        <f t="shared" si="65"/>
        <v>222</v>
      </c>
      <c r="AK35" s="54">
        <f t="shared" si="65"/>
        <v>445</v>
      </c>
      <c r="AL35" s="54">
        <f t="shared" si="65"/>
        <v>39</v>
      </c>
      <c r="AM35" s="54">
        <f t="shared" si="65"/>
        <v>2257</v>
      </c>
      <c r="AN35" s="54">
        <f t="shared" si="65"/>
        <v>232</v>
      </c>
      <c r="AO35" s="54">
        <f t="shared" si="65"/>
        <v>372</v>
      </c>
      <c r="AP35" s="54">
        <f t="shared" si="65"/>
        <v>3732</v>
      </c>
      <c r="AQ35" s="54">
        <f t="shared" si="65"/>
        <v>11</v>
      </c>
      <c r="AR35" s="54">
        <f t="shared" si="65"/>
        <v>78</v>
      </c>
      <c r="AS35" s="54">
        <f t="shared" si="65"/>
        <v>837</v>
      </c>
      <c r="AT35" s="54">
        <f t="shared" si="65"/>
        <v>90</v>
      </c>
      <c r="AU35" s="54">
        <f t="shared" si="65"/>
        <v>3</v>
      </c>
      <c r="AV35" s="54">
        <f t="shared" si="65"/>
        <v>238</v>
      </c>
      <c r="AW35" s="54">
        <f t="shared" si="65"/>
        <v>245</v>
      </c>
      <c r="AX35" s="54">
        <f t="shared" si="65"/>
        <v>268</v>
      </c>
      <c r="AY35" s="54">
        <f t="shared" si="65"/>
        <v>1973</v>
      </c>
      <c r="AZ35" s="54">
        <f t="shared" si="65"/>
        <v>202</v>
      </c>
      <c r="BA35" s="54">
        <f t="shared" si="65"/>
        <v>0</v>
      </c>
      <c r="BB35" s="54">
        <f t="shared" si="65"/>
        <v>62</v>
      </c>
      <c r="BC35" s="54">
        <f t="shared" si="65"/>
        <v>0</v>
      </c>
      <c r="BD35" s="54">
        <f t="shared" si="65"/>
        <v>12</v>
      </c>
      <c r="BE35" s="54">
        <f t="shared" si="65"/>
        <v>0</v>
      </c>
      <c r="BF35" s="54">
        <f t="shared" si="65"/>
        <v>2</v>
      </c>
      <c r="BG35" s="54">
        <f t="shared" si="65"/>
        <v>0</v>
      </c>
      <c r="BH35" s="54">
        <f t="shared" si="65"/>
        <v>0</v>
      </c>
      <c r="BI35" s="54">
        <f t="shared" si="65"/>
        <v>6</v>
      </c>
      <c r="BJ35" s="54">
        <f t="shared" si="65"/>
        <v>0</v>
      </c>
      <c r="BK35" s="54">
        <f t="shared" si="65"/>
        <v>1</v>
      </c>
      <c r="BL35" s="54">
        <f t="shared" si="65"/>
        <v>148</v>
      </c>
      <c r="BM35" s="54"/>
      <c r="BN35" s="54">
        <f t="shared" ref="BN35:CG35" si="66">SUM(BN2:BN34)</f>
        <v>57830</v>
      </c>
      <c r="BO35" s="54">
        <f t="shared" si="66"/>
        <v>649</v>
      </c>
      <c r="BP35" s="54">
        <f t="shared" si="66"/>
        <v>16065</v>
      </c>
      <c r="BQ35" s="54">
        <f t="shared" si="66"/>
        <v>1795</v>
      </c>
      <c r="BR35" s="54">
        <f t="shared" si="66"/>
        <v>437</v>
      </c>
      <c r="BS35" s="54">
        <f t="shared" si="66"/>
        <v>7439</v>
      </c>
      <c r="BT35" s="54">
        <f t="shared" si="66"/>
        <v>4108</v>
      </c>
      <c r="BU35" s="54">
        <f t="shared" si="66"/>
        <v>1004</v>
      </c>
      <c r="BV35" s="54">
        <f t="shared" si="66"/>
        <v>484</v>
      </c>
      <c r="BW35" s="54">
        <f t="shared" si="66"/>
        <v>2489</v>
      </c>
      <c r="BX35" s="54">
        <f t="shared" si="66"/>
        <v>64</v>
      </c>
      <c r="BY35" s="54">
        <f t="shared" si="66"/>
        <v>18</v>
      </c>
      <c r="BZ35" s="54">
        <f t="shared" si="66"/>
        <v>149</v>
      </c>
      <c r="CA35" s="54">
        <f t="shared" si="66"/>
        <v>0</v>
      </c>
      <c r="CB35" s="54">
        <f t="shared" si="66"/>
        <v>76339</v>
      </c>
      <c r="CC35" s="54">
        <f t="shared" si="66"/>
        <v>7876</v>
      </c>
      <c r="CD35" s="54">
        <f t="shared" si="66"/>
        <v>8085</v>
      </c>
      <c r="CE35" s="54">
        <f t="shared" si="66"/>
        <v>82</v>
      </c>
      <c r="CF35" s="54">
        <f t="shared" si="66"/>
        <v>149</v>
      </c>
      <c r="CG35" s="54">
        <f t="shared" si="66"/>
        <v>92531</v>
      </c>
      <c r="CH35" s="54"/>
      <c r="CI35" s="54">
        <f>SUM(CI2:CI34)</f>
        <v>33876</v>
      </c>
      <c r="CJ35" s="54">
        <f>SUM(CJ2:CJ34)</f>
        <v>23954</v>
      </c>
      <c r="CK35" s="54">
        <f>SUM(CK2:CK34)</f>
        <v>33029</v>
      </c>
      <c r="CL35" s="54">
        <f>SUM(CL2:CL34)</f>
        <v>24801</v>
      </c>
      <c r="DA35"/>
      <c r="DB35"/>
      <c r="DC35" s="114">
        <f t="shared" si="23"/>
        <v>65</v>
      </c>
      <c r="DD35" s="1">
        <f t="shared" si="24"/>
        <v>57830</v>
      </c>
      <c r="DE35" s="1">
        <f t="shared" si="25"/>
        <v>57765</v>
      </c>
      <c r="DF35" s="114">
        <f t="shared" si="26"/>
        <v>737</v>
      </c>
      <c r="DG35" s="1">
        <f t="shared" si="27"/>
        <v>16065</v>
      </c>
      <c r="DH35" s="1">
        <f t="shared" si="28"/>
        <v>15328</v>
      </c>
      <c r="DI35" s="114">
        <f t="shared" si="29"/>
        <v>-7</v>
      </c>
      <c r="DJ35" s="1">
        <f t="shared" si="30"/>
        <v>4108</v>
      </c>
      <c r="DK35" s="1">
        <f t="shared" si="31"/>
        <v>4115</v>
      </c>
      <c r="DL35" s="114">
        <f t="shared" si="32"/>
        <v>-1</v>
      </c>
      <c r="DM35" s="1">
        <f t="shared" si="33"/>
        <v>1004</v>
      </c>
      <c r="DN35" s="1">
        <f t="shared" si="34"/>
        <v>1005</v>
      </c>
      <c r="DO35" s="114">
        <f t="shared" si="35"/>
        <v>-2</v>
      </c>
      <c r="DP35" s="1">
        <f t="shared" si="36"/>
        <v>484</v>
      </c>
      <c r="DQ35" s="1">
        <f t="shared" si="37"/>
        <v>486</v>
      </c>
      <c r="DR35" s="114">
        <f t="shared" si="38"/>
        <v>46</v>
      </c>
      <c r="DS35" s="1">
        <f t="shared" si="39"/>
        <v>2489</v>
      </c>
      <c r="DT35" s="1">
        <f t="shared" si="40"/>
        <v>2443</v>
      </c>
    </row>
    <row r="36" spans="1:124" x14ac:dyDescent="0.2">
      <c r="A36" s="55" t="s">
        <v>367</v>
      </c>
      <c r="B36" s="55">
        <f t="shared" ref="B36:AG36" si="67">COUNTIF(B2:B34,"&gt;0")</f>
        <v>7</v>
      </c>
      <c r="C36" s="55">
        <f t="shared" si="67"/>
        <v>15</v>
      </c>
      <c r="D36" s="55">
        <f t="shared" si="67"/>
        <v>7</v>
      </c>
      <c r="E36" s="55">
        <f t="shared" si="67"/>
        <v>15</v>
      </c>
      <c r="F36" s="55">
        <f t="shared" si="67"/>
        <v>4</v>
      </c>
      <c r="G36" s="55">
        <f t="shared" si="67"/>
        <v>4</v>
      </c>
      <c r="H36" s="55">
        <f t="shared" si="67"/>
        <v>11</v>
      </c>
      <c r="I36" s="55">
        <f t="shared" si="67"/>
        <v>6</v>
      </c>
      <c r="J36" s="55">
        <f t="shared" si="67"/>
        <v>5</v>
      </c>
      <c r="K36" s="55">
        <f t="shared" si="67"/>
        <v>3</v>
      </c>
      <c r="L36" s="55">
        <f t="shared" si="67"/>
        <v>3</v>
      </c>
      <c r="M36" s="55">
        <f t="shared" si="67"/>
        <v>0</v>
      </c>
      <c r="N36" s="55">
        <f t="shared" si="67"/>
        <v>4</v>
      </c>
      <c r="O36" s="55">
        <f t="shared" si="67"/>
        <v>15</v>
      </c>
      <c r="P36" s="55">
        <f t="shared" si="67"/>
        <v>14</v>
      </c>
      <c r="Q36" s="55">
        <f t="shared" si="67"/>
        <v>0</v>
      </c>
      <c r="R36" s="55">
        <f t="shared" si="67"/>
        <v>4</v>
      </c>
      <c r="S36" s="55">
        <f t="shared" si="67"/>
        <v>4</v>
      </c>
      <c r="T36" s="55">
        <f t="shared" si="67"/>
        <v>9</v>
      </c>
      <c r="U36" s="55">
        <f t="shared" si="67"/>
        <v>0</v>
      </c>
      <c r="V36" s="55">
        <f t="shared" si="67"/>
        <v>9</v>
      </c>
      <c r="W36" s="55">
        <f t="shared" si="67"/>
        <v>0</v>
      </c>
      <c r="X36" s="55">
        <f t="shared" si="67"/>
        <v>0</v>
      </c>
      <c r="Y36" s="55">
        <f t="shared" si="67"/>
        <v>9</v>
      </c>
      <c r="Z36" s="55">
        <f t="shared" si="67"/>
        <v>0</v>
      </c>
      <c r="AA36" s="55">
        <f t="shared" si="67"/>
        <v>1</v>
      </c>
      <c r="AB36" s="55">
        <f t="shared" si="67"/>
        <v>16</v>
      </c>
      <c r="AC36" s="55">
        <f t="shared" si="67"/>
        <v>9</v>
      </c>
      <c r="AD36" s="55">
        <f t="shared" si="67"/>
        <v>1</v>
      </c>
      <c r="AE36" s="55">
        <f t="shared" si="67"/>
        <v>17</v>
      </c>
      <c r="AF36" s="55">
        <f t="shared" si="67"/>
        <v>6</v>
      </c>
      <c r="AG36" s="55">
        <f t="shared" si="67"/>
        <v>13</v>
      </c>
      <c r="AH36" s="55">
        <f t="shared" ref="AH36:BL36" si="68">COUNTIF(AH2:AH34,"&gt;0")</f>
        <v>12</v>
      </c>
      <c r="AI36" s="55">
        <f t="shared" si="68"/>
        <v>12</v>
      </c>
      <c r="AJ36" s="55">
        <f t="shared" si="68"/>
        <v>12</v>
      </c>
      <c r="AK36" s="55">
        <f t="shared" si="68"/>
        <v>12</v>
      </c>
      <c r="AL36" s="55">
        <f t="shared" si="68"/>
        <v>3</v>
      </c>
      <c r="AM36" s="55">
        <f t="shared" si="68"/>
        <v>16</v>
      </c>
      <c r="AN36" s="55">
        <f t="shared" si="68"/>
        <v>13</v>
      </c>
      <c r="AO36" s="55">
        <f t="shared" si="68"/>
        <v>9</v>
      </c>
      <c r="AP36" s="55">
        <f t="shared" si="68"/>
        <v>14</v>
      </c>
      <c r="AQ36" s="55">
        <f t="shared" si="68"/>
        <v>4</v>
      </c>
      <c r="AR36" s="55">
        <f t="shared" si="68"/>
        <v>7</v>
      </c>
      <c r="AS36" s="55">
        <f t="shared" si="68"/>
        <v>13</v>
      </c>
      <c r="AT36" s="55">
        <f t="shared" si="68"/>
        <v>6</v>
      </c>
      <c r="AU36" s="55">
        <f t="shared" si="68"/>
        <v>2</v>
      </c>
      <c r="AV36" s="55">
        <f t="shared" si="68"/>
        <v>9</v>
      </c>
      <c r="AW36" s="55">
        <f t="shared" si="68"/>
        <v>6</v>
      </c>
      <c r="AX36" s="55">
        <f t="shared" si="68"/>
        <v>9</v>
      </c>
      <c r="AY36" s="55">
        <f t="shared" si="68"/>
        <v>15</v>
      </c>
      <c r="AZ36" s="55">
        <f t="shared" si="68"/>
        <v>8</v>
      </c>
      <c r="BA36" s="55">
        <f t="shared" si="68"/>
        <v>0</v>
      </c>
      <c r="BB36" s="55">
        <f t="shared" si="68"/>
        <v>1</v>
      </c>
      <c r="BC36" s="55">
        <f t="shared" si="68"/>
        <v>0</v>
      </c>
      <c r="BD36" s="55">
        <f t="shared" si="68"/>
        <v>1</v>
      </c>
      <c r="BE36" s="55">
        <f t="shared" si="68"/>
        <v>0</v>
      </c>
      <c r="BF36" s="55">
        <f t="shared" si="68"/>
        <v>1</v>
      </c>
      <c r="BG36" s="55">
        <f t="shared" si="68"/>
        <v>0</v>
      </c>
      <c r="BH36" s="55">
        <f t="shared" si="68"/>
        <v>0</v>
      </c>
      <c r="BI36" s="55">
        <f t="shared" si="68"/>
        <v>4</v>
      </c>
      <c r="BJ36" s="55">
        <f t="shared" si="68"/>
        <v>0</v>
      </c>
      <c r="BK36" s="55">
        <f t="shared" si="68"/>
        <v>1</v>
      </c>
      <c r="BL36" s="55">
        <f t="shared" si="68"/>
        <v>3</v>
      </c>
      <c r="BM36" s="55"/>
      <c r="BN36" s="55">
        <f t="shared" ref="BN36:CG36" si="69">COUNTIF(BN2:BN34,"&gt;0")</f>
        <v>15</v>
      </c>
      <c r="BO36" s="55">
        <f t="shared" si="69"/>
        <v>5</v>
      </c>
      <c r="BP36" s="55">
        <f t="shared" si="69"/>
        <v>11</v>
      </c>
      <c r="BQ36" s="55">
        <f t="shared" si="69"/>
        <v>5</v>
      </c>
      <c r="BR36" s="55">
        <f t="shared" si="69"/>
        <v>10</v>
      </c>
      <c r="BS36" s="55">
        <f t="shared" si="69"/>
        <v>18</v>
      </c>
      <c r="BT36" s="55">
        <f t="shared" si="69"/>
        <v>14</v>
      </c>
      <c r="BU36" s="55">
        <f t="shared" si="69"/>
        <v>13</v>
      </c>
      <c r="BV36" s="55">
        <f t="shared" si="69"/>
        <v>12</v>
      </c>
      <c r="BW36" s="55">
        <f t="shared" si="69"/>
        <v>16</v>
      </c>
      <c r="BX36" s="55">
        <f t="shared" si="69"/>
        <v>1</v>
      </c>
      <c r="BY36" s="55">
        <f t="shared" si="69"/>
        <v>4</v>
      </c>
      <c r="BZ36" s="55">
        <f t="shared" si="69"/>
        <v>3</v>
      </c>
      <c r="CA36" s="55">
        <f t="shared" si="69"/>
        <v>0</v>
      </c>
      <c r="CB36" s="55">
        <f t="shared" si="69"/>
        <v>23</v>
      </c>
      <c r="CC36" s="55">
        <f t="shared" si="69"/>
        <v>18</v>
      </c>
      <c r="CD36" s="55">
        <f t="shared" si="69"/>
        <v>17</v>
      </c>
      <c r="CE36" s="55">
        <f t="shared" si="69"/>
        <v>4</v>
      </c>
      <c r="CF36" s="55">
        <f t="shared" si="69"/>
        <v>3</v>
      </c>
      <c r="CG36" s="55">
        <f t="shared" si="69"/>
        <v>28</v>
      </c>
      <c r="CH36" s="55"/>
      <c r="CI36" s="55">
        <f>COUNTIF(CI2:CI34,"&gt;0")</f>
        <v>15</v>
      </c>
      <c r="CJ36" s="55">
        <f>COUNTIF(CJ2:CJ34,"&gt;0")</f>
        <v>15</v>
      </c>
      <c r="CK36" s="55">
        <f>COUNTIF(CK2:CK34,"&gt;0")</f>
        <v>7</v>
      </c>
      <c r="CL36" s="55">
        <f>COUNTIF(CL2:CL34,"&gt;0")</f>
        <v>15</v>
      </c>
      <c r="DA36"/>
      <c r="DB36"/>
      <c r="DC36"/>
      <c r="DD36" s="1"/>
      <c r="DE36" s="1"/>
      <c r="DF36" s="1"/>
      <c r="DG36" s="1"/>
      <c r="DH36" s="1"/>
      <c r="DI36"/>
      <c r="DJ36" s="1"/>
      <c r="DK36" s="1"/>
      <c r="DL36"/>
      <c r="DM36" s="1"/>
      <c r="DN36" s="1"/>
      <c r="DO36" s="1"/>
      <c r="DP36" s="1"/>
      <c r="DQ36" s="1"/>
      <c r="DR36"/>
      <c r="DS36" s="1"/>
      <c r="DT36" s="1"/>
    </row>
    <row r="37" spans="1:124" x14ac:dyDescent="0.2">
      <c r="A37" s="52" t="s">
        <v>368</v>
      </c>
      <c r="B37" s="52" t="str">
        <f t="shared" ref="B37:AG37" si="70">IF(COUNTIF(B2:B34,"&gt;0")&lt;5,"&lt;5","ok")</f>
        <v>ok</v>
      </c>
      <c r="C37" s="52" t="str">
        <f t="shared" si="70"/>
        <v>ok</v>
      </c>
      <c r="D37" s="52" t="str">
        <f t="shared" si="70"/>
        <v>ok</v>
      </c>
      <c r="E37" s="52" t="str">
        <f t="shared" si="70"/>
        <v>ok</v>
      </c>
      <c r="F37" s="52" t="str">
        <f t="shared" si="70"/>
        <v>&lt;5</v>
      </c>
      <c r="G37" s="52" t="str">
        <f t="shared" si="70"/>
        <v>&lt;5</v>
      </c>
      <c r="H37" s="52" t="str">
        <f t="shared" si="70"/>
        <v>ok</v>
      </c>
      <c r="I37" s="52" t="str">
        <f t="shared" si="70"/>
        <v>ok</v>
      </c>
      <c r="J37" s="52" t="str">
        <f t="shared" si="70"/>
        <v>ok</v>
      </c>
      <c r="K37" s="52" t="str">
        <f t="shared" si="70"/>
        <v>&lt;5</v>
      </c>
      <c r="L37" s="52" t="str">
        <f t="shared" si="70"/>
        <v>&lt;5</v>
      </c>
      <c r="M37" s="52" t="str">
        <f t="shared" si="70"/>
        <v>&lt;5</v>
      </c>
      <c r="N37" s="52" t="str">
        <f t="shared" si="70"/>
        <v>&lt;5</v>
      </c>
      <c r="O37" s="52" t="str">
        <f t="shared" si="70"/>
        <v>ok</v>
      </c>
      <c r="P37" s="52" t="str">
        <f t="shared" si="70"/>
        <v>ok</v>
      </c>
      <c r="Q37" s="52" t="str">
        <f t="shared" si="70"/>
        <v>&lt;5</v>
      </c>
      <c r="R37" s="52" t="str">
        <f t="shared" si="70"/>
        <v>&lt;5</v>
      </c>
      <c r="S37" s="52" t="str">
        <f t="shared" si="70"/>
        <v>&lt;5</v>
      </c>
      <c r="T37" s="52" t="str">
        <f t="shared" si="70"/>
        <v>ok</v>
      </c>
      <c r="U37" s="52" t="str">
        <f t="shared" si="70"/>
        <v>&lt;5</v>
      </c>
      <c r="V37" s="52" t="str">
        <f t="shared" si="70"/>
        <v>ok</v>
      </c>
      <c r="W37" s="52" t="str">
        <f t="shared" si="70"/>
        <v>&lt;5</v>
      </c>
      <c r="X37" s="52" t="str">
        <f t="shared" si="70"/>
        <v>&lt;5</v>
      </c>
      <c r="Y37" s="52" t="str">
        <f t="shared" si="70"/>
        <v>ok</v>
      </c>
      <c r="Z37" s="52" t="str">
        <f t="shared" si="70"/>
        <v>&lt;5</v>
      </c>
      <c r="AA37" s="52" t="str">
        <f t="shared" si="70"/>
        <v>&lt;5</v>
      </c>
      <c r="AB37" s="52" t="str">
        <f t="shared" si="70"/>
        <v>ok</v>
      </c>
      <c r="AC37" s="52" t="str">
        <f t="shared" si="70"/>
        <v>ok</v>
      </c>
      <c r="AD37" s="52" t="str">
        <f t="shared" si="70"/>
        <v>&lt;5</v>
      </c>
      <c r="AE37" s="52" t="str">
        <f t="shared" si="70"/>
        <v>ok</v>
      </c>
      <c r="AF37" s="52" t="str">
        <f t="shared" si="70"/>
        <v>ok</v>
      </c>
      <c r="AG37" s="52" t="str">
        <f t="shared" si="70"/>
        <v>ok</v>
      </c>
      <c r="AH37" s="52" t="str">
        <f t="shared" ref="AH37:BL37" si="71">IF(COUNTIF(AH2:AH34,"&gt;0")&lt;5,"&lt;5","ok")</f>
        <v>ok</v>
      </c>
      <c r="AI37" s="52" t="str">
        <f t="shared" si="71"/>
        <v>ok</v>
      </c>
      <c r="AJ37" s="52" t="str">
        <f t="shared" si="71"/>
        <v>ok</v>
      </c>
      <c r="AK37" s="52" t="str">
        <f t="shared" si="71"/>
        <v>ok</v>
      </c>
      <c r="AL37" s="52" t="str">
        <f t="shared" si="71"/>
        <v>&lt;5</v>
      </c>
      <c r="AM37" s="52" t="str">
        <f t="shared" si="71"/>
        <v>ok</v>
      </c>
      <c r="AN37" s="52" t="str">
        <f t="shared" si="71"/>
        <v>ok</v>
      </c>
      <c r="AO37" s="52" t="str">
        <f t="shared" si="71"/>
        <v>ok</v>
      </c>
      <c r="AP37" s="52" t="str">
        <f t="shared" si="71"/>
        <v>ok</v>
      </c>
      <c r="AQ37" s="52" t="str">
        <f t="shared" si="71"/>
        <v>&lt;5</v>
      </c>
      <c r="AR37" s="52" t="str">
        <f t="shared" si="71"/>
        <v>ok</v>
      </c>
      <c r="AS37" s="52" t="str">
        <f t="shared" si="71"/>
        <v>ok</v>
      </c>
      <c r="AT37" s="52" t="str">
        <f t="shared" si="71"/>
        <v>ok</v>
      </c>
      <c r="AU37" s="52" t="str">
        <f t="shared" si="71"/>
        <v>&lt;5</v>
      </c>
      <c r="AV37" s="52" t="str">
        <f t="shared" si="71"/>
        <v>ok</v>
      </c>
      <c r="AW37" s="52" t="str">
        <f t="shared" si="71"/>
        <v>ok</v>
      </c>
      <c r="AX37" s="52" t="str">
        <f t="shared" si="71"/>
        <v>ok</v>
      </c>
      <c r="AY37" s="52" t="str">
        <f t="shared" si="71"/>
        <v>ok</v>
      </c>
      <c r="AZ37" s="52" t="str">
        <f t="shared" si="71"/>
        <v>ok</v>
      </c>
      <c r="BA37" s="52" t="str">
        <f t="shared" si="71"/>
        <v>&lt;5</v>
      </c>
      <c r="BB37" s="52" t="str">
        <f t="shared" si="71"/>
        <v>&lt;5</v>
      </c>
      <c r="BC37" s="52" t="str">
        <f t="shared" si="71"/>
        <v>&lt;5</v>
      </c>
      <c r="BD37" s="52" t="str">
        <f t="shared" si="71"/>
        <v>&lt;5</v>
      </c>
      <c r="BE37" s="52" t="str">
        <f t="shared" si="71"/>
        <v>&lt;5</v>
      </c>
      <c r="BF37" s="52" t="str">
        <f t="shared" si="71"/>
        <v>&lt;5</v>
      </c>
      <c r="BG37" s="52" t="str">
        <f t="shared" si="71"/>
        <v>&lt;5</v>
      </c>
      <c r="BH37" s="52" t="str">
        <f t="shared" si="71"/>
        <v>&lt;5</v>
      </c>
      <c r="BI37" s="52" t="str">
        <f t="shared" si="71"/>
        <v>&lt;5</v>
      </c>
      <c r="BJ37" s="52" t="str">
        <f t="shared" si="71"/>
        <v>&lt;5</v>
      </c>
      <c r="BK37" s="52" t="str">
        <f t="shared" si="71"/>
        <v>&lt;5</v>
      </c>
      <c r="BL37" s="52" t="str">
        <f t="shared" si="71"/>
        <v>&lt;5</v>
      </c>
      <c r="BM37" s="52"/>
      <c r="BN37" s="52" t="str">
        <f>IF(COUNTIF(BN2:BN34,"&gt;0")&lt;5,"&lt;5","ok")</f>
        <v>ok</v>
      </c>
      <c r="BO37" s="52" t="str">
        <f t="shared" ref="BO37:CL37" si="72">IF(COUNTIF(BO2:BO34,"&gt;0")&lt;5,"&lt;5","ok")</f>
        <v>ok</v>
      </c>
      <c r="BP37" s="52" t="str">
        <f t="shared" si="72"/>
        <v>ok</v>
      </c>
      <c r="BQ37" s="52" t="str">
        <f t="shared" si="72"/>
        <v>ok</v>
      </c>
      <c r="BR37" s="52" t="str">
        <f t="shared" si="72"/>
        <v>ok</v>
      </c>
      <c r="BS37" s="52" t="str">
        <f t="shared" si="72"/>
        <v>ok</v>
      </c>
      <c r="BT37" s="52" t="str">
        <f t="shared" si="72"/>
        <v>ok</v>
      </c>
      <c r="BU37" s="52" t="str">
        <f t="shared" si="72"/>
        <v>ok</v>
      </c>
      <c r="BV37" s="52" t="str">
        <f t="shared" si="72"/>
        <v>ok</v>
      </c>
      <c r="BW37" s="52" t="str">
        <f t="shared" si="72"/>
        <v>ok</v>
      </c>
      <c r="BX37" s="52" t="str">
        <f t="shared" si="72"/>
        <v>&lt;5</v>
      </c>
      <c r="BY37" s="52" t="str">
        <f t="shared" si="72"/>
        <v>&lt;5</v>
      </c>
      <c r="BZ37" s="52" t="str">
        <f t="shared" si="72"/>
        <v>&lt;5</v>
      </c>
      <c r="CA37" s="52" t="str">
        <f t="shared" si="72"/>
        <v>&lt;5</v>
      </c>
      <c r="CB37" s="52" t="str">
        <f t="shared" si="72"/>
        <v>ok</v>
      </c>
      <c r="CC37" s="52" t="str">
        <f t="shared" si="72"/>
        <v>ok</v>
      </c>
      <c r="CD37" s="52" t="str">
        <f t="shared" si="72"/>
        <v>ok</v>
      </c>
      <c r="CE37" s="52" t="str">
        <f t="shared" si="72"/>
        <v>&lt;5</v>
      </c>
      <c r="CF37" s="52" t="str">
        <f t="shared" si="72"/>
        <v>&lt;5</v>
      </c>
      <c r="CG37" s="52" t="str">
        <f t="shared" si="72"/>
        <v>ok</v>
      </c>
      <c r="CH37" s="52"/>
      <c r="CI37" s="52" t="str">
        <f t="shared" si="72"/>
        <v>ok</v>
      </c>
      <c r="CJ37" s="52" t="str">
        <f t="shared" si="72"/>
        <v>ok</v>
      </c>
      <c r="CK37" s="52" t="str">
        <f t="shared" si="72"/>
        <v>ok</v>
      </c>
      <c r="CL37" s="52" t="str">
        <f t="shared" si="72"/>
        <v>ok</v>
      </c>
      <c r="DA37"/>
      <c r="DB37"/>
      <c r="DC37"/>
      <c r="DD37" s="1"/>
      <c r="DE37" s="1"/>
      <c r="DF37" s="1"/>
      <c r="DG37" s="1"/>
      <c r="DH37" s="1"/>
      <c r="DI37"/>
      <c r="DJ37" s="1"/>
      <c r="DK37" s="1"/>
      <c r="DL37"/>
      <c r="DM37" s="1"/>
      <c r="DN37" s="1"/>
      <c r="DO37"/>
      <c r="DP37" s="1"/>
      <c r="DQ37" s="1"/>
      <c r="DR37"/>
      <c r="DS37" s="1"/>
      <c r="DT37" s="1"/>
    </row>
    <row r="38" spans="1:124" x14ac:dyDescent="0.2">
      <c r="A38" s="27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73" t="s">
        <v>388</v>
      </c>
      <c r="AC38" s="73" t="s">
        <v>389</v>
      </c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DA38" s="52"/>
      <c r="DB38" s="52"/>
      <c r="DC38" s="53">
        <f>+DD38-DE38</f>
        <v>0</v>
      </c>
      <c r="DD38" s="53"/>
      <c r="DE38" s="53"/>
      <c r="DF38" s="53"/>
      <c r="DG38" s="53"/>
      <c r="DH38" s="1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</row>
    <row r="39" spans="1:124" x14ac:dyDescent="0.2">
      <c r="A39" s="27" t="s">
        <v>421</v>
      </c>
      <c r="B39" s="105"/>
      <c r="C39" s="1"/>
      <c r="D39" s="1"/>
      <c r="E39" s="1"/>
      <c r="F39" s="105"/>
      <c r="G39" s="1"/>
      <c r="H39" s="1">
        <f>SUM(H35:I35)</f>
        <v>16065</v>
      </c>
      <c r="I39" s="1"/>
      <c r="J39" s="1"/>
      <c r="K39" s="1"/>
      <c r="L39" s="1"/>
      <c r="O39" s="71">
        <f>+O35/(O35+P35)</f>
        <v>0.83352853771523472</v>
      </c>
      <c r="P39" s="1"/>
      <c r="Q39" s="1"/>
      <c r="R39" s="1"/>
      <c r="S39" s="1"/>
      <c r="T39" s="4">
        <f>+T35-5200+700</f>
        <v>7434</v>
      </c>
      <c r="U39" s="1">
        <v>315</v>
      </c>
      <c r="V39" s="1"/>
      <c r="W39" s="1"/>
      <c r="X39" s="1"/>
      <c r="Y39" s="1"/>
      <c r="Z39" s="1"/>
      <c r="AA39" s="1"/>
      <c r="AB39" s="1">
        <f>[1]autopiac!$D$14</f>
        <v>5515</v>
      </c>
      <c r="AC39" s="1">
        <f>[1]autopiac!$D$31</f>
        <v>9269</v>
      </c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N39" s="4"/>
      <c r="BO39" s="4"/>
      <c r="BR39" s="4"/>
    </row>
    <row r="40" spans="1:124" x14ac:dyDescent="0.2">
      <c r="A40" s="18" t="s">
        <v>370</v>
      </c>
      <c r="B40" s="72" t="e">
        <f>+(B35+C35+H35)/B39</f>
        <v>#DIV/0!</v>
      </c>
      <c r="C40" s="4"/>
      <c r="D40" s="4"/>
      <c r="E40" s="4"/>
      <c r="F40" s="72" t="e">
        <f>+F35/F39</f>
        <v>#DIV/0!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72">
        <f>+(U35+V35+W35)/U39</f>
        <v>0.54920634920634925</v>
      </c>
      <c r="V40" s="4"/>
      <c r="W40" s="4"/>
      <c r="X40" s="4"/>
      <c r="Y40" s="4"/>
      <c r="Z40" s="4"/>
      <c r="AA40" s="4"/>
      <c r="AB40" s="72">
        <f>+(AB35+AA35+AC35)/AB39</f>
        <v>1.0355394378966456</v>
      </c>
      <c r="AC40" s="72">
        <f>+(AC35+AB35+AA35)/AC39</f>
        <v>0.61613982090840436</v>
      </c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</row>
    <row r="41" spans="1:124" x14ac:dyDescent="0.2">
      <c r="AB41" s="3">
        <f>[1]autopiac!$B$14</f>
        <v>2728</v>
      </c>
      <c r="AC41" s="3">
        <f>[1]autopiac!$B$31</f>
        <v>4982</v>
      </c>
    </row>
    <row r="42" spans="1:124" x14ac:dyDescent="0.2">
      <c r="N42" s="74">
        <f>N35/SUM($N35:$P35)</f>
        <v>9.6944516575781185E-3</v>
      </c>
      <c r="O42" s="74">
        <f t="shared" ref="O42:P42" si="73">O35/SUM($N35:$P35)</f>
        <v>0.8254479356011426</v>
      </c>
      <c r="P42" s="74">
        <f t="shared" si="73"/>
        <v>0.16485761274127933</v>
      </c>
      <c r="Q42" s="74">
        <f>Q35/SUM($Q35:$T35)</f>
        <v>0</v>
      </c>
      <c r="R42" s="74">
        <f t="shared" ref="R42:T42" si="74">R35/SUM($Q35:$T35)</f>
        <v>0.14104906054279751</v>
      </c>
      <c r="S42" s="74">
        <f t="shared" si="74"/>
        <v>8.0375782881002084E-2</v>
      </c>
      <c r="T42" s="74">
        <f t="shared" si="74"/>
        <v>0.77857515657620047</v>
      </c>
    </row>
    <row r="43" spans="1:124" x14ac:dyDescent="0.2">
      <c r="A43" s="18" t="s">
        <v>461</v>
      </c>
      <c r="B43" s="72">
        <f>+(B35+C35)/SUM(B35:E35)</f>
        <v>0.58578592426076426</v>
      </c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</row>
    <row r="44" spans="1:124" x14ac:dyDescent="0.2">
      <c r="A44" s="18" t="s">
        <v>462</v>
      </c>
      <c r="B44" s="72">
        <f>+(D35+E35)/SUM(B35:E35)</f>
        <v>0.41421407573923569</v>
      </c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B44" s="5"/>
      <c r="CC44" s="5"/>
      <c r="CD44" s="5"/>
      <c r="CE44" s="5"/>
      <c r="CF44" s="5"/>
    </row>
    <row r="47" spans="1:124" x14ac:dyDescent="0.2">
      <c r="A47" s="18"/>
      <c r="B47" s="4">
        <f>B35+D35</f>
        <v>33029</v>
      </c>
      <c r="C47" s="72">
        <f>B47/CG35</f>
        <v>0.35695064356810152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124" x14ac:dyDescent="0.2">
      <c r="A48" s="18"/>
      <c r="B48" s="4"/>
      <c r="C48" s="4"/>
      <c r="D48" s="4"/>
      <c r="E48" s="4"/>
      <c r="F48" s="4"/>
      <c r="G48" s="4"/>
      <c r="H48" s="4"/>
      <c r="I48" s="4"/>
      <c r="J48" s="4"/>
      <c r="K48" s="4"/>
      <c r="N48" s="4"/>
      <c r="O48" s="4"/>
      <c r="P48" s="4"/>
      <c r="Q48" s="4"/>
      <c r="R48" s="4"/>
      <c r="S48" s="4"/>
      <c r="T48" s="4"/>
    </row>
    <row r="49" spans="1:20" x14ac:dyDescent="0.2">
      <c r="A49" s="18"/>
      <c r="B49" s="4"/>
      <c r="C49" s="4"/>
      <c r="D49" s="4"/>
      <c r="E49" s="4"/>
      <c r="F49" s="4"/>
      <c r="G49" s="4"/>
      <c r="H49" s="4"/>
      <c r="I49" s="4"/>
      <c r="J49" s="4"/>
      <c r="K49" s="4"/>
      <c r="N49" s="4"/>
      <c r="O49" s="4"/>
      <c r="P49" s="4"/>
      <c r="Q49" s="4"/>
      <c r="R49" s="4"/>
      <c r="S49" s="4"/>
      <c r="T49" s="4"/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DN3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C32" sqref="DC32:DC42"/>
    </sheetView>
  </sheetViews>
  <sheetFormatPr defaultColWidth="15.28515625" defaultRowHeight="12.75" x14ac:dyDescent="0.2"/>
  <cols>
    <col min="1" max="1" width="54.7109375" style="28" bestFit="1" customWidth="1"/>
    <col min="2" max="112" width="15.28515625" style="28" customWidth="1"/>
    <col min="113" max="113" width="16.140625" style="28" customWidth="1"/>
    <col min="114" max="114" width="15.28515625" style="28"/>
    <col min="115" max="115" width="14.85546875" style="32" bestFit="1" customWidth="1"/>
    <col min="116" max="116" width="16" style="32" customWidth="1"/>
    <col min="117" max="117" width="14.85546875" style="32" bestFit="1" customWidth="1"/>
    <col min="118" max="118" width="15.140625" style="32" customWidth="1"/>
    <col min="119" max="16384" width="15.28515625" style="28"/>
  </cols>
  <sheetData>
    <row r="1" spans="1:118" s="33" customFormat="1" ht="34.5" customHeight="1" x14ac:dyDescent="0.2">
      <c r="A1" s="33" t="s">
        <v>0</v>
      </c>
      <c r="B1" s="33" t="s">
        <v>348</v>
      </c>
      <c r="C1" s="33" t="s">
        <v>349</v>
      </c>
      <c r="D1" s="33" t="s">
        <v>350</v>
      </c>
      <c r="E1" s="33" t="s">
        <v>351</v>
      </c>
      <c r="F1" s="33" t="s">
        <v>278</v>
      </c>
      <c r="G1" s="33" t="s">
        <v>277</v>
      </c>
      <c r="H1" s="33" t="s">
        <v>276</v>
      </c>
      <c r="I1" s="33" t="s">
        <v>275</v>
      </c>
      <c r="J1" s="33" t="s">
        <v>274</v>
      </c>
      <c r="K1" s="33" t="s">
        <v>273</v>
      </c>
      <c r="L1" s="33" t="s">
        <v>272</v>
      </c>
      <c r="M1" s="33" t="s">
        <v>271</v>
      </c>
      <c r="N1" s="33" t="s">
        <v>270</v>
      </c>
      <c r="O1" s="33" t="s">
        <v>269</v>
      </c>
      <c r="P1" s="33" t="s">
        <v>268</v>
      </c>
      <c r="Q1" s="33" t="s">
        <v>267</v>
      </c>
      <c r="R1" s="33" t="s">
        <v>266</v>
      </c>
      <c r="S1" s="33" t="s">
        <v>265</v>
      </c>
      <c r="T1" s="33" t="s">
        <v>264</v>
      </c>
      <c r="U1" s="33" t="s">
        <v>263</v>
      </c>
      <c r="V1" s="33" t="s">
        <v>262</v>
      </c>
      <c r="W1" s="33" t="s">
        <v>261</v>
      </c>
      <c r="X1" s="33" t="s">
        <v>260</v>
      </c>
      <c r="Y1" s="33" t="s">
        <v>259</v>
      </c>
      <c r="Z1" s="33" t="s">
        <v>258</v>
      </c>
      <c r="AA1" s="33" t="s">
        <v>257</v>
      </c>
      <c r="AB1" s="33" t="s">
        <v>256</v>
      </c>
      <c r="AC1" s="33" t="s">
        <v>255</v>
      </c>
      <c r="AD1" s="33" t="s">
        <v>254</v>
      </c>
      <c r="AE1" s="33" t="s">
        <v>253</v>
      </c>
      <c r="AF1" s="33" t="s">
        <v>252</v>
      </c>
      <c r="AG1" s="33" t="s">
        <v>251</v>
      </c>
      <c r="AH1" s="33" t="s">
        <v>250</v>
      </c>
      <c r="AI1" s="33" t="s">
        <v>249</v>
      </c>
      <c r="AJ1" s="33" t="s">
        <v>248</v>
      </c>
      <c r="AK1" s="33" t="s">
        <v>247</v>
      </c>
      <c r="AL1" s="33" t="s">
        <v>246</v>
      </c>
      <c r="AM1" s="33" t="s">
        <v>245</v>
      </c>
      <c r="AN1" s="33" t="s">
        <v>244</v>
      </c>
      <c r="AO1" s="33" t="s">
        <v>243</v>
      </c>
      <c r="AP1" s="33" t="s">
        <v>242</v>
      </c>
      <c r="AQ1" s="33" t="s">
        <v>241</v>
      </c>
      <c r="AR1" s="33" t="s">
        <v>240</v>
      </c>
      <c r="AS1" s="33" t="s">
        <v>239</v>
      </c>
      <c r="AT1" s="33" t="s">
        <v>238</v>
      </c>
      <c r="AU1" s="33" t="s">
        <v>237</v>
      </c>
      <c r="AV1" s="33" t="s">
        <v>236</v>
      </c>
      <c r="AW1" s="33" t="s">
        <v>235</v>
      </c>
      <c r="AX1" s="33" t="s">
        <v>234</v>
      </c>
      <c r="AY1" s="33" t="s">
        <v>233</v>
      </c>
      <c r="AZ1" s="33" t="s">
        <v>232</v>
      </c>
      <c r="BA1" s="33" t="s">
        <v>231</v>
      </c>
      <c r="BB1" s="33" t="s">
        <v>230</v>
      </c>
      <c r="BC1" s="33" t="s">
        <v>229</v>
      </c>
      <c r="BD1" s="33" t="s">
        <v>228</v>
      </c>
      <c r="BE1" s="33" t="s">
        <v>227</v>
      </c>
      <c r="BF1" s="33" t="s">
        <v>226</v>
      </c>
      <c r="BG1" s="33" t="s">
        <v>225</v>
      </c>
      <c r="BH1" s="33" t="s">
        <v>224</v>
      </c>
      <c r="BI1" s="33" t="s">
        <v>223</v>
      </c>
      <c r="BJ1" s="33" t="s">
        <v>222</v>
      </c>
      <c r="BK1" s="33" t="s">
        <v>221</v>
      </c>
      <c r="BL1" s="33" t="s">
        <v>220</v>
      </c>
      <c r="BM1" s="33" t="s">
        <v>219</v>
      </c>
      <c r="BN1" s="33" t="s">
        <v>218</v>
      </c>
      <c r="BO1" s="33" t="s">
        <v>217</v>
      </c>
      <c r="BP1" s="33" t="s">
        <v>216</v>
      </c>
      <c r="BQ1" s="33" t="s">
        <v>215</v>
      </c>
      <c r="BR1" s="33" t="s">
        <v>214</v>
      </c>
      <c r="BS1" s="33" t="s">
        <v>213</v>
      </c>
      <c r="BT1" s="33" t="s">
        <v>212</v>
      </c>
      <c r="BU1" s="33" t="s">
        <v>211</v>
      </c>
      <c r="BV1" s="33" t="s">
        <v>210</v>
      </c>
      <c r="BW1" s="33" t="s">
        <v>209</v>
      </c>
      <c r="BX1" s="33" t="s">
        <v>208</v>
      </c>
      <c r="BY1" s="33" t="s">
        <v>207</v>
      </c>
      <c r="BZ1" s="33" t="s">
        <v>206</v>
      </c>
      <c r="CA1" s="33" t="s">
        <v>205</v>
      </c>
      <c r="CB1" s="33" t="s">
        <v>204</v>
      </c>
      <c r="CC1" s="33" t="s">
        <v>203</v>
      </c>
      <c r="CD1" s="33" t="s">
        <v>202</v>
      </c>
      <c r="CE1" s="33" t="s">
        <v>201</v>
      </c>
      <c r="CF1" s="33" t="s">
        <v>200</v>
      </c>
      <c r="CG1" s="33" t="s">
        <v>199</v>
      </c>
      <c r="CH1" s="33" t="s">
        <v>198</v>
      </c>
      <c r="CI1" s="33" t="s">
        <v>197</v>
      </c>
      <c r="CJ1" s="33" t="s">
        <v>196</v>
      </c>
      <c r="CK1" s="33" t="s">
        <v>195</v>
      </c>
      <c r="CL1" s="33" t="s">
        <v>194</v>
      </c>
      <c r="CM1" s="33" t="s">
        <v>193</v>
      </c>
      <c r="CN1" s="33" t="s">
        <v>192</v>
      </c>
      <c r="CP1" s="33" t="s">
        <v>60</v>
      </c>
      <c r="CQ1" s="33" t="s">
        <v>61</v>
      </c>
      <c r="CR1" s="33" t="s">
        <v>62</v>
      </c>
      <c r="CS1" s="33" t="s">
        <v>63</v>
      </c>
      <c r="CT1" s="33" t="s">
        <v>64</v>
      </c>
      <c r="CU1" s="33" t="s">
        <v>65</v>
      </c>
      <c r="CV1" s="33" t="s">
        <v>66</v>
      </c>
      <c r="CW1" s="33" t="s">
        <v>67</v>
      </c>
      <c r="CX1" s="33" t="s">
        <v>68</v>
      </c>
      <c r="CY1" s="33" t="s">
        <v>386</v>
      </c>
      <c r="CZ1" s="33" t="s">
        <v>70</v>
      </c>
      <c r="DA1" s="33" t="s">
        <v>71</v>
      </c>
      <c r="DB1" s="33" t="s">
        <v>72</v>
      </c>
      <c r="DD1" s="33" t="s">
        <v>73</v>
      </c>
      <c r="DE1" s="33" t="s">
        <v>65</v>
      </c>
      <c r="DF1" s="33" t="s">
        <v>74</v>
      </c>
      <c r="DG1" s="33" t="s">
        <v>71</v>
      </c>
      <c r="DH1" s="33" t="s">
        <v>132</v>
      </c>
      <c r="DI1" s="79" t="s">
        <v>59</v>
      </c>
      <c r="DK1" s="33" t="s">
        <v>352</v>
      </c>
      <c r="DL1" s="33" t="s">
        <v>353</v>
      </c>
      <c r="DM1" s="33" t="s">
        <v>354</v>
      </c>
      <c r="DN1" s="33" t="s">
        <v>355</v>
      </c>
    </row>
    <row r="2" spans="1:118" x14ac:dyDescent="0.2">
      <c r="A2" s="28" t="s">
        <v>2866</v>
      </c>
      <c r="B2" s="29" t="s">
        <v>0</v>
      </c>
      <c r="C2" s="29" t="s">
        <v>0</v>
      </c>
      <c r="D2" s="29" t="s">
        <v>0</v>
      </c>
      <c r="E2" s="29" t="s">
        <v>0</v>
      </c>
      <c r="F2" s="29" t="s">
        <v>0</v>
      </c>
      <c r="G2" s="29"/>
      <c r="H2" s="29">
        <v>2</v>
      </c>
      <c r="I2" s="29"/>
      <c r="J2" s="29"/>
      <c r="K2" s="29"/>
      <c r="L2" s="29" t="s">
        <v>0</v>
      </c>
      <c r="M2" s="29" t="s">
        <v>0</v>
      </c>
      <c r="N2" s="29" t="s">
        <v>0</v>
      </c>
      <c r="O2" s="29"/>
      <c r="P2" s="29"/>
      <c r="Q2" s="29"/>
      <c r="R2" s="29">
        <v>1</v>
      </c>
      <c r="S2" s="29"/>
      <c r="T2" s="29" t="s">
        <v>0</v>
      </c>
      <c r="U2" s="29"/>
      <c r="V2" s="29"/>
      <c r="W2" s="29" t="s">
        <v>0</v>
      </c>
      <c r="X2" s="29"/>
      <c r="Y2" s="29" t="s">
        <v>0</v>
      </c>
      <c r="Z2" s="29" t="s">
        <v>0</v>
      </c>
      <c r="AA2" s="29" t="s">
        <v>0</v>
      </c>
      <c r="AB2" s="29"/>
      <c r="AC2" s="29" t="s">
        <v>0</v>
      </c>
      <c r="AD2" s="29" t="s">
        <v>0</v>
      </c>
      <c r="AE2" s="29" t="s">
        <v>0</v>
      </c>
      <c r="AF2" s="29" t="s">
        <v>0</v>
      </c>
      <c r="AG2" s="29" t="s">
        <v>0</v>
      </c>
      <c r="AH2" s="29" t="s">
        <v>0</v>
      </c>
      <c r="AI2" s="29" t="s">
        <v>0</v>
      </c>
      <c r="AJ2" s="29"/>
      <c r="AK2" s="29" t="s">
        <v>0</v>
      </c>
      <c r="AL2" s="29" t="s">
        <v>0</v>
      </c>
      <c r="AM2" s="29" t="s">
        <v>0</v>
      </c>
      <c r="AN2" s="29" t="s">
        <v>0</v>
      </c>
      <c r="AO2" s="29" t="s">
        <v>0</v>
      </c>
      <c r="AP2" s="29" t="s">
        <v>0</v>
      </c>
      <c r="AQ2" s="29" t="s">
        <v>0</v>
      </c>
      <c r="AR2" s="29" t="s">
        <v>0</v>
      </c>
      <c r="AS2" s="29"/>
      <c r="AT2" s="29" t="s">
        <v>0</v>
      </c>
      <c r="AU2" s="29" t="s">
        <v>0</v>
      </c>
      <c r="AV2" s="29" t="s">
        <v>0</v>
      </c>
      <c r="AW2" s="29" t="s">
        <v>0</v>
      </c>
      <c r="AX2" s="29" t="s">
        <v>0</v>
      </c>
      <c r="AY2" s="29"/>
      <c r="AZ2" s="29" t="s">
        <v>0</v>
      </c>
      <c r="BA2" s="29"/>
      <c r="BB2" s="29"/>
      <c r="BC2" s="29"/>
      <c r="BD2" s="29"/>
      <c r="BE2" s="29"/>
      <c r="BF2" s="29"/>
      <c r="BG2" s="29"/>
      <c r="BH2" s="29"/>
      <c r="BI2" s="29"/>
      <c r="BJ2" s="29" t="s">
        <v>0</v>
      </c>
      <c r="BK2" s="29" t="s">
        <v>0</v>
      </c>
      <c r="BL2" s="29" t="s">
        <v>0</v>
      </c>
      <c r="BM2" s="29"/>
      <c r="BN2" s="29"/>
      <c r="BO2" s="29"/>
      <c r="BP2" s="29"/>
      <c r="BQ2" s="29" t="s">
        <v>0</v>
      </c>
      <c r="BR2" s="29" t="s">
        <v>0</v>
      </c>
      <c r="BS2" s="29"/>
      <c r="BT2" s="29" t="s">
        <v>0</v>
      </c>
      <c r="BU2" s="29" t="s">
        <v>0</v>
      </c>
      <c r="BV2" s="29"/>
      <c r="BW2" s="29" t="s">
        <v>0</v>
      </c>
      <c r="BX2" s="29" t="s">
        <v>0</v>
      </c>
      <c r="BY2" s="29"/>
      <c r="BZ2" s="29" t="s">
        <v>0</v>
      </c>
      <c r="CA2" s="29" t="s">
        <v>0</v>
      </c>
      <c r="CB2" s="29"/>
      <c r="CC2" s="29" t="s">
        <v>0</v>
      </c>
      <c r="CD2" s="29" t="s">
        <v>0</v>
      </c>
      <c r="CE2" s="29"/>
      <c r="CF2" s="29"/>
      <c r="CG2" s="29"/>
      <c r="CH2" s="29"/>
      <c r="CI2" s="29"/>
      <c r="CJ2" s="29" t="s">
        <v>0</v>
      </c>
      <c r="CK2" s="29"/>
      <c r="CL2" s="29"/>
      <c r="CM2" s="29"/>
      <c r="CN2" s="29"/>
      <c r="CO2" s="29"/>
      <c r="CP2" s="29" t="s">
        <v>0</v>
      </c>
      <c r="CQ2" s="29" t="s">
        <v>0</v>
      </c>
      <c r="CR2" s="29">
        <v>2</v>
      </c>
      <c r="CS2" s="29" t="s">
        <v>0</v>
      </c>
      <c r="CT2" s="29" t="s">
        <v>0</v>
      </c>
      <c r="CU2" s="29" t="s">
        <v>0</v>
      </c>
      <c r="CV2" s="29" t="s">
        <v>0</v>
      </c>
      <c r="CW2" s="29" t="s">
        <v>0</v>
      </c>
      <c r="CX2" s="29" t="s">
        <v>0</v>
      </c>
      <c r="CY2" s="29" t="s">
        <v>0</v>
      </c>
      <c r="CZ2" s="29" t="s">
        <v>0</v>
      </c>
      <c r="DA2" s="29" t="s">
        <v>0</v>
      </c>
      <c r="DB2" s="29" t="s">
        <v>0</v>
      </c>
      <c r="DC2" s="29" t="s">
        <v>0</v>
      </c>
      <c r="DD2" s="29">
        <v>5</v>
      </c>
      <c r="DE2" s="29" t="s">
        <v>0</v>
      </c>
      <c r="DF2" s="29" t="s">
        <v>0</v>
      </c>
      <c r="DG2" s="29" t="s">
        <v>0</v>
      </c>
      <c r="DH2" s="29" t="s">
        <v>0</v>
      </c>
      <c r="DI2" s="77">
        <v>12</v>
      </c>
      <c r="DJ2" s="29"/>
      <c r="DK2" s="29" t="s">
        <v>0</v>
      </c>
      <c r="DL2" s="29" t="s">
        <v>0</v>
      </c>
      <c r="DM2" s="29" t="s">
        <v>0</v>
      </c>
      <c r="DN2" s="29" t="s">
        <v>0</v>
      </c>
    </row>
    <row r="3" spans="1:118" x14ac:dyDescent="0.2">
      <c r="A3" s="28" t="s">
        <v>2864</v>
      </c>
      <c r="B3" s="29" t="s">
        <v>0</v>
      </c>
      <c r="C3" s="29" t="s">
        <v>0</v>
      </c>
      <c r="D3" s="29" t="s">
        <v>0</v>
      </c>
      <c r="E3" s="29" t="s">
        <v>0</v>
      </c>
      <c r="F3" s="29" t="s">
        <v>0</v>
      </c>
      <c r="G3" s="29"/>
      <c r="H3" s="29" t="s">
        <v>0</v>
      </c>
      <c r="I3" s="29"/>
      <c r="J3" s="29"/>
      <c r="K3" s="29"/>
      <c r="L3" s="29" t="s">
        <v>0</v>
      </c>
      <c r="M3" s="29" t="s">
        <v>0</v>
      </c>
      <c r="N3" s="29" t="s">
        <v>0</v>
      </c>
      <c r="O3" s="29"/>
      <c r="P3" s="29"/>
      <c r="Q3" s="29"/>
      <c r="R3" s="29" t="s">
        <v>0</v>
      </c>
      <c r="S3" s="29"/>
      <c r="T3" s="29" t="s">
        <v>0</v>
      </c>
      <c r="U3" s="29"/>
      <c r="V3" s="29"/>
      <c r="W3" s="29" t="s">
        <v>0</v>
      </c>
      <c r="X3" s="29"/>
      <c r="Y3" s="29" t="s">
        <v>0</v>
      </c>
      <c r="Z3" s="29" t="s">
        <v>0</v>
      </c>
      <c r="AA3" s="29" t="s">
        <v>0</v>
      </c>
      <c r="AB3" s="29"/>
      <c r="AC3" s="29" t="s">
        <v>0</v>
      </c>
      <c r="AD3" s="29" t="s">
        <v>0</v>
      </c>
      <c r="AE3" s="29" t="s">
        <v>0</v>
      </c>
      <c r="AF3" s="29" t="s">
        <v>0</v>
      </c>
      <c r="AG3" s="29" t="s">
        <v>0</v>
      </c>
      <c r="AH3" s="29" t="s">
        <v>0</v>
      </c>
      <c r="AI3" s="29" t="s">
        <v>0</v>
      </c>
      <c r="AJ3" s="29"/>
      <c r="AK3" s="29" t="s">
        <v>0</v>
      </c>
      <c r="AL3" s="29" t="s">
        <v>0</v>
      </c>
      <c r="AM3" s="29" t="s">
        <v>0</v>
      </c>
      <c r="AN3" s="29" t="s">
        <v>0</v>
      </c>
      <c r="AO3" s="29" t="s">
        <v>0</v>
      </c>
      <c r="AP3" s="29" t="s">
        <v>0</v>
      </c>
      <c r="AQ3" s="29" t="s">
        <v>0</v>
      </c>
      <c r="AR3" s="29" t="s">
        <v>0</v>
      </c>
      <c r="AS3" s="29"/>
      <c r="AT3" s="29" t="s">
        <v>0</v>
      </c>
      <c r="AU3" s="29" t="s">
        <v>0</v>
      </c>
      <c r="AV3" s="29" t="s">
        <v>0</v>
      </c>
      <c r="AW3" s="29" t="s">
        <v>0</v>
      </c>
      <c r="AX3" s="29" t="s">
        <v>0</v>
      </c>
      <c r="AY3" s="29"/>
      <c r="AZ3" s="29" t="s">
        <v>0</v>
      </c>
      <c r="BA3" s="29"/>
      <c r="BB3" s="29"/>
      <c r="BC3" s="29"/>
      <c r="BD3" s="29"/>
      <c r="BE3" s="29"/>
      <c r="BF3" s="29"/>
      <c r="BG3" s="29"/>
      <c r="BH3" s="29"/>
      <c r="BI3" s="29"/>
      <c r="BJ3" s="29" t="s">
        <v>0</v>
      </c>
      <c r="BK3" s="29" t="s">
        <v>0</v>
      </c>
      <c r="BL3" s="29" t="s">
        <v>0</v>
      </c>
      <c r="BM3" s="29"/>
      <c r="BN3" s="29"/>
      <c r="BO3" s="29"/>
      <c r="BP3" s="29"/>
      <c r="BQ3" s="29" t="s">
        <v>0</v>
      </c>
      <c r="BR3" s="29" t="s">
        <v>0</v>
      </c>
      <c r="BS3" s="29"/>
      <c r="BT3" s="29" t="s">
        <v>0</v>
      </c>
      <c r="BU3" s="29" t="s">
        <v>0</v>
      </c>
      <c r="BV3" s="29"/>
      <c r="BW3" s="29" t="s">
        <v>0</v>
      </c>
      <c r="BX3" s="29" t="s">
        <v>0</v>
      </c>
      <c r="BY3" s="29"/>
      <c r="BZ3" s="29" t="s">
        <v>0</v>
      </c>
      <c r="CA3" s="29" t="s">
        <v>0</v>
      </c>
      <c r="CB3" s="29"/>
      <c r="CC3" s="29" t="s">
        <v>0</v>
      </c>
      <c r="CD3" s="29" t="s">
        <v>0</v>
      </c>
      <c r="CE3" s="29"/>
      <c r="CF3" s="29"/>
      <c r="CG3" s="29"/>
      <c r="CH3" s="29"/>
      <c r="CI3" s="29"/>
      <c r="CJ3" s="29" t="s">
        <v>0</v>
      </c>
      <c r="CK3" s="29"/>
      <c r="CL3" s="29"/>
      <c r="CM3" s="29"/>
      <c r="CN3" s="29"/>
      <c r="CO3" s="29"/>
      <c r="CP3" s="29" t="s">
        <v>0</v>
      </c>
      <c r="CQ3" s="29" t="s">
        <v>0</v>
      </c>
      <c r="CR3" s="29" t="s">
        <v>0</v>
      </c>
      <c r="CS3" s="29" t="s">
        <v>0</v>
      </c>
      <c r="CT3" s="29" t="s">
        <v>0</v>
      </c>
      <c r="CU3" s="29" t="s">
        <v>0</v>
      </c>
      <c r="CV3" s="29" t="s">
        <v>0</v>
      </c>
      <c r="CW3" s="29" t="s">
        <v>0</v>
      </c>
      <c r="CX3" s="29" t="s">
        <v>0</v>
      </c>
      <c r="CY3" s="29" t="s">
        <v>0</v>
      </c>
      <c r="CZ3" s="29" t="s">
        <v>0</v>
      </c>
      <c r="DA3" s="29" t="s">
        <v>0</v>
      </c>
      <c r="DB3" s="29" t="s">
        <v>0</v>
      </c>
      <c r="DC3" s="29" t="s">
        <v>0</v>
      </c>
      <c r="DD3" s="29" t="s">
        <v>0</v>
      </c>
      <c r="DE3" s="29" t="s">
        <v>0</v>
      </c>
      <c r="DF3" s="29" t="s">
        <v>0</v>
      </c>
      <c r="DG3" s="29" t="s">
        <v>0</v>
      </c>
      <c r="DH3" s="29" t="s">
        <v>0</v>
      </c>
      <c r="DI3" s="77" t="s">
        <v>0</v>
      </c>
      <c r="DJ3" s="29"/>
      <c r="DK3" s="29" t="s">
        <v>0</v>
      </c>
      <c r="DL3" s="29" t="s">
        <v>0</v>
      </c>
      <c r="DM3" s="29" t="s">
        <v>0</v>
      </c>
      <c r="DN3" s="29" t="s">
        <v>0</v>
      </c>
    </row>
    <row r="4" spans="1:118" x14ac:dyDescent="0.2">
      <c r="A4" s="28" t="s">
        <v>2873</v>
      </c>
      <c r="B4" s="29">
        <v>3</v>
      </c>
      <c r="C4" s="29">
        <v>2</v>
      </c>
      <c r="D4" s="29">
        <v>4</v>
      </c>
      <c r="E4" s="29">
        <v>3</v>
      </c>
      <c r="F4" s="29" t="s">
        <v>0</v>
      </c>
      <c r="G4" s="29"/>
      <c r="H4" s="29" t="s">
        <v>0</v>
      </c>
      <c r="I4" s="29"/>
      <c r="J4" s="29"/>
      <c r="K4" s="29"/>
      <c r="L4" s="29">
        <v>2</v>
      </c>
      <c r="M4" s="29">
        <v>3</v>
      </c>
      <c r="N4" s="29">
        <v>2</v>
      </c>
      <c r="O4" s="29"/>
      <c r="P4" s="29"/>
      <c r="Q4" s="29"/>
      <c r="R4" s="29" t="s">
        <v>0</v>
      </c>
      <c r="S4" s="29"/>
      <c r="T4" s="29">
        <v>1</v>
      </c>
      <c r="U4" s="29"/>
      <c r="V4" s="29"/>
      <c r="W4" s="29">
        <v>3</v>
      </c>
      <c r="X4" s="29"/>
      <c r="Y4" s="29">
        <v>2</v>
      </c>
      <c r="Z4" s="29">
        <v>2</v>
      </c>
      <c r="AA4" s="29">
        <v>6</v>
      </c>
      <c r="AB4" s="29"/>
      <c r="AC4" s="29">
        <v>2</v>
      </c>
      <c r="AD4" s="29" t="s">
        <v>0</v>
      </c>
      <c r="AE4" s="29">
        <v>4</v>
      </c>
      <c r="AF4" s="29">
        <v>6</v>
      </c>
      <c r="AG4" s="29">
        <v>4</v>
      </c>
      <c r="AH4" s="29">
        <v>5</v>
      </c>
      <c r="AI4" s="29">
        <v>3</v>
      </c>
      <c r="AJ4" s="29"/>
      <c r="AK4" s="29">
        <v>2</v>
      </c>
      <c r="AL4" s="29">
        <v>4</v>
      </c>
      <c r="AM4" s="29">
        <v>3</v>
      </c>
      <c r="AN4" s="29">
        <v>4</v>
      </c>
      <c r="AO4" s="29">
        <v>2</v>
      </c>
      <c r="AP4" s="29">
        <v>5</v>
      </c>
      <c r="AQ4" s="29">
        <v>4</v>
      </c>
      <c r="AR4" s="29">
        <v>8</v>
      </c>
      <c r="AS4" s="29"/>
      <c r="AT4" s="29">
        <v>2</v>
      </c>
      <c r="AU4" s="29">
        <v>4</v>
      </c>
      <c r="AV4" s="29">
        <v>3</v>
      </c>
      <c r="AW4" s="29">
        <v>3</v>
      </c>
      <c r="AX4" s="29">
        <v>2</v>
      </c>
      <c r="AY4" s="29"/>
      <c r="AZ4" s="29" t="s">
        <v>0</v>
      </c>
      <c r="BA4" s="29"/>
      <c r="BB4" s="29"/>
      <c r="BC4" s="29"/>
      <c r="BD4" s="29"/>
      <c r="BE4" s="29"/>
      <c r="BF4" s="29"/>
      <c r="BG4" s="29"/>
      <c r="BH4" s="29"/>
      <c r="BI4" s="29"/>
      <c r="BJ4" s="29" t="s">
        <v>0</v>
      </c>
      <c r="BK4" s="29">
        <v>2</v>
      </c>
      <c r="BL4" s="29">
        <v>7</v>
      </c>
      <c r="BM4" s="29"/>
      <c r="BN4" s="29"/>
      <c r="BO4" s="29"/>
      <c r="BP4" s="29"/>
      <c r="BQ4" s="29">
        <v>1</v>
      </c>
      <c r="BR4" s="29">
        <v>1</v>
      </c>
      <c r="BS4" s="29"/>
      <c r="BT4" s="29">
        <v>4</v>
      </c>
      <c r="BU4" s="29">
        <v>2</v>
      </c>
      <c r="BV4" s="29"/>
      <c r="BW4" s="29">
        <v>3</v>
      </c>
      <c r="BX4" s="29">
        <v>7</v>
      </c>
      <c r="BY4" s="29"/>
      <c r="BZ4" s="29">
        <v>2</v>
      </c>
      <c r="CA4" s="29">
        <v>4</v>
      </c>
      <c r="CB4" s="29"/>
      <c r="CC4" s="29">
        <v>4</v>
      </c>
      <c r="CD4" s="29">
        <v>2</v>
      </c>
      <c r="CE4" s="29"/>
      <c r="CF4" s="29"/>
      <c r="CG4" s="29"/>
      <c r="CH4" s="29"/>
      <c r="CI4" s="29"/>
      <c r="CJ4" s="29" t="s">
        <v>0</v>
      </c>
      <c r="CK4" s="29"/>
      <c r="CL4" s="29"/>
      <c r="CM4" s="29"/>
      <c r="CN4" s="29"/>
      <c r="CO4" s="29"/>
      <c r="CP4" s="29">
        <v>2</v>
      </c>
      <c r="CQ4" s="29" t="s">
        <v>0</v>
      </c>
      <c r="CR4" s="29" t="s">
        <v>0</v>
      </c>
      <c r="CS4" s="29">
        <v>1</v>
      </c>
      <c r="CT4" s="29">
        <v>1</v>
      </c>
      <c r="CU4" s="29">
        <v>1</v>
      </c>
      <c r="CV4" s="29">
        <v>4</v>
      </c>
      <c r="CW4" s="29">
        <v>5</v>
      </c>
      <c r="CX4" s="29">
        <v>3</v>
      </c>
      <c r="CY4" s="29">
        <v>3</v>
      </c>
      <c r="CZ4" s="29" t="s">
        <v>0</v>
      </c>
      <c r="DA4" s="29" t="s">
        <v>0</v>
      </c>
      <c r="DB4" s="29" t="s">
        <v>0</v>
      </c>
      <c r="DC4" s="29" t="s">
        <v>0</v>
      </c>
      <c r="DD4" s="29">
        <v>2</v>
      </c>
      <c r="DE4" s="29">
        <v>1</v>
      </c>
      <c r="DF4" s="29">
        <v>3</v>
      </c>
      <c r="DG4" s="29" t="s">
        <v>0</v>
      </c>
      <c r="DH4" s="29" t="s">
        <v>0</v>
      </c>
      <c r="DI4" s="77">
        <v>2</v>
      </c>
      <c r="DJ4" s="29"/>
      <c r="DK4" s="29">
        <v>2</v>
      </c>
      <c r="DL4" s="29">
        <v>3</v>
      </c>
      <c r="DM4" s="29">
        <v>3</v>
      </c>
      <c r="DN4" s="29">
        <v>2</v>
      </c>
    </row>
    <row r="5" spans="1:118" x14ac:dyDescent="0.2">
      <c r="A5" s="28" t="s">
        <v>2874</v>
      </c>
      <c r="B5" s="29">
        <v>5</v>
      </c>
      <c r="C5" s="29">
        <v>6</v>
      </c>
      <c r="D5" s="29">
        <v>5</v>
      </c>
      <c r="E5" s="29">
        <v>4</v>
      </c>
      <c r="F5" s="29">
        <v>4</v>
      </c>
      <c r="G5" s="29"/>
      <c r="H5" s="29">
        <v>6</v>
      </c>
      <c r="I5" s="29"/>
      <c r="J5" s="29"/>
      <c r="K5" s="29"/>
      <c r="L5" s="29">
        <v>4</v>
      </c>
      <c r="M5" s="29">
        <v>5</v>
      </c>
      <c r="N5" s="29">
        <v>4</v>
      </c>
      <c r="O5" s="29"/>
      <c r="P5" s="29"/>
      <c r="Q5" s="29"/>
      <c r="R5" s="29" t="s">
        <v>0</v>
      </c>
      <c r="S5" s="29"/>
      <c r="T5" s="29">
        <v>5</v>
      </c>
      <c r="U5" s="29"/>
      <c r="V5" s="29"/>
      <c r="W5" s="29">
        <v>8</v>
      </c>
      <c r="X5" s="29"/>
      <c r="Y5" s="29" t="s">
        <v>0</v>
      </c>
      <c r="Z5" s="29">
        <v>9</v>
      </c>
      <c r="AA5" s="29" t="s">
        <v>0</v>
      </c>
      <c r="AB5" s="29"/>
      <c r="AC5" s="29">
        <v>8</v>
      </c>
      <c r="AD5" s="29" t="s">
        <v>0</v>
      </c>
      <c r="AE5" s="29">
        <v>6</v>
      </c>
      <c r="AF5" s="29">
        <v>3</v>
      </c>
      <c r="AG5" s="29">
        <v>12</v>
      </c>
      <c r="AH5" s="29">
        <v>11</v>
      </c>
      <c r="AI5" s="29">
        <v>8</v>
      </c>
      <c r="AJ5" s="29"/>
      <c r="AK5" s="29">
        <v>8</v>
      </c>
      <c r="AL5" s="29">
        <v>5</v>
      </c>
      <c r="AM5" s="29">
        <v>7</v>
      </c>
      <c r="AN5" s="29">
        <v>5</v>
      </c>
      <c r="AO5" s="29" t="s">
        <v>0</v>
      </c>
      <c r="AP5" s="29">
        <v>9</v>
      </c>
      <c r="AQ5" s="29">
        <v>10</v>
      </c>
      <c r="AR5" s="29" t="s">
        <v>0</v>
      </c>
      <c r="AS5" s="29"/>
      <c r="AT5" s="29">
        <v>7</v>
      </c>
      <c r="AU5" s="29" t="s">
        <v>0</v>
      </c>
      <c r="AV5" s="29">
        <v>5</v>
      </c>
      <c r="AW5" s="29">
        <v>8</v>
      </c>
      <c r="AX5" s="29" t="s">
        <v>0</v>
      </c>
      <c r="AY5" s="29"/>
      <c r="AZ5" s="29">
        <v>3</v>
      </c>
      <c r="BA5" s="29"/>
      <c r="BB5" s="29"/>
      <c r="BC5" s="29"/>
      <c r="BD5" s="29"/>
      <c r="BE5" s="29"/>
      <c r="BF5" s="29"/>
      <c r="BG5" s="29"/>
      <c r="BH5" s="29"/>
      <c r="BI5" s="29"/>
      <c r="BJ5" s="29" t="s">
        <v>0</v>
      </c>
      <c r="BK5" s="29">
        <v>3</v>
      </c>
      <c r="BL5" s="29">
        <v>8</v>
      </c>
      <c r="BM5" s="29"/>
      <c r="BN5" s="29"/>
      <c r="BO5" s="29"/>
      <c r="BP5" s="29"/>
      <c r="BQ5" s="29">
        <v>7</v>
      </c>
      <c r="BR5" s="29">
        <v>8</v>
      </c>
      <c r="BS5" s="29"/>
      <c r="BT5" s="29">
        <v>6</v>
      </c>
      <c r="BU5" s="29">
        <v>5</v>
      </c>
      <c r="BV5" s="29"/>
      <c r="BW5" s="29">
        <v>10</v>
      </c>
      <c r="BX5" s="29">
        <v>9</v>
      </c>
      <c r="BY5" s="29"/>
      <c r="BZ5" s="29">
        <v>7</v>
      </c>
      <c r="CA5" s="29" t="s">
        <v>0</v>
      </c>
      <c r="CB5" s="29"/>
      <c r="CC5" s="29">
        <v>7</v>
      </c>
      <c r="CD5" s="29">
        <v>6</v>
      </c>
      <c r="CE5" s="29"/>
      <c r="CF5" s="29"/>
      <c r="CG5" s="29"/>
      <c r="CH5" s="29"/>
      <c r="CI5" s="29"/>
      <c r="CJ5" s="29">
        <v>1</v>
      </c>
      <c r="CK5" s="29"/>
      <c r="CL5" s="29"/>
      <c r="CM5" s="29"/>
      <c r="CN5" s="29"/>
      <c r="CO5" s="29"/>
      <c r="CP5" s="29">
        <v>5</v>
      </c>
      <c r="CQ5" s="29">
        <v>4</v>
      </c>
      <c r="CR5" s="29">
        <v>6</v>
      </c>
      <c r="CS5" s="29" t="s">
        <v>0</v>
      </c>
      <c r="CT5" s="29">
        <v>6</v>
      </c>
      <c r="CU5" s="29">
        <v>10</v>
      </c>
      <c r="CV5" s="29">
        <v>5</v>
      </c>
      <c r="CW5" s="29">
        <v>13</v>
      </c>
      <c r="CX5" s="29">
        <v>9</v>
      </c>
      <c r="CY5" s="29">
        <v>9</v>
      </c>
      <c r="CZ5" s="29">
        <v>3</v>
      </c>
      <c r="DA5" s="29">
        <v>1</v>
      </c>
      <c r="DB5" s="29" t="s">
        <v>0</v>
      </c>
      <c r="DC5" s="29" t="s">
        <v>0</v>
      </c>
      <c r="DD5" s="29">
        <v>7</v>
      </c>
      <c r="DE5" s="29">
        <v>10</v>
      </c>
      <c r="DF5" s="29">
        <v>9</v>
      </c>
      <c r="DG5" s="29">
        <v>2</v>
      </c>
      <c r="DH5" s="29" t="s">
        <v>0</v>
      </c>
      <c r="DI5" s="77">
        <v>6</v>
      </c>
      <c r="DJ5" s="29"/>
      <c r="DK5" s="29">
        <v>5</v>
      </c>
      <c r="DL5" s="29">
        <v>5</v>
      </c>
      <c r="DM5" s="29">
        <v>6</v>
      </c>
      <c r="DN5" s="29">
        <v>5</v>
      </c>
    </row>
    <row r="6" spans="1:118" x14ac:dyDescent="0.2">
      <c r="A6" s="28" t="s">
        <v>445</v>
      </c>
      <c r="B6" s="29">
        <v>6</v>
      </c>
      <c r="C6" s="29">
        <v>13</v>
      </c>
      <c r="D6" s="29">
        <v>3</v>
      </c>
      <c r="E6" s="29">
        <v>7</v>
      </c>
      <c r="F6" s="29">
        <v>3</v>
      </c>
      <c r="G6" s="29"/>
      <c r="H6" s="29" t="s">
        <v>0</v>
      </c>
      <c r="I6" s="29"/>
      <c r="J6" s="29"/>
      <c r="K6" s="29"/>
      <c r="L6" s="29" t="s">
        <v>0</v>
      </c>
      <c r="M6" s="29">
        <v>6</v>
      </c>
      <c r="N6" s="29" t="s">
        <v>0</v>
      </c>
      <c r="O6" s="29"/>
      <c r="P6" s="29"/>
      <c r="Q6" s="29"/>
      <c r="R6" s="29" t="s">
        <v>0</v>
      </c>
      <c r="S6" s="29"/>
      <c r="T6" s="29" t="s">
        <v>0</v>
      </c>
      <c r="U6" s="29"/>
      <c r="V6" s="29"/>
      <c r="W6" s="29" t="s">
        <v>0</v>
      </c>
      <c r="X6" s="29"/>
      <c r="Y6" s="29" t="s">
        <v>0</v>
      </c>
      <c r="Z6" s="29" t="s">
        <v>0</v>
      </c>
      <c r="AA6" s="29" t="s">
        <v>0</v>
      </c>
      <c r="AB6" s="29"/>
      <c r="AC6" s="29" t="s">
        <v>0</v>
      </c>
      <c r="AD6" s="29" t="s">
        <v>0</v>
      </c>
      <c r="AE6" s="29" t="s">
        <v>0</v>
      </c>
      <c r="AF6" s="29" t="s">
        <v>0</v>
      </c>
      <c r="AG6" s="29" t="s">
        <v>0</v>
      </c>
      <c r="AH6" s="29" t="s">
        <v>0</v>
      </c>
      <c r="AI6" s="29" t="s">
        <v>0</v>
      </c>
      <c r="AJ6" s="29"/>
      <c r="AK6" s="29" t="s">
        <v>0</v>
      </c>
      <c r="AL6" s="29" t="s">
        <v>0</v>
      </c>
      <c r="AM6" s="29" t="s">
        <v>0</v>
      </c>
      <c r="AN6" s="29" t="s">
        <v>0</v>
      </c>
      <c r="AO6" s="29" t="s">
        <v>0</v>
      </c>
      <c r="AP6" s="29" t="s">
        <v>0</v>
      </c>
      <c r="AQ6" s="29" t="s">
        <v>0</v>
      </c>
      <c r="AR6" s="29" t="s">
        <v>0</v>
      </c>
      <c r="AS6" s="29"/>
      <c r="AT6" s="29" t="s">
        <v>0</v>
      </c>
      <c r="AU6" s="29" t="s">
        <v>0</v>
      </c>
      <c r="AV6" s="29" t="s">
        <v>0</v>
      </c>
      <c r="AW6" s="29" t="s">
        <v>0</v>
      </c>
      <c r="AX6" s="29" t="s">
        <v>0</v>
      </c>
      <c r="AY6" s="29"/>
      <c r="AZ6" s="29" t="s">
        <v>0</v>
      </c>
      <c r="BA6" s="29"/>
      <c r="BB6" s="29"/>
      <c r="BC6" s="29"/>
      <c r="BD6" s="29"/>
      <c r="BE6" s="29"/>
      <c r="BF6" s="29"/>
      <c r="BG6" s="29"/>
      <c r="BH6" s="29"/>
      <c r="BI6" s="29"/>
      <c r="BJ6" s="29" t="s">
        <v>0</v>
      </c>
      <c r="BK6" s="29" t="s">
        <v>0</v>
      </c>
      <c r="BL6" s="29" t="s">
        <v>0</v>
      </c>
      <c r="BM6" s="29"/>
      <c r="BN6" s="29"/>
      <c r="BO6" s="29"/>
      <c r="BP6" s="29"/>
      <c r="BQ6" s="29" t="s">
        <v>0</v>
      </c>
      <c r="BR6" s="29" t="s">
        <v>0</v>
      </c>
      <c r="BS6" s="29"/>
      <c r="BT6" s="29" t="s">
        <v>0</v>
      </c>
      <c r="BU6" s="29" t="s">
        <v>0</v>
      </c>
      <c r="BV6" s="29"/>
      <c r="BW6" s="29" t="s">
        <v>0</v>
      </c>
      <c r="BX6" s="29" t="s">
        <v>0</v>
      </c>
      <c r="BY6" s="29"/>
      <c r="BZ6" s="29" t="s">
        <v>0</v>
      </c>
      <c r="CA6" s="29" t="s">
        <v>0</v>
      </c>
      <c r="CB6" s="29"/>
      <c r="CC6" s="29" t="s">
        <v>0</v>
      </c>
      <c r="CD6" s="29" t="s">
        <v>0</v>
      </c>
      <c r="CE6" s="29"/>
      <c r="CF6" s="29"/>
      <c r="CG6" s="29"/>
      <c r="CH6" s="29"/>
      <c r="CI6" s="29"/>
      <c r="CJ6" s="29" t="s">
        <v>0</v>
      </c>
      <c r="CK6" s="29"/>
      <c r="CL6" s="29"/>
      <c r="CM6" s="29"/>
      <c r="CN6" s="29"/>
      <c r="CO6" s="29"/>
      <c r="CP6" s="29">
        <v>7</v>
      </c>
      <c r="CQ6" s="29">
        <v>3</v>
      </c>
      <c r="CR6" s="29" t="s">
        <v>0</v>
      </c>
      <c r="CS6" s="29" t="s">
        <v>0</v>
      </c>
      <c r="CT6" s="29" t="s">
        <v>0</v>
      </c>
      <c r="CU6" s="29" t="s">
        <v>0</v>
      </c>
      <c r="CV6" s="29" t="s">
        <v>0</v>
      </c>
      <c r="CW6" s="29" t="s">
        <v>0</v>
      </c>
      <c r="CX6" s="29" t="s">
        <v>0</v>
      </c>
      <c r="CY6" s="29" t="s">
        <v>0</v>
      </c>
      <c r="CZ6" s="29" t="s">
        <v>0</v>
      </c>
      <c r="DA6" s="29" t="s">
        <v>0</v>
      </c>
      <c r="DB6" s="29" t="s">
        <v>0</v>
      </c>
      <c r="DC6" s="29" t="s">
        <v>0</v>
      </c>
      <c r="DD6" s="29">
        <v>11</v>
      </c>
      <c r="DE6" s="29" t="s">
        <v>0</v>
      </c>
      <c r="DF6" s="29" t="s">
        <v>0</v>
      </c>
      <c r="DG6" s="29" t="s">
        <v>0</v>
      </c>
      <c r="DH6" s="29" t="s">
        <v>0</v>
      </c>
      <c r="DI6" s="77">
        <v>21</v>
      </c>
      <c r="DJ6" s="29"/>
      <c r="DK6" s="29">
        <v>9</v>
      </c>
      <c r="DL6" s="29">
        <v>4</v>
      </c>
      <c r="DM6" s="29">
        <v>5</v>
      </c>
      <c r="DN6" s="29">
        <v>10</v>
      </c>
    </row>
    <row r="7" spans="1:118" x14ac:dyDescent="0.2">
      <c r="A7" s="28" t="s">
        <v>2868</v>
      </c>
      <c r="B7" s="29" t="s">
        <v>0</v>
      </c>
      <c r="C7" s="29">
        <v>7</v>
      </c>
      <c r="D7" s="29" t="s">
        <v>0</v>
      </c>
      <c r="E7" s="29">
        <v>10</v>
      </c>
      <c r="F7" s="29" t="s">
        <v>0</v>
      </c>
      <c r="G7" s="29"/>
      <c r="H7" s="29" t="s">
        <v>0</v>
      </c>
      <c r="I7" s="29"/>
      <c r="J7" s="29"/>
      <c r="K7" s="29"/>
      <c r="L7" s="29">
        <v>6</v>
      </c>
      <c r="M7" s="29">
        <v>10</v>
      </c>
      <c r="N7" s="29">
        <v>8</v>
      </c>
      <c r="O7" s="29"/>
      <c r="P7" s="29"/>
      <c r="Q7" s="29"/>
      <c r="R7" s="29" t="s">
        <v>0</v>
      </c>
      <c r="S7" s="29"/>
      <c r="T7" s="29">
        <v>7</v>
      </c>
      <c r="U7" s="29"/>
      <c r="V7" s="29"/>
      <c r="W7" s="29" t="s">
        <v>0</v>
      </c>
      <c r="X7" s="29"/>
      <c r="Y7" s="29" t="s">
        <v>0</v>
      </c>
      <c r="Z7" s="29">
        <v>11</v>
      </c>
      <c r="AA7" s="29">
        <v>2</v>
      </c>
      <c r="AB7" s="29"/>
      <c r="AC7" s="29">
        <v>14</v>
      </c>
      <c r="AD7" s="29">
        <v>7</v>
      </c>
      <c r="AE7" s="29">
        <v>3</v>
      </c>
      <c r="AF7" s="29">
        <v>8</v>
      </c>
      <c r="AG7" s="29">
        <v>5</v>
      </c>
      <c r="AH7" s="29">
        <v>4</v>
      </c>
      <c r="AI7" s="29">
        <v>2</v>
      </c>
      <c r="AJ7" s="29"/>
      <c r="AK7" s="29">
        <v>1</v>
      </c>
      <c r="AL7" s="29">
        <v>2</v>
      </c>
      <c r="AM7" s="29">
        <v>4</v>
      </c>
      <c r="AN7" s="29">
        <v>3</v>
      </c>
      <c r="AO7" s="29">
        <v>3</v>
      </c>
      <c r="AP7" s="29">
        <v>1</v>
      </c>
      <c r="AQ7" s="29">
        <v>7</v>
      </c>
      <c r="AR7" s="29">
        <v>7</v>
      </c>
      <c r="AS7" s="29"/>
      <c r="AT7" s="29">
        <v>8</v>
      </c>
      <c r="AU7" s="29">
        <v>5</v>
      </c>
      <c r="AV7" s="29">
        <v>1</v>
      </c>
      <c r="AW7" s="29">
        <v>1</v>
      </c>
      <c r="AX7" s="29">
        <v>1</v>
      </c>
      <c r="AY7" s="29"/>
      <c r="AZ7" s="29" t="s">
        <v>0</v>
      </c>
      <c r="BA7" s="29"/>
      <c r="BB7" s="29"/>
      <c r="BC7" s="29"/>
      <c r="BD7" s="29"/>
      <c r="BE7" s="29"/>
      <c r="BF7" s="29"/>
      <c r="BG7" s="29"/>
      <c r="BH7" s="29"/>
      <c r="BI7" s="29"/>
      <c r="BJ7" s="29">
        <v>1</v>
      </c>
      <c r="BK7" s="29">
        <v>7</v>
      </c>
      <c r="BL7" s="29">
        <v>2</v>
      </c>
      <c r="BM7" s="29"/>
      <c r="BN7" s="29"/>
      <c r="BO7" s="29"/>
      <c r="BP7" s="29"/>
      <c r="BQ7" s="29">
        <v>12</v>
      </c>
      <c r="BR7" s="29">
        <v>10</v>
      </c>
      <c r="BS7" s="29"/>
      <c r="BT7" s="29">
        <v>3</v>
      </c>
      <c r="BU7" s="29">
        <v>3</v>
      </c>
      <c r="BV7" s="29"/>
      <c r="BW7" s="29">
        <v>4</v>
      </c>
      <c r="BX7" s="29">
        <v>4</v>
      </c>
      <c r="BY7" s="29"/>
      <c r="BZ7" s="29" t="s">
        <v>0</v>
      </c>
      <c r="CA7" s="29">
        <v>1</v>
      </c>
      <c r="CB7" s="29"/>
      <c r="CC7" s="29">
        <v>3</v>
      </c>
      <c r="CD7" s="29">
        <v>1</v>
      </c>
      <c r="CE7" s="29"/>
      <c r="CF7" s="29"/>
      <c r="CG7" s="29"/>
      <c r="CH7" s="29"/>
      <c r="CI7" s="29"/>
      <c r="CJ7" s="29" t="s">
        <v>0</v>
      </c>
      <c r="CK7" s="29"/>
      <c r="CL7" s="29"/>
      <c r="CM7" s="29"/>
      <c r="CN7" s="29"/>
      <c r="CO7" s="29"/>
      <c r="CP7" s="29">
        <v>8</v>
      </c>
      <c r="CQ7" s="29" t="s">
        <v>0</v>
      </c>
      <c r="CR7" s="29" t="s">
        <v>0</v>
      </c>
      <c r="CS7" s="29" t="s">
        <v>0</v>
      </c>
      <c r="CT7" s="29">
        <v>9</v>
      </c>
      <c r="CU7" s="29">
        <v>13</v>
      </c>
      <c r="CV7" s="29">
        <v>3</v>
      </c>
      <c r="CW7" s="29">
        <v>6</v>
      </c>
      <c r="CX7" s="29">
        <v>2</v>
      </c>
      <c r="CY7" s="29">
        <v>1</v>
      </c>
      <c r="CZ7" s="29" t="s">
        <v>0</v>
      </c>
      <c r="DA7" s="29" t="s">
        <v>0</v>
      </c>
      <c r="DB7" s="29">
        <v>1</v>
      </c>
      <c r="DC7" s="29" t="s">
        <v>0</v>
      </c>
      <c r="DD7" s="29">
        <v>13</v>
      </c>
      <c r="DE7" s="29">
        <v>14</v>
      </c>
      <c r="DF7" s="29">
        <v>1</v>
      </c>
      <c r="DG7" s="29" t="s">
        <v>0</v>
      </c>
      <c r="DH7" s="29">
        <v>1</v>
      </c>
      <c r="DI7" s="77">
        <v>5</v>
      </c>
      <c r="DJ7" s="29"/>
      <c r="DK7" s="29">
        <v>7</v>
      </c>
      <c r="DL7" s="29">
        <v>10</v>
      </c>
      <c r="DM7" s="29" t="s">
        <v>0</v>
      </c>
      <c r="DN7" s="29">
        <v>7</v>
      </c>
    </row>
    <row r="8" spans="1:118" x14ac:dyDescent="0.2">
      <c r="A8" s="28" t="s">
        <v>2867</v>
      </c>
      <c r="B8" s="29" t="s">
        <v>0</v>
      </c>
      <c r="C8" s="29" t="s">
        <v>0</v>
      </c>
      <c r="D8" s="29" t="s">
        <v>0</v>
      </c>
      <c r="E8" s="29" t="s">
        <v>0</v>
      </c>
      <c r="F8" s="29" t="s">
        <v>0</v>
      </c>
      <c r="G8" s="29"/>
      <c r="H8" s="29" t="s">
        <v>0</v>
      </c>
      <c r="I8" s="29"/>
      <c r="J8" s="29"/>
      <c r="K8" s="29"/>
      <c r="L8" s="29" t="s">
        <v>0</v>
      </c>
      <c r="M8" s="29">
        <v>7</v>
      </c>
      <c r="N8" s="29">
        <v>7</v>
      </c>
      <c r="O8" s="29"/>
      <c r="P8" s="29"/>
      <c r="Q8" s="29"/>
      <c r="R8" s="29" t="s">
        <v>0</v>
      </c>
      <c r="S8" s="29"/>
      <c r="T8" s="29" t="s">
        <v>0</v>
      </c>
      <c r="U8" s="29"/>
      <c r="V8" s="29"/>
      <c r="W8" s="29">
        <v>7</v>
      </c>
      <c r="X8" s="29"/>
      <c r="Y8" s="29" t="s">
        <v>0</v>
      </c>
      <c r="Z8" s="29">
        <v>4</v>
      </c>
      <c r="AA8" s="29">
        <v>1</v>
      </c>
      <c r="AB8" s="29"/>
      <c r="AC8" s="29">
        <v>5</v>
      </c>
      <c r="AD8" s="29">
        <v>3</v>
      </c>
      <c r="AE8" s="29">
        <v>9</v>
      </c>
      <c r="AF8" s="29">
        <v>11</v>
      </c>
      <c r="AG8" s="29">
        <v>1</v>
      </c>
      <c r="AH8" s="29">
        <v>3</v>
      </c>
      <c r="AI8" s="29">
        <v>1</v>
      </c>
      <c r="AJ8" s="29"/>
      <c r="AK8" s="29">
        <v>7</v>
      </c>
      <c r="AL8" s="29">
        <v>1</v>
      </c>
      <c r="AM8" s="29">
        <v>5</v>
      </c>
      <c r="AN8" s="29">
        <v>9</v>
      </c>
      <c r="AO8" s="29">
        <v>1</v>
      </c>
      <c r="AP8" s="29">
        <v>8</v>
      </c>
      <c r="AQ8" s="29">
        <v>1</v>
      </c>
      <c r="AR8" s="29">
        <v>1</v>
      </c>
      <c r="AS8" s="29"/>
      <c r="AT8" s="29">
        <v>3</v>
      </c>
      <c r="AU8" s="29">
        <v>1</v>
      </c>
      <c r="AV8" s="29">
        <v>8</v>
      </c>
      <c r="AW8" s="29">
        <v>7</v>
      </c>
      <c r="AX8" s="29">
        <v>3</v>
      </c>
      <c r="AY8" s="29"/>
      <c r="AZ8" s="29" t="s">
        <v>0</v>
      </c>
      <c r="BA8" s="29"/>
      <c r="BB8" s="29"/>
      <c r="BC8" s="29"/>
      <c r="BD8" s="29"/>
      <c r="BE8" s="29"/>
      <c r="BF8" s="29"/>
      <c r="BG8" s="29"/>
      <c r="BH8" s="29"/>
      <c r="BI8" s="29"/>
      <c r="BJ8" s="29" t="s">
        <v>0</v>
      </c>
      <c r="BK8" s="29">
        <v>4</v>
      </c>
      <c r="BL8" s="29">
        <v>1</v>
      </c>
      <c r="BM8" s="29"/>
      <c r="BN8" s="29"/>
      <c r="BO8" s="29"/>
      <c r="BP8" s="29"/>
      <c r="BQ8" s="29">
        <v>10</v>
      </c>
      <c r="BR8" s="29">
        <v>3</v>
      </c>
      <c r="BS8" s="29"/>
      <c r="BT8" s="29">
        <v>11</v>
      </c>
      <c r="BU8" s="29">
        <v>1</v>
      </c>
      <c r="BV8" s="29"/>
      <c r="BW8" s="29">
        <v>6</v>
      </c>
      <c r="BX8" s="29">
        <v>1</v>
      </c>
      <c r="BY8" s="29"/>
      <c r="BZ8" s="29">
        <v>1</v>
      </c>
      <c r="CA8" s="29">
        <v>5</v>
      </c>
      <c r="CB8" s="29"/>
      <c r="CC8" s="29">
        <v>9</v>
      </c>
      <c r="CD8" s="29">
        <v>5</v>
      </c>
      <c r="CE8" s="29"/>
      <c r="CF8" s="29"/>
      <c r="CG8" s="29"/>
      <c r="CH8" s="29"/>
      <c r="CI8" s="29"/>
      <c r="CJ8" s="29" t="s">
        <v>0</v>
      </c>
      <c r="CK8" s="29"/>
      <c r="CL8" s="29"/>
      <c r="CM8" s="29"/>
      <c r="CN8" s="29"/>
      <c r="CO8" s="29"/>
      <c r="CP8" s="29" t="s">
        <v>0</v>
      </c>
      <c r="CQ8" s="29" t="s">
        <v>0</v>
      </c>
      <c r="CR8" s="29" t="s">
        <v>0</v>
      </c>
      <c r="CS8" s="29" t="s">
        <v>0</v>
      </c>
      <c r="CT8" s="29">
        <v>10</v>
      </c>
      <c r="CU8" s="29">
        <v>3</v>
      </c>
      <c r="CV8" s="29">
        <v>9</v>
      </c>
      <c r="CW8" s="29">
        <v>1</v>
      </c>
      <c r="CX8" s="29">
        <v>1</v>
      </c>
      <c r="CY8" s="29">
        <v>8</v>
      </c>
      <c r="CZ8" s="29" t="s">
        <v>0</v>
      </c>
      <c r="DA8" s="29" t="s">
        <v>0</v>
      </c>
      <c r="DB8" s="29" t="s">
        <v>0</v>
      </c>
      <c r="DC8" s="29" t="s">
        <v>0</v>
      </c>
      <c r="DD8" s="29" t="s">
        <v>0</v>
      </c>
      <c r="DE8" s="29">
        <v>6</v>
      </c>
      <c r="DF8" s="29">
        <v>7</v>
      </c>
      <c r="DG8" s="29" t="s">
        <v>0</v>
      </c>
      <c r="DH8" s="29" t="s">
        <v>0</v>
      </c>
      <c r="DI8" s="77">
        <v>9</v>
      </c>
      <c r="DJ8" s="29"/>
      <c r="DK8" s="29" t="s">
        <v>0</v>
      </c>
      <c r="DL8" s="29" t="s">
        <v>0</v>
      </c>
      <c r="DM8" s="29" t="s">
        <v>0</v>
      </c>
      <c r="DN8" s="29" t="s">
        <v>0</v>
      </c>
    </row>
    <row r="9" spans="1:118" x14ac:dyDescent="0.2">
      <c r="A9" s="28" t="s">
        <v>2878</v>
      </c>
      <c r="B9" s="29" t="s">
        <v>0</v>
      </c>
      <c r="C9" s="29">
        <v>10</v>
      </c>
      <c r="D9" s="29" t="s">
        <v>0</v>
      </c>
      <c r="E9" s="29">
        <v>12</v>
      </c>
      <c r="F9" s="29" t="s">
        <v>0</v>
      </c>
      <c r="G9" s="29"/>
      <c r="H9" s="29" t="s">
        <v>0</v>
      </c>
      <c r="I9" s="29"/>
      <c r="J9" s="29"/>
      <c r="K9" s="29"/>
      <c r="L9" s="29" t="s">
        <v>0</v>
      </c>
      <c r="M9" s="29" t="s">
        <v>0</v>
      </c>
      <c r="N9" s="29" t="s">
        <v>0</v>
      </c>
      <c r="O9" s="29"/>
      <c r="P9" s="29"/>
      <c r="Q9" s="29"/>
      <c r="R9" s="29" t="s">
        <v>0</v>
      </c>
      <c r="S9" s="29"/>
      <c r="T9" s="29" t="s">
        <v>0</v>
      </c>
      <c r="U9" s="29"/>
      <c r="V9" s="29"/>
      <c r="W9" s="29" t="s">
        <v>0</v>
      </c>
      <c r="X9" s="29"/>
      <c r="Y9" s="29">
        <v>3</v>
      </c>
      <c r="Z9" s="29">
        <v>7</v>
      </c>
      <c r="AA9" s="29" t="s">
        <v>0</v>
      </c>
      <c r="AB9" s="29"/>
      <c r="AC9" s="29">
        <v>9</v>
      </c>
      <c r="AD9" s="29" t="s">
        <v>0</v>
      </c>
      <c r="AE9" s="29">
        <v>8</v>
      </c>
      <c r="AF9" s="29" t="s">
        <v>0</v>
      </c>
      <c r="AG9" s="29">
        <v>11</v>
      </c>
      <c r="AH9" s="29" t="s">
        <v>0</v>
      </c>
      <c r="AI9" s="29" t="s">
        <v>0</v>
      </c>
      <c r="AJ9" s="29"/>
      <c r="AK9" s="29">
        <v>10</v>
      </c>
      <c r="AL9" s="29" t="s">
        <v>0</v>
      </c>
      <c r="AM9" s="29">
        <v>10</v>
      </c>
      <c r="AN9" s="29">
        <v>8</v>
      </c>
      <c r="AO9" s="29" t="s">
        <v>0</v>
      </c>
      <c r="AP9" s="29" t="s">
        <v>0</v>
      </c>
      <c r="AQ9" s="29">
        <v>11</v>
      </c>
      <c r="AR9" s="29" t="s">
        <v>0</v>
      </c>
      <c r="AS9" s="29"/>
      <c r="AT9" s="29" t="s">
        <v>0</v>
      </c>
      <c r="AU9" s="29" t="s">
        <v>0</v>
      </c>
      <c r="AV9" s="29">
        <v>10</v>
      </c>
      <c r="AW9" s="29">
        <v>9</v>
      </c>
      <c r="AX9" s="29" t="s">
        <v>0</v>
      </c>
      <c r="AY9" s="29"/>
      <c r="AZ9" s="29" t="s">
        <v>0</v>
      </c>
      <c r="BA9" s="29"/>
      <c r="BB9" s="29"/>
      <c r="BC9" s="29"/>
      <c r="BD9" s="29"/>
      <c r="BE9" s="29"/>
      <c r="BF9" s="29"/>
      <c r="BG9" s="29"/>
      <c r="BH9" s="29"/>
      <c r="BI9" s="29"/>
      <c r="BJ9" s="29" t="s">
        <v>0</v>
      </c>
      <c r="BK9" s="29">
        <v>5</v>
      </c>
      <c r="BL9" s="29">
        <v>4</v>
      </c>
      <c r="BM9" s="29"/>
      <c r="BN9" s="29"/>
      <c r="BO9" s="29"/>
      <c r="BP9" s="29"/>
      <c r="BQ9" s="29">
        <v>9</v>
      </c>
      <c r="BR9" s="29">
        <v>6</v>
      </c>
      <c r="BS9" s="29"/>
      <c r="BT9" s="29">
        <v>8</v>
      </c>
      <c r="BU9" s="29">
        <v>10</v>
      </c>
      <c r="BV9" s="29"/>
      <c r="BW9" s="29">
        <v>11</v>
      </c>
      <c r="BX9" s="29">
        <v>8</v>
      </c>
      <c r="BY9" s="29"/>
      <c r="BZ9" s="29" t="s">
        <v>0</v>
      </c>
      <c r="CA9" s="29" t="s">
        <v>0</v>
      </c>
      <c r="CB9" s="29"/>
      <c r="CC9" s="29">
        <v>10</v>
      </c>
      <c r="CD9" s="29">
        <v>9</v>
      </c>
      <c r="CE9" s="29"/>
      <c r="CF9" s="29"/>
      <c r="CG9" s="29"/>
      <c r="CH9" s="29"/>
      <c r="CI9" s="29"/>
      <c r="CJ9" s="29" t="s">
        <v>0</v>
      </c>
      <c r="CK9" s="29"/>
      <c r="CL9" s="29"/>
      <c r="CM9" s="29"/>
      <c r="CN9" s="29"/>
      <c r="CO9" s="29"/>
      <c r="CP9" s="29">
        <v>13</v>
      </c>
      <c r="CQ9" s="29" t="s">
        <v>0</v>
      </c>
      <c r="CR9" s="29" t="s">
        <v>0</v>
      </c>
      <c r="CS9" s="29">
        <v>2</v>
      </c>
      <c r="CT9" s="29" t="s">
        <v>0</v>
      </c>
      <c r="CU9" s="29">
        <v>9</v>
      </c>
      <c r="CV9" s="29">
        <v>10</v>
      </c>
      <c r="CW9" s="29">
        <v>14</v>
      </c>
      <c r="CX9" s="29" t="s">
        <v>0</v>
      </c>
      <c r="CY9" s="29">
        <v>11</v>
      </c>
      <c r="CZ9" s="29" t="s">
        <v>0</v>
      </c>
      <c r="DA9" s="29" t="s">
        <v>0</v>
      </c>
      <c r="DB9" s="29" t="s">
        <v>0</v>
      </c>
      <c r="DC9" s="29" t="s">
        <v>0</v>
      </c>
      <c r="DD9" s="29">
        <v>12</v>
      </c>
      <c r="DE9" s="29">
        <v>9</v>
      </c>
      <c r="DF9" s="29">
        <v>13</v>
      </c>
      <c r="DG9" s="29" t="s">
        <v>0</v>
      </c>
      <c r="DH9" s="29" t="s">
        <v>0</v>
      </c>
      <c r="DI9" s="77">
        <v>14</v>
      </c>
      <c r="DJ9" s="29"/>
      <c r="DK9" s="29">
        <v>11</v>
      </c>
      <c r="DL9" s="29">
        <v>12</v>
      </c>
      <c r="DM9" s="29" t="s">
        <v>0</v>
      </c>
      <c r="DN9" s="29">
        <v>12</v>
      </c>
    </row>
    <row r="10" spans="1:118" x14ac:dyDescent="0.2">
      <c r="A10" s="28" t="s">
        <v>2861</v>
      </c>
      <c r="B10" s="29">
        <v>7</v>
      </c>
      <c r="C10" s="29">
        <v>14</v>
      </c>
      <c r="D10" s="29" t="s">
        <v>0</v>
      </c>
      <c r="E10" s="29">
        <v>13</v>
      </c>
      <c r="F10" s="29" t="s">
        <v>0</v>
      </c>
      <c r="G10" s="29"/>
      <c r="H10" s="29">
        <v>5</v>
      </c>
      <c r="I10" s="29"/>
      <c r="J10" s="29"/>
      <c r="K10" s="29"/>
      <c r="L10" s="29">
        <v>8</v>
      </c>
      <c r="M10" s="29" t="s">
        <v>0</v>
      </c>
      <c r="N10" s="29">
        <v>13</v>
      </c>
      <c r="O10" s="29"/>
      <c r="P10" s="29"/>
      <c r="Q10" s="29"/>
      <c r="R10" s="29">
        <v>5</v>
      </c>
      <c r="S10" s="29"/>
      <c r="T10" s="29">
        <v>3</v>
      </c>
      <c r="U10" s="29"/>
      <c r="V10" s="29"/>
      <c r="W10" s="29">
        <v>6</v>
      </c>
      <c r="X10" s="29"/>
      <c r="Y10" s="29" t="s">
        <v>0</v>
      </c>
      <c r="Z10" s="29">
        <v>3</v>
      </c>
      <c r="AA10" s="29" t="s">
        <v>0</v>
      </c>
      <c r="AB10" s="29"/>
      <c r="AC10" s="29">
        <v>7</v>
      </c>
      <c r="AD10" s="29" t="s">
        <v>0</v>
      </c>
      <c r="AE10" s="29">
        <v>7</v>
      </c>
      <c r="AF10" s="29">
        <v>9</v>
      </c>
      <c r="AG10" s="29">
        <v>9</v>
      </c>
      <c r="AH10" s="29">
        <v>9</v>
      </c>
      <c r="AI10" s="29">
        <v>6</v>
      </c>
      <c r="AJ10" s="29"/>
      <c r="AK10" s="29">
        <v>3</v>
      </c>
      <c r="AL10" s="29">
        <v>8</v>
      </c>
      <c r="AM10" s="29" t="s">
        <v>0</v>
      </c>
      <c r="AN10" s="29">
        <v>7</v>
      </c>
      <c r="AO10" s="29" t="s">
        <v>0</v>
      </c>
      <c r="AP10" s="29" t="s">
        <v>0</v>
      </c>
      <c r="AQ10" s="29">
        <v>8</v>
      </c>
      <c r="AR10" s="29" t="s">
        <v>0</v>
      </c>
      <c r="AS10" s="29"/>
      <c r="AT10" s="29">
        <v>5</v>
      </c>
      <c r="AU10" s="29" t="s">
        <v>0</v>
      </c>
      <c r="AV10" s="29" t="s">
        <v>0</v>
      </c>
      <c r="AW10" s="29">
        <v>2</v>
      </c>
      <c r="AX10" s="29">
        <v>4</v>
      </c>
      <c r="AY10" s="29"/>
      <c r="AZ10" s="29" t="s">
        <v>0</v>
      </c>
      <c r="BA10" s="29"/>
      <c r="BB10" s="29"/>
      <c r="BC10" s="29"/>
      <c r="BD10" s="29"/>
      <c r="BE10" s="29"/>
      <c r="BF10" s="29"/>
      <c r="BG10" s="29"/>
      <c r="BH10" s="29"/>
      <c r="BI10" s="29"/>
      <c r="BJ10" s="29" t="s">
        <v>0</v>
      </c>
      <c r="BK10" s="29" t="s">
        <v>0</v>
      </c>
      <c r="BL10" s="29" t="s">
        <v>0</v>
      </c>
      <c r="BM10" s="29"/>
      <c r="BN10" s="29"/>
      <c r="BO10" s="29"/>
      <c r="BP10" s="29"/>
      <c r="BQ10" s="29">
        <v>4</v>
      </c>
      <c r="BR10" s="29">
        <v>4</v>
      </c>
      <c r="BS10" s="29"/>
      <c r="BT10" s="29">
        <v>7</v>
      </c>
      <c r="BU10" s="29">
        <v>4</v>
      </c>
      <c r="BV10" s="29"/>
      <c r="BW10" s="29">
        <v>8</v>
      </c>
      <c r="BX10" s="29">
        <v>5</v>
      </c>
      <c r="BY10" s="29"/>
      <c r="BZ10" s="29">
        <v>5</v>
      </c>
      <c r="CA10" s="29">
        <v>6</v>
      </c>
      <c r="CB10" s="29"/>
      <c r="CC10" s="29">
        <v>5</v>
      </c>
      <c r="CD10" s="29">
        <v>3</v>
      </c>
      <c r="CE10" s="29"/>
      <c r="CF10" s="29"/>
      <c r="CG10" s="29"/>
      <c r="CH10" s="29"/>
      <c r="CI10" s="29"/>
      <c r="CJ10" s="29">
        <v>5</v>
      </c>
      <c r="CK10" s="29"/>
      <c r="CL10" s="29"/>
      <c r="CM10" s="29"/>
      <c r="CN10" s="29"/>
      <c r="CO10" s="29"/>
      <c r="CP10" s="29">
        <v>15</v>
      </c>
      <c r="CQ10" s="29" t="s">
        <v>0</v>
      </c>
      <c r="CR10" s="29">
        <v>5</v>
      </c>
      <c r="CS10" s="29">
        <v>5</v>
      </c>
      <c r="CT10" s="29">
        <v>2</v>
      </c>
      <c r="CU10" s="29">
        <v>4</v>
      </c>
      <c r="CV10" s="29">
        <v>8</v>
      </c>
      <c r="CW10" s="29">
        <v>9</v>
      </c>
      <c r="CX10" s="29">
        <v>7</v>
      </c>
      <c r="CY10" s="29">
        <v>4</v>
      </c>
      <c r="CZ10" s="29" t="s">
        <v>0</v>
      </c>
      <c r="DA10" s="29">
        <v>7</v>
      </c>
      <c r="DB10" s="29" t="s">
        <v>0</v>
      </c>
      <c r="DC10" s="29" t="s">
        <v>0</v>
      </c>
      <c r="DD10" s="29">
        <v>9</v>
      </c>
      <c r="DE10" s="29">
        <v>3</v>
      </c>
      <c r="DF10" s="29">
        <v>8</v>
      </c>
      <c r="DG10" s="29">
        <v>7</v>
      </c>
      <c r="DH10" s="29" t="s">
        <v>0</v>
      </c>
      <c r="DI10" s="77">
        <v>7</v>
      </c>
      <c r="DJ10" s="29"/>
      <c r="DK10" s="29">
        <v>14</v>
      </c>
      <c r="DL10" s="29">
        <v>13</v>
      </c>
      <c r="DM10" s="29">
        <v>7</v>
      </c>
      <c r="DN10" s="29">
        <v>14</v>
      </c>
    </row>
    <row r="11" spans="1:118" x14ac:dyDescent="0.2">
      <c r="A11" s="28" t="s">
        <v>2875</v>
      </c>
      <c r="B11" s="29" t="s">
        <v>0</v>
      </c>
      <c r="C11" s="29" t="s">
        <v>0</v>
      </c>
      <c r="D11" s="29" t="s">
        <v>0</v>
      </c>
      <c r="E11" s="29" t="s">
        <v>0</v>
      </c>
      <c r="F11" s="29" t="s">
        <v>0</v>
      </c>
      <c r="G11" s="29"/>
      <c r="H11" s="29">
        <v>1</v>
      </c>
      <c r="I11" s="29"/>
      <c r="J11" s="29"/>
      <c r="K11" s="29"/>
      <c r="L11" s="29" t="s">
        <v>0</v>
      </c>
      <c r="M11" s="29" t="s">
        <v>0</v>
      </c>
      <c r="N11" s="29" t="s">
        <v>0</v>
      </c>
      <c r="O11" s="29"/>
      <c r="P11" s="29"/>
      <c r="Q11" s="29"/>
      <c r="R11" s="29">
        <v>3</v>
      </c>
      <c r="S11" s="29"/>
      <c r="T11" s="29" t="s">
        <v>0</v>
      </c>
      <c r="U11" s="29"/>
      <c r="V11" s="29"/>
      <c r="W11" s="29" t="s">
        <v>0</v>
      </c>
      <c r="X11" s="29"/>
      <c r="Y11" s="29" t="s">
        <v>0</v>
      </c>
      <c r="Z11" s="29" t="s">
        <v>0</v>
      </c>
      <c r="AA11" s="29" t="s">
        <v>0</v>
      </c>
      <c r="AB11" s="29"/>
      <c r="AC11" s="29" t="s">
        <v>0</v>
      </c>
      <c r="AD11" s="29" t="s">
        <v>0</v>
      </c>
      <c r="AE11" s="29" t="s">
        <v>0</v>
      </c>
      <c r="AF11" s="29" t="s">
        <v>0</v>
      </c>
      <c r="AG11" s="29" t="s">
        <v>0</v>
      </c>
      <c r="AH11" s="29" t="s">
        <v>0</v>
      </c>
      <c r="AI11" s="29" t="s">
        <v>0</v>
      </c>
      <c r="AJ11" s="29"/>
      <c r="AK11" s="29" t="s">
        <v>0</v>
      </c>
      <c r="AL11" s="29" t="s">
        <v>0</v>
      </c>
      <c r="AM11" s="29" t="s">
        <v>0</v>
      </c>
      <c r="AN11" s="29" t="s">
        <v>0</v>
      </c>
      <c r="AO11" s="29" t="s">
        <v>0</v>
      </c>
      <c r="AP11" s="29" t="s">
        <v>0</v>
      </c>
      <c r="AQ11" s="29" t="s">
        <v>0</v>
      </c>
      <c r="AR11" s="29" t="s">
        <v>0</v>
      </c>
      <c r="AS11" s="29"/>
      <c r="AT11" s="29" t="s">
        <v>0</v>
      </c>
      <c r="AU11" s="29" t="s">
        <v>0</v>
      </c>
      <c r="AV11" s="29" t="s">
        <v>0</v>
      </c>
      <c r="AW11" s="29" t="s">
        <v>0</v>
      </c>
      <c r="AX11" s="29" t="s">
        <v>0</v>
      </c>
      <c r="AY11" s="29"/>
      <c r="AZ11" s="29" t="s">
        <v>0</v>
      </c>
      <c r="BA11" s="29"/>
      <c r="BB11" s="29"/>
      <c r="BC11" s="29"/>
      <c r="BD11" s="29"/>
      <c r="BE11" s="29"/>
      <c r="BF11" s="29"/>
      <c r="BG11" s="29"/>
      <c r="BH11" s="29"/>
      <c r="BI11" s="29"/>
      <c r="BJ11" s="29" t="s">
        <v>0</v>
      </c>
      <c r="BK11" s="29" t="s">
        <v>0</v>
      </c>
      <c r="BL11" s="29" t="s">
        <v>0</v>
      </c>
      <c r="BM11" s="29"/>
      <c r="BN11" s="29"/>
      <c r="BO11" s="29"/>
      <c r="BP11" s="29"/>
      <c r="BQ11" s="29" t="s">
        <v>0</v>
      </c>
      <c r="BR11" s="29" t="s">
        <v>0</v>
      </c>
      <c r="BS11" s="29"/>
      <c r="BT11" s="29" t="s">
        <v>0</v>
      </c>
      <c r="BU11" s="29" t="s">
        <v>0</v>
      </c>
      <c r="BV11" s="29"/>
      <c r="BW11" s="29" t="s">
        <v>0</v>
      </c>
      <c r="BX11" s="29" t="s">
        <v>0</v>
      </c>
      <c r="BY11" s="29"/>
      <c r="BZ11" s="29" t="s">
        <v>0</v>
      </c>
      <c r="CA11" s="29" t="s">
        <v>0</v>
      </c>
      <c r="CB11" s="29"/>
      <c r="CC11" s="29" t="s">
        <v>0</v>
      </c>
      <c r="CD11" s="29" t="s">
        <v>0</v>
      </c>
      <c r="CE11" s="29"/>
      <c r="CF11" s="29"/>
      <c r="CG11" s="29"/>
      <c r="CH11" s="29"/>
      <c r="CI11" s="29"/>
      <c r="CJ11" s="29" t="s">
        <v>0</v>
      </c>
      <c r="CK11" s="29"/>
      <c r="CL11" s="29"/>
      <c r="CM11" s="29"/>
      <c r="CN11" s="29"/>
      <c r="CO11" s="29"/>
      <c r="CP11" s="29" t="s">
        <v>0</v>
      </c>
      <c r="CQ11" s="29" t="s">
        <v>0</v>
      </c>
      <c r="CR11" s="29">
        <v>1</v>
      </c>
      <c r="CS11" s="29">
        <v>4</v>
      </c>
      <c r="CT11" s="29" t="s">
        <v>0</v>
      </c>
      <c r="CU11" s="29" t="s">
        <v>0</v>
      </c>
      <c r="CV11" s="29" t="s">
        <v>0</v>
      </c>
      <c r="CW11" s="29" t="s">
        <v>0</v>
      </c>
      <c r="CX11" s="29" t="s">
        <v>0</v>
      </c>
      <c r="CY11" s="29" t="s">
        <v>0</v>
      </c>
      <c r="CZ11" s="29" t="s">
        <v>0</v>
      </c>
      <c r="DA11" s="29" t="s">
        <v>0</v>
      </c>
      <c r="DB11" s="29" t="s">
        <v>0</v>
      </c>
      <c r="DC11" s="29" t="s">
        <v>0</v>
      </c>
      <c r="DD11" s="29">
        <v>4</v>
      </c>
      <c r="DE11" s="29" t="s">
        <v>0</v>
      </c>
      <c r="DF11" s="29" t="s">
        <v>0</v>
      </c>
      <c r="DG11" s="29" t="s">
        <v>0</v>
      </c>
      <c r="DH11" s="29" t="s">
        <v>0</v>
      </c>
      <c r="DI11" s="77">
        <v>10</v>
      </c>
      <c r="DJ11" s="29"/>
      <c r="DK11" s="29" t="s">
        <v>0</v>
      </c>
      <c r="DL11" s="29" t="s">
        <v>0</v>
      </c>
      <c r="DM11" s="29" t="s">
        <v>0</v>
      </c>
      <c r="DN11" s="29" t="s">
        <v>0</v>
      </c>
    </row>
    <row r="12" spans="1:118" x14ac:dyDescent="0.2">
      <c r="A12" s="28" t="s">
        <v>2876</v>
      </c>
      <c r="B12" s="29" t="s">
        <v>0</v>
      </c>
      <c r="C12" s="29" t="s">
        <v>0</v>
      </c>
      <c r="D12" s="29" t="s">
        <v>0</v>
      </c>
      <c r="E12" s="29" t="s">
        <v>0</v>
      </c>
      <c r="F12" s="29">
        <v>5</v>
      </c>
      <c r="G12" s="29"/>
      <c r="H12" s="29" t="s">
        <v>0</v>
      </c>
      <c r="I12" s="29"/>
      <c r="J12" s="29"/>
      <c r="K12" s="29"/>
      <c r="L12" s="29">
        <v>5</v>
      </c>
      <c r="M12" s="29">
        <v>9</v>
      </c>
      <c r="N12" s="29" t="s">
        <v>0</v>
      </c>
      <c r="O12" s="29"/>
      <c r="P12" s="29"/>
      <c r="Q12" s="29"/>
      <c r="R12" s="29" t="s">
        <v>0</v>
      </c>
      <c r="S12" s="29"/>
      <c r="T12" s="29" t="s">
        <v>0</v>
      </c>
      <c r="U12" s="29"/>
      <c r="V12" s="29"/>
      <c r="W12" s="29" t="s">
        <v>0</v>
      </c>
      <c r="X12" s="29"/>
      <c r="Y12" s="29" t="s">
        <v>0</v>
      </c>
      <c r="Z12" s="29" t="s">
        <v>0</v>
      </c>
      <c r="AA12" s="29" t="s">
        <v>0</v>
      </c>
      <c r="AB12" s="29"/>
      <c r="AC12" s="29" t="s">
        <v>0</v>
      </c>
      <c r="AD12" s="29" t="s">
        <v>0</v>
      </c>
      <c r="AE12" s="29">
        <v>15</v>
      </c>
      <c r="AF12" s="29">
        <v>14</v>
      </c>
      <c r="AG12" s="29" t="s">
        <v>0</v>
      </c>
      <c r="AH12" s="29" t="s">
        <v>0</v>
      </c>
      <c r="AI12" s="29" t="s">
        <v>0</v>
      </c>
      <c r="AJ12" s="29"/>
      <c r="AK12" s="29" t="s">
        <v>0</v>
      </c>
      <c r="AL12" s="29" t="s">
        <v>0</v>
      </c>
      <c r="AM12" s="29">
        <v>11</v>
      </c>
      <c r="AN12" s="29">
        <v>15</v>
      </c>
      <c r="AO12" s="29" t="s">
        <v>0</v>
      </c>
      <c r="AP12" s="29" t="s">
        <v>0</v>
      </c>
      <c r="AQ12" s="29" t="s">
        <v>0</v>
      </c>
      <c r="AR12" s="29" t="s">
        <v>0</v>
      </c>
      <c r="AS12" s="29"/>
      <c r="AT12" s="29" t="s">
        <v>0</v>
      </c>
      <c r="AU12" s="29" t="s">
        <v>0</v>
      </c>
      <c r="AV12" s="29" t="s">
        <v>0</v>
      </c>
      <c r="AW12" s="29" t="s">
        <v>0</v>
      </c>
      <c r="AX12" s="29" t="s">
        <v>0</v>
      </c>
      <c r="AY12" s="29"/>
      <c r="AZ12" s="29">
        <v>5</v>
      </c>
      <c r="BA12" s="29"/>
      <c r="BB12" s="29"/>
      <c r="BC12" s="29"/>
      <c r="BD12" s="29"/>
      <c r="BE12" s="29"/>
      <c r="BF12" s="29"/>
      <c r="BG12" s="29"/>
      <c r="BH12" s="29"/>
      <c r="BI12" s="29"/>
      <c r="BJ12" s="29" t="s">
        <v>0</v>
      </c>
      <c r="BK12" s="29">
        <v>6</v>
      </c>
      <c r="BL12" s="29">
        <v>9</v>
      </c>
      <c r="BM12" s="29"/>
      <c r="BN12" s="29"/>
      <c r="BO12" s="29"/>
      <c r="BP12" s="29"/>
      <c r="BQ12" s="29" t="s">
        <v>0</v>
      </c>
      <c r="BR12" s="29" t="s">
        <v>0</v>
      </c>
      <c r="BS12" s="29"/>
      <c r="BT12" s="29" t="s">
        <v>0</v>
      </c>
      <c r="BU12" s="29">
        <v>11</v>
      </c>
      <c r="BV12" s="29"/>
      <c r="BW12" s="29" t="s">
        <v>0</v>
      </c>
      <c r="BX12" s="29" t="s">
        <v>0</v>
      </c>
      <c r="BY12" s="29"/>
      <c r="BZ12" s="29" t="s">
        <v>0</v>
      </c>
      <c r="CA12" s="29" t="s">
        <v>0</v>
      </c>
      <c r="CB12" s="29"/>
      <c r="CC12" s="29" t="s">
        <v>0</v>
      </c>
      <c r="CD12" s="29" t="s">
        <v>0</v>
      </c>
      <c r="CE12" s="29"/>
      <c r="CF12" s="29"/>
      <c r="CG12" s="29"/>
      <c r="CH12" s="29"/>
      <c r="CI12" s="29"/>
      <c r="CJ12" s="29">
        <v>4</v>
      </c>
      <c r="CK12" s="29"/>
      <c r="CL12" s="29"/>
      <c r="CM12" s="29"/>
      <c r="CN12" s="29"/>
      <c r="CO12" s="29"/>
      <c r="CP12" s="29" t="s">
        <v>0</v>
      </c>
      <c r="CQ12" s="29">
        <v>5</v>
      </c>
      <c r="CR12" s="29" t="s">
        <v>0</v>
      </c>
      <c r="CS12" s="29" t="s">
        <v>0</v>
      </c>
      <c r="CT12" s="29" t="s">
        <v>0</v>
      </c>
      <c r="CU12" s="29" t="s">
        <v>0</v>
      </c>
      <c r="CV12" s="29">
        <v>16</v>
      </c>
      <c r="CW12" s="29" t="s">
        <v>0</v>
      </c>
      <c r="CX12" s="29" t="s">
        <v>0</v>
      </c>
      <c r="CY12" s="29" t="s">
        <v>0</v>
      </c>
      <c r="CZ12" s="29">
        <v>5</v>
      </c>
      <c r="DA12" s="29">
        <v>5</v>
      </c>
      <c r="DB12" s="29" t="s">
        <v>0</v>
      </c>
      <c r="DC12" s="29" t="s">
        <v>0</v>
      </c>
      <c r="DD12" s="29">
        <v>19</v>
      </c>
      <c r="DE12" s="29" t="s">
        <v>0</v>
      </c>
      <c r="DF12" s="29">
        <v>17</v>
      </c>
      <c r="DG12" s="29">
        <v>5</v>
      </c>
      <c r="DH12" s="29" t="s">
        <v>0</v>
      </c>
      <c r="DI12" s="77">
        <v>23</v>
      </c>
      <c r="DJ12" s="29"/>
      <c r="DK12" s="29" t="s">
        <v>0</v>
      </c>
      <c r="DL12" s="29" t="s">
        <v>0</v>
      </c>
      <c r="DM12" s="29" t="s">
        <v>0</v>
      </c>
      <c r="DN12" s="29" t="s">
        <v>0</v>
      </c>
    </row>
    <row r="13" spans="1:118" x14ac:dyDescent="0.2">
      <c r="A13" s="28" t="s">
        <v>2877</v>
      </c>
      <c r="B13" s="29">
        <v>1</v>
      </c>
      <c r="C13" s="29">
        <v>1</v>
      </c>
      <c r="D13" s="29">
        <v>1</v>
      </c>
      <c r="E13" s="29">
        <v>1</v>
      </c>
      <c r="F13" s="29">
        <v>1</v>
      </c>
      <c r="G13" s="29"/>
      <c r="H13" s="29">
        <v>3</v>
      </c>
      <c r="I13" s="29"/>
      <c r="J13" s="29"/>
      <c r="K13" s="29"/>
      <c r="L13" s="29">
        <v>1</v>
      </c>
      <c r="M13" s="29">
        <v>1</v>
      </c>
      <c r="N13" s="29">
        <v>1</v>
      </c>
      <c r="O13" s="29"/>
      <c r="P13" s="29"/>
      <c r="Q13" s="29"/>
      <c r="R13" s="29">
        <v>4</v>
      </c>
      <c r="S13" s="29"/>
      <c r="T13" s="29">
        <v>4</v>
      </c>
      <c r="U13" s="29"/>
      <c r="V13" s="29"/>
      <c r="W13" s="29">
        <v>5</v>
      </c>
      <c r="X13" s="29"/>
      <c r="Y13" s="29">
        <v>4</v>
      </c>
      <c r="Z13" s="29">
        <v>8</v>
      </c>
      <c r="AA13" s="29" t="s">
        <v>0</v>
      </c>
      <c r="AB13" s="29"/>
      <c r="AC13" s="29">
        <v>1</v>
      </c>
      <c r="AD13" s="29" t="s">
        <v>0</v>
      </c>
      <c r="AE13" s="29">
        <v>1</v>
      </c>
      <c r="AF13" s="29">
        <v>2</v>
      </c>
      <c r="AG13" s="29">
        <v>2</v>
      </c>
      <c r="AH13" s="29">
        <v>2</v>
      </c>
      <c r="AI13" s="29">
        <v>4</v>
      </c>
      <c r="AJ13" s="29"/>
      <c r="AK13" s="29">
        <v>4</v>
      </c>
      <c r="AL13" s="29">
        <v>9</v>
      </c>
      <c r="AM13" s="29">
        <v>1</v>
      </c>
      <c r="AN13" s="29">
        <v>1</v>
      </c>
      <c r="AO13" s="29" t="s">
        <v>0</v>
      </c>
      <c r="AP13" s="29">
        <v>2</v>
      </c>
      <c r="AQ13" s="29">
        <v>2</v>
      </c>
      <c r="AR13" s="29" t="s">
        <v>0</v>
      </c>
      <c r="AS13" s="29"/>
      <c r="AT13" s="29">
        <v>1</v>
      </c>
      <c r="AU13" s="29" t="s">
        <v>0</v>
      </c>
      <c r="AV13" s="29">
        <v>2</v>
      </c>
      <c r="AW13" s="29">
        <v>5</v>
      </c>
      <c r="AX13" s="29" t="s">
        <v>0</v>
      </c>
      <c r="AY13" s="29"/>
      <c r="AZ13" s="29" t="s">
        <v>0</v>
      </c>
      <c r="BA13" s="29"/>
      <c r="BB13" s="29"/>
      <c r="BC13" s="29"/>
      <c r="BD13" s="29"/>
      <c r="BE13" s="29"/>
      <c r="BF13" s="29"/>
      <c r="BG13" s="29"/>
      <c r="BH13" s="29"/>
      <c r="BI13" s="29"/>
      <c r="BJ13" s="29">
        <v>3</v>
      </c>
      <c r="BK13" s="29" t="s">
        <v>0</v>
      </c>
      <c r="BL13" s="29" t="s">
        <v>0</v>
      </c>
      <c r="BM13" s="29"/>
      <c r="BN13" s="29"/>
      <c r="BO13" s="29"/>
      <c r="BP13" s="29"/>
      <c r="BQ13" s="29">
        <v>3</v>
      </c>
      <c r="BR13" s="29">
        <v>7</v>
      </c>
      <c r="BS13" s="29"/>
      <c r="BT13" s="29">
        <v>1</v>
      </c>
      <c r="BU13" s="29">
        <v>7</v>
      </c>
      <c r="BV13" s="29"/>
      <c r="BW13" s="29">
        <v>1</v>
      </c>
      <c r="BX13" s="29">
        <v>6</v>
      </c>
      <c r="BY13" s="29"/>
      <c r="BZ13" s="29">
        <v>3</v>
      </c>
      <c r="CA13" s="29">
        <v>2</v>
      </c>
      <c r="CB13" s="29"/>
      <c r="CC13" s="29">
        <v>2</v>
      </c>
      <c r="CD13" s="29">
        <v>8</v>
      </c>
      <c r="CE13" s="29"/>
      <c r="CF13" s="29"/>
      <c r="CG13" s="29"/>
      <c r="CH13" s="29"/>
      <c r="CI13" s="29"/>
      <c r="CJ13" s="29" t="s">
        <v>0</v>
      </c>
      <c r="CK13" s="29"/>
      <c r="CL13" s="29"/>
      <c r="CM13" s="29"/>
      <c r="CN13" s="29"/>
      <c r="CO13" s="29"/>
      <c r="CP13" s="29">
        <v>1</v>
      </c>
      <c r="CQ13" s="29">
        <v>1</v>
      </c>
      <c r="CR13" s="29">
        <v>3</v>
      </c>
      <c r="CS13" s="29" t="s">
        <v>0</v>
      </c>
      <c r="CT13" s="29">
        <v>4</v>
      </c>
      <c r="CU13" s="29">
        <v>6</v>
      </c>
      <c r="CV13" s="29">
        <v>1</v>
      </c>
      <c r="CW13" s="29">
        <v>2</v>
      </c>
      <c r="CX13" s="29">
        <v>4</v>
      </c>
      <c r="CY13" s="29">
        <v>6</v>
      </c>
      <c r="CZ13" s="29" t="s">
        <v>0</v>
      </c>
      <c r="DA13" s="29" t="s">
        <v>0</v>
      </c>
      <c r="DB13" s="29">
        <v>3</v>
      </c>
      <c r="DC13" s="29" t="s">
        <v>0</v>
      </c>
      <c r="DD13" s="29">
        <v>1</v>
      </c>
      <c r="DE13" s="29">
        <v>4</v>
      </c>
      <c r="DF13" s="29">
        <v>2</v>
      </c>
      <c r="DG13" s="29" t="s">
        <v>0</v>
      </c>
      <c r="DH13" s="29">
        <v>3</v>
      </c>
      <c r="DI13" s="77">
        <v>1</v>
      </c>
      <c r="DJ13" s="29"/>
      <c r="DK13" s="29">
        <v>1</v>
      </c>
      <c r="DL13" s="29">
        <v>1</v>
      </c>
      <c r="DM13" s="29">
        <v>1</v>
      </c>
      <c r="DN13" s="29">
        <v>1</v>
      </c>
    </row>
    <row r="14" spans="1:118" x14ac:dyDescent="0.2">
      <c r="A14" s="28" t="s">
        <v>2882</v>
      </c>
      <c r="B14" s="29">
        <v>4</v>
      </c>
      <c r="C14" s="29">
        <v>3</v>
      </c>
      <c r="D14" s="29">
        <v>2</v>
      </c>
      <c r="E14" s="29">
        <v>2</v>
      </c>
      <c r="F14" s="29">
        <v>2</v>
      </c>
      <c r="G14" s="29"/>
      <c r="H14" s="29" t="s">
        <v>0</v>
      </c>
      <c r="I14" s="29"/>
      <c r="J14" s="29"/>
      <c r="K14" s="29"/>
      <c r="L14" s="29">
        <v>3</v>
      </c>
      <c r="M14" s="29">
        <v>2</v>
      </c>
      <c r="N14" s="29">
        <v>3</v>
      </c>
      <c r="O14" s="29"/>
      <c r="P14" s="29"/>
      <c r="Q14" s="29"/>
      <c r="R14" s="29" t="s">
        <v>0</v>
      </c>
      <c r="S14" s="29"/>
      <c r="T14" s="29">
        <v>6</v>
      </c>
      <c r="U14" s="29"/>
      <c r="V14" s="29"/>
      <c r="W14" s="29">
        <v>2</v>
      </c>
      <c r="X14" s="29"/>
      <c r="Y14" s="29" t="s">
        <v>0</v>
      </c>
      <c r="Z14" s="29">
        <v>10</v>
      </c>
      <c r="AA14" s="29" t="s">
        <v>0</v>
      </c>
      <c r="AB14" s="29"/>
      <c r="AC14" s="29">
        <v>10</v>
      </c>
      <c r="AD14" s="29" t="s">
        <v>0</v>
      </c>
      <c r="AE14" s="29">
        <v>2</v>
      </c>
      <c r="AF14" s="29">
        <v>5</v>
      </c>
      <c r="AG14" s="29">
        <v>10</v>
      </c>
      <c r="AH14" s="29">
        <v>8</v>
      </c>
      <c r="AI14" s="29" t="s">
        <v>0</v>
      </c>
      <c r="AJ14" s="29"/>
      <c r="AK14" s="29">
        <v>9</v>
      </c>
      <c r="AL14" s="29">
        <v>10</v>
      </c>
      <c r="AM14" s="29">
        <v>2</v>
      </c>
      <c r="AN14" s="29">
        <v>2</v>
      </c>
      <c r="AO14" s="29" t="s">
        <v>0</v>
      </c>
      <c r="AP14" s="29">
        <v>7</v>
      </c>
      <c r="AQ14" s="29">
        <v>9</v>
      </c>
      <c r="AR14" s="29" t="s">
        <v>0</v>
      </c>
      <c r="AS14" s="29"/>
      <c r="AT14" s="29" t="s">
        <v>0</v>
      </c>
      <c r="AU14" s="29" t="s">
        <v>0</v>
      </c>
      <c r="AV14" s="29">
        <v>6</v>
      </c>
      <c r="AW14" s="29">
        <v>10</v>
      </c>
      <c r="AX14" s="29" t="s">
        <v>0</v>
      </c>
      <c r="AY14" s="29"/>
      <c r="AZ14" s="29" t="s">
        <v>0</v>
      </c>
      <c r="BA14" s="29"/>
      <c r="BB14" s="29"/>
      <c r="BC14" s="29"/>
      <c r="BD14" s="29"/>
      <c r="BE14" s="29"/>
      <c r="BF14" s="29"/>
      <c r="BG14" s="29"/>
      <c r="BH14" s="29"/>
      <c r="BI14" s="29"/>
      <c r="BJ14" s="29" t="s">
        <v>0</v>
      </c>
      <c r="BK14" s="29">
        <v>1</v>
      </c>
      <c r="BL14" s="29">
        <v>3</v>
      </c>
      <c r="BM14" s="29"/>
      <c r="BN14" s="29"/>
      <c r="BO14" s="29"/>
      <c r="BP14" s="29"/>
      <c r="BQ14" s="29">
        <v>6</v>
      </c>
      <c r="BR14" s="29">
        <v>9</v>
      </c>
      <c r="BS14" s="29"/>
      <c r="BT14" s="29">
        <v>2</v>
      </c>
      <c r="BU14" s="29">
        <v>6</v>
      </c>
      <c r="BV14" s="29"/>
      <c r="BW14" s="29">
        <v>9</v>
      </c>
      <c r="BX14" s="29" t="s">
        <v>0</v>
      </c>
      <c r="BY14" s="29"/>
      <c r="BZ14" s="29" t="s">
        <v>0</v>
      </c>
      <c r="CA14" s="29" t="s">
        <v>0</v>
      </c>
      <c r="CB14" s="29"/>
      <c r="CC14" s="29">
        <v>6</v>
      </c>
      <c r="CD14" s="29">
        <v>10</v>
      </c>
      <c r="CE14" s="29"/>
      <c r="CF14" s="29"/>
      <c r="CG14" s="29"/>
      <c r="CH14" s="29"/>
      <c r="CI14" s="29"/>
      <c r="CJ14" s="29" t="s">
        <v>0</v>
      </c>
      <c r="CK14" s="29"/>
      <c r="CL14" s="29"/>
      <c r="CM14" s="29"/>
      <c r="CN14" s="29"/>
      <c r="CO14" s="29"/>
      <c r="CP14" s="29">
        <v>3</v>
      </c>
      <c r="CQ14" s="29">
        <v>2</v>
      </c>
      <c r="CR14" s="29" t="s">
        <v>0</v>
      </c>
      <c r="CS14" s="29" t="s">
        <v>0</v>
      </c>
      <c r="CT14" s="29">
        <v>7</v>
      </c>
      <c r="CU14" s="29">
        <v>11</v>
      </c>
      <c r="CV14" s="29">
        <v>2</v>
      </c>
      <c r="CW14" s="29">
        <v>10</v>
      </c>
      <c r="CX14" s="29" t="s">
        <v>0</v>
      </c>
      <c r="CY14" s="29">
        <v>10</v>
      </c>
      <c r="CZ14" s="29" t="s">
        <v>0</v>
      </c>
      <c r="DA14" s="29" t="s">
        <v>0</v>
      </c>
      <c r="DB14" s="29" t="s">
        <v>0</v>
      </c>
      <c r="DC14" s="29" t="s">
        <v>0</v>
      </c>
      <c r="DD14" s="29">
        <v>3</v>
      </c>
      <c r="DE14" s="29">
        <v>11</v>
      </c>
      <c r="DF14" s="29">
        <v>4</v>
      </c>
      <c r="DG14" s="29" t="s">
        <v>0</v>
      </c>
      <c r="DH14" s="29" t="s">
        <v>0</v>
      </c>
      <c r="DI14" s="77">
        <v>3</v>
      </c>
      <c r="DJ14" s="29"/>
      <c r="DK14" s="29">
        <v>3</v>
      </c>
      <c r="DL14" s="29">
        <v>2</v>
      </c>
      <c r="DM14" s="29">
        <v>2</v>
      </c>
      <c r="DN14" s="29">
        <v>3</v>
      </c>
    </row>
    <row r="15" spans="1:118" x14ac:dyDescent="0.2">
      <c r="A15" s="28" t="s">
        <v>2871</v>
      </c>
      <c r="B15" s="29" t="s">
        <v>0</v>
      </c>
      <c r="C15" s="29" t="s">
        <v>0</v>
      </c>
      <c r="D15" s="29" t="s">
        <v>0</v>
      </c>
      <c r="E15" s="29" t="s">
        <v>0</v>
      </c>
      <c r="F15" s="29" t="s">
        <v>0</v>
      </c>
      <c r="G15" s="29"/>
      <c r="H15" s="29" t="s">
        <v>0</v>
      </c>
      <c r="I15" s="29"/>
      <c r="J15" s="29"/>
      <c r="K15" s="29"/>
      <c r="L15" s="29" t="s">
        <v>0</v>
      </c>
      <c r="M15" s="29" t="s">
        <v>0</v>
      </c>
      <c r="N15" s="29" t="s">
        <v>0</v>
      </c>
      <c r="O15" s="29"/>
      <c r="P15" s="29"/>
      <c r="Q15" s="29"/>
      <c r="R15" s="29" t="s">
        <v>0</v>
      </c>
      <c r="S15" s="29"/>
      <c r="T15" s="29" t="s">
        <v>0</v>
      </c>
      <c r="U15" s="29"/>
      <c r="V15" s="29"/>
      <c r="W15" s="29" t="s">
        <v>0</v>
      </c>
      <c r="X15" s="29"/>
      <c r="Y15" s="29" t="s">
        <v>0</v>
      </c>
      <c r="Z15" s="29" t="s">
        <v>0</v>
      </c>
      <c r="AA15" s="29" t="s">
        <v>0</v>
      </c>
      <c r="AB15" s="29"/>
      <c r="AC15" s="29" t="s">
        <v>0</v>
      </c>
      <c r="AD15" s="29" t="s">
        <v>0</v>
      </c>
      <c r="AE15" s="29" t="s">
        <v>0</v>
      </c>
      <c r="AF15" s="29" t="s">
        <v>0</v>
      </c>
      <c r="AG15" s="29" t="s">
        <v>0</v>
      </c>
      <c r="AH15" s="29" t="s">
        <v>0</v>
      </c>
      <c r="AI15" s="29" t="s">
        <v>0</v>
      </c>
      <c r="AJ15" s="29"/>
      <c r="AK15" s="29" t="s">
        <v>0</v>
      </c>
      <c r="AL15" s="29" t="s">
        <v>0</v>
      </c>
      <c r="AM15" s="29" t="s">
        <v>0</v>
      </c>
      <c r="AN15" s="29" t="s">
        <v>0</v>
      </c>
      <c r="AO15" s="29" t="s">
        <v>0</v>
      </c>
      <c r="AP15" s="29" t="s">
        <v>0</v>
      </c>
      <c r="AQ15" s="29" t="s">
        <v>0</v>
      </c>
      <c r="AR15" s="29" t="s">
        <v>0</v>
      </c>
      <c r="AS15" s="29"/>
      <c r="AT15" s="29" t="s">
        <v>0</v>
      </c>
      <c r="AU15" s="29" t="s">
        <v>0</v>
      </c>
      <c r="AV15" s="29" t="s">
        <v>0</v>
      </c>
      <c r="AW15" s="29" t="s">
        <v>0</v>
      </c>
      <c r="AX15" s="29" t="s">
        <v>0</v>
      </c>
      <c r="AY15" s="29"/>
      <c r="AZ15" s="29" t="s">
        <v>0</v>
      </c>
      <c r="BA15" s="29"/>
      <c r="BB15" s="29"/>
      <c r="BC15" s="29"/>
      <c r="BD15" s="29"/>
      <c r="BE15" s="29"/>
      <c r="BF15" s="29"/>
      <c r="BG15" s="29"/>
      <c r="BH15" s="29"/>
      <c r="BI15" s="29"/>
      <c r="BJ15" s="29" t="s">
        <v>0</v>
      </c>
      <c r="BK15" s="29" t="s">
        <v>0</v>
      </c>
      <c r="BL15" s="29" t="s">
        <v>0</v>
      </c>
      <c r="BM15" s="29"/>
      <c r="BN15" s="29"/>
      <c r="BO15" s="29"/>
      <c r="BP15" s="29"/>
      <c r="BQ15" s="29" t="s">
        <v>0</v>
      </c>
      <c r="BR15" s="29" t="s">
        <v>0</v>
      </c>
      <c r="BS15" s="29"/>
      <c r="BT15" s="29" t="s">
        <v>0</v>
      </c>
      <c r="BU15" s="29" t="s">
        <v>0</v>
      </c>
      <c r="BV15" s="29"/>
      <c r="BW15" s="29" t="s">
        <v>0</v>
      </c>
      <c r="BX15" s="29" t="s">
        <v>0</v>
      </c>
      <c r="BY15" s="29"/>
      <c r="BZ15" s="29" t="s">
        <v>0</v>
      </c>
      <c r="CA15" s="29" t="s">
        <v>0</v>
      </c>
      <c r="CB15" s="29"/>
      <c r="CC15" s="29" t="s">
        <v>0</v>
      </c>
      <c r="CD15" s="29" t="s">
        <v>0</v>
      </c>
      <c r="CE15" s="29"/>
      <c r="CF15" s="29"/>
      <c r="CG15" s="29"/>
      <c r="CH15" s="29"/>
      <c r="CI15" s="29"/>
      <c r="CJ15" s="29" t="s">
        <v>0</v>
      </c>
      <c r="CK15" s="29"/>
      <c r="CL15" s="29"/>
      <c r="CM15" s="29"/>
      <c r="CN15" s="29"/>
      <c r="CO15" s="29"/>
      <c r="CP15" s="29" t="s">
        <v>0</v>
      </c>
      <c r="CQ15" s="29" t="s">
        <v>0</v>
      </c>
      <c r="CR15" s="29" t="s">
        <v>0</v>
      </c>
      <c r="CS15" s="29" t="s">
        <v>0</v>
      </c>
      <c r="CT15" s="29" t="s">
        <v>0</v>
      </c>
      <c r="CU15" s="29" t="s">
        <v>0</v>
      </c>
      <c r="CV15" s="29" t="s">
        <v>0</v>
      </c>
      <c r="CW15" s="29" t="s">
        <v>0</v>
      </c>
      <c r="CX15" s="29" t="s">
        <v>0</v>
      </c>
      <c r="CY15" s="29" t="s">
        <v>0</v>
      </c>
      <c r="CZ15" s="29" t="s">
        <v>0</v>
      </c>
      <c r="DA15" s="29" t="s">
        <v>0</v>
      </c>
      <c r="DB15" s="29" t="s">
        <v>0</v>
      </c>
      <c r="DC15" s="29" t="s">
        <v>0</v>
      </c>
      <c r="DD15" s="29" t="s">
        <v>0</v>
      </c>
      <c r="DE15" s="29" t="s">
        <v>0</v>
      </c>
      <c r="DF15" s="29" t="s">
        <v>0</v>
      </c>
      <c r="DG15" s="29" t="s">
        <v>0</v>
      </c>
      <c r="DH15" s="29" t="s">
        <v>0</v>
      </c>
      <c r="DI15" s="77" t="s">
        <v>0</v>
      </c>
      <c r="DJ15" s="29"/>
      <c r="DK15" s="29" t="s">
        <v>0</v>
      </c>
      <c r="DL15" s="29" t="s">
        <v>0</v>
      </c>
      <c r="DM15" s="29" t="s">
        <v>0</v>
      </c>
      <c r="DN15" s="29" t="s">
        <v>0</v>
      </c>
    </row>
    <row r="16" spans="1:118" x14ac:dyDescent="0.2">
      <c r="A16" s="28" t="s">
        <v>2869</v>
      </c>
      <c r="B16" s="29" t="s">
        <v>0</v>
      </c>
      <c r="C16" s="29" t="s">
        <v>0</v>
      </c>
      <c r="D16" s="29" t="s">
        <v>0</v>
      </c>
      <c r="E16" s="29" t="s">
        <v>0</v>
      </c>
      <c r="F16" s="29" t="s">
        <v>0</v>
      </c>
      <c r="G16" s="29"/>
      <c r="H16" s="29" t="s">
        <v>0</v>
      </c>
      <c r="I16" s="29"/>
      <c r="J16" s="29"/>
      <c r="K16" s="29"/>
      <c r="L16" s="29" t="s">
        <v>0</v>
      </c>
      <c r="M16" s="29" t="s">
        <v>0</v>
      </c>
      <c r="N16" s="29" t="s">
        <v>0</v>
      </c>
      <c r="O16" s="29"/>
      <c r="P16" s="29"/>
      <c r="Q16" s="29"/>
      <c r="R16" s="29" t="s">
        <v>0</v>
      </c>
      <c r="S16" s="29"/>
      <c r="T16" s="29" t="s">
        <v>0</v>
      </c>
      <c r="U16" s="29"/>
      <c r="V16" s="29"/>
      <c r="W16" s="29" t="s">
        <v>0</v>
      </c>
      <c r="X16" s="29"/>
      <c r="Y16" s="29" t="s">
        <v>0</v>
      </c>
      <c r="Z16" s="29" t="s">
        <v>0</v>
      </c>
      <c r="AA16" s="29" t="s">
        <v>0</v>
      </c>
      <c r="AB16" s="29"/>
      <c r="AC16" s="29" t="s">
        <v>0</v>
      </c>
      <c r="AD16" s="29" t="s">
        <v>0</v>
      </c>
      <c r="AE16" s="29" t="s">
        <v>0</v>
      </c>
      <c r="AF16" s="29" t="s">
        <v>0</v>
      </c>
      <c r="AG16" s="29" t="s">
        <v>0</v>
      </c>
      <c r="AH16" s="29" t="s">
        <v>0</v>
      </c>
      <c r="AI16" s="29" t="s">
        <v>0</v>
      </c>
      <c r="AJ16" s="29"/>
      <c r="AK16" s="29" t="s">
        <v>0</v>
      </c>
      <c r="AL16" s="29" t="s">
        <v>0</v>
      </c>
      <c r="AM16" s="29" t="s">
        <v>0</v>
      </c>
      <c r="AN16" s="29" t="s">
        <v>0</v>
      </c>
      <c r="AO16" s="29" t="s">
        <v>0</v>
      </c>
      <c r="AP16" s="29" t="s">
        <v>0</v>
      </c>
      <c r="AQ16" s="29" t="s">
        <v>0</v>
      </c>
      <c r="AR16" s="29" t="s">
        <v>0</v>
      </c>
      <c r="AS16" s="29"/>
      <c r="AT16" s="29" t="s">
        <v>0</v>
      </c>
      <c r="AU16" s="29" t="s">
        <v>0</v>
      </c>
      <c r="AV16" s="29" t="s">
        <v>0</v>
      </c>
      <c r="AW16" s="29" t="s">
        <v>0</v>
      </c>
      <c r="AX16" s="29" t="s">
        <v>0</v>
      </c>
      <c r="AY16" s="29"/>
      <c r="AZ16" s="29">
        <v>1</v>
      </c>
      <c r="BA16" s="29"/>
      <c r="BB16" s="29"/>
      <c r="BC16" s="29"/>
      <c r="BD16" s="29"/>
      <c r="BE16" s="29"/>
      <c r="BF16" s="29"/>
      <c r="BG16" s="29"/>
      <c r="BH16" s="29"/>
      <c r="BI16" s="29"/>
      <c r="BJ16" s="29" t="s">
        <v>0</v>
      </c>
      <c r="BK16" s="29" t="s">
        <v>0</v>
      </c>
      <c r="BL16" s="29" t="s">
        <v>0</v>
      </c>
      <c r="BM16" s="29"/>
      <c r="BN16" s="29"/>
      <c r="BO16" s="29"/>
      <c r="BP16" s="29"/>
      <c r="BQ16" s="29" t="s">
        <v>0</v>
      </c>
      <c r="BR16" s="29" t="s">
        <v>0</v>
      </c>
      <c r="BS16" s="29"/>
      <c r="BT16" s="29" t="s">
        <v>0</v>
      </c>
      <c r="BU16" s="29" t="s">
        <v>0</v>
      </c>
      <c r="BV16" s="29"/>
      <c r="BW16" s="29" t="s">
        <v>0</v>
      </c>
      <c r="BX16" s="29" t="s">
        <v>0</v>
      </c>
      <c r="BY16" s="29"/>
      <c r="BZ16" s="29" t="s">
        <v>0</v>
      </c>
      <c r="CA16" s="29" t="s">
        <v>0</v>
      </c>
      <c r="CB16" s="29"/>
      <c r="CC16" s="29" t="s">
        <v>0</v>
      </c>
      <c r="CD16" s="29" t="s">
        <v>0</v>
      </c>
      <c r="CE16" s="29"/>
      <c r="CF16" s="29"/>
      <c r="CG16" s="29"/>
      <c r="CH16" s="29"/>
      <c r="CI16" s="29"/>
      <c r="CJ16" s="29">
        <v>2</v>
      </c>
      <c r="CK16" s="29"/>
      <c r="CL16" s="29"/>
      <c r="CM16" s="29"/>
      <c r="CN16" s="29"/>
      <c r="CO16" s="29"/>
      <c r="CP16" s="29" t="s">
        <v>0</v>
      </c>
      <c r="CQ16" s="29" t="s">
        <v>0</v>
      </c>
      <c r="CR16" s="29" t="s">
        <v>0</v>
      </c>
      <c r="CS16" s="29" t="s">
        <v>0</v>
      </c>
      <c r="CT16" s="29" t="s">
        <v>0</v>
      </c>
      <c r="CU16" s="29" t="s">
        <v>0</v>
      </c>
      <c r="CV16" s="29" t="s">
        <v>0</v>
      </c>
      <c r="CW16" s="29" t="s">
        <v>0</v>
      </c>
      <c r="CX16" s="29" t="s">
        <v>0</v>
      </c>
      <c r="CY16" s="29" t="s">
        <v>0</v>
      </c>
      <c r="CZ16" s="29">
        <v>1</v>
      </c>
      <c r="DA16" s="29">
        <v>2</v>
      </c>
      <c r="DB16" s="29" t="s">
        <v>0</v>
      </c>
      <c r="DC16" s="29" t="s">
        <v>0</v>
      </c>
      <c r="DD16" s="29" t="s">
        <v>0</v>
      </c>
      <c r="DE16" s="29" t="s">
        <v>0</v>
      </c>
      <c r="DF16" s="29" t="s">
        <v>0</v>
      </c>
      <c r="DG16" s="29">
        <v>1</v>
      </c>
      <c r="DH16" s="29" t="s">
        <v>0</v>
      </c>
      <c r="DI16" s="77">
        <v>19</v>
      </c>
      <c r="DJ16" s="29"/>
      <c r="DK16" s="29" t="s">
        <v>0</v>
      </c>
      <c r="DL16" s="29" t="s">
        <v>0</v>
      </c>
      <c r="DM16" s="29" t="s">
        <v>0</v>
      </c>
      <c r="DN16" s="29" t="s">
        <v>0</v>
      </c>
    </row>
    <row r="17" spans="1:118" x14ac:dyDescent="0.2">
      <c r="A17" s="28" t="s">
        <v>2870</v>
      </c>
      <c r="B17" s="29" t="s">
        <v>0</v>
      </c>
      <c r="C17" s="29">
        <v>5</v>
      </c>
      <c r="D17" s="29" t="s">
        <v>0</v>
      </c>
      <c r="E17" s="29">
        <v>5</v>
      </c>
      <c r="F17" s="29">
        <v>7</v>
      </c>
      <c r="G17" s="29"/>
      <c r="H17" s="29" t="s">
        <v>0</v>
      </c>
      <c r="I17" s="29"/>
      <c r="J17" s="29"/>
      <c r="K17" s="29"/>
      <c r="L17" s="29">
        <v>7</v>
      </c>
      <c r="M17" s="29">
        <v>8</v>
      </c>
      <c r="N17" s="29">
        <v>6</v>
      </c>
      <c r="O17" s="29"/>
      <c r="P17" s="29"/>
      <c r="Q17" s="29"/>
      <c r="R17" s="29" t="s">
        <v>0</v>
      </c>
      <c r="S17" s="29"/>
      <c r="T17" s="29">
        <v>2</v>
      </c>
      <c r="U17" s="29"/>
      <c r="V17" s="29"/>
      <c r="W17" s="29">
        <v>10</v>
      </c>
      <c r="X17" s="29"/>
      <c r="Y17" s="29" t="s">
        <v>0</v>
      </c>
      <c r="Z17" s="29">
        <v>5</v>
      </c>
      <c r="AA17" s="29">
        <v>5</v>
      </c>
      <c r="AB17" s="29"/>
      <c r="AC17" s="29">
        <v>12</v>
      </c>
      <c r="AD17" s="29">
        <v>1</v>
      </c>
      <c r="AE17" s="29">
        <v>11</v>
      </c>
      <c r="AF17" s="29" t="s">
        <v>0</v>
      </c>
      <c r="AG17" s="29">
        <v>6</v>
      </c>
      <c r="AH17" s="29">
        <v>12</v>
      </c>
      <c r="AI17" s="29" t="s">
        <v>0</v>
      </c>
      <c r="AJ17" s="29"/>
      <c r="AK17" s="29">
        <v>6</v>
      </c>
      <c r="AL17" s="29" t="s">
        <v>0</v>
      </c>
      <c r="AM17" s="29" t="s">
        <v>0</v>
      </c>
      <c r="AN17" s="29">
        <v>10</v>
      </c>
      <c r="AO17" s="29" t="s">
        <v>0</v>
      </c>
      <c r="AP17" s="29" t="s">
        <v>0</v>
      </c>
      <c r="AQ17" s="29">
        <v>6</v>
      </c>
      <c r="AR17" s="29">
        <v>3</v>
      </c>
      <c r="AS17" s="29"/>
      <c r="AT17" s="29" t="s">
        <v>0</v>
      </c>
      <c r="AU17" s="29" t="s">
        <v>0</v>
      </c>
      <c r="AV17" s="29">
        <v>11</v>
      </c>
      <c r="AW17" s="29">
        <v>6</v>
      </c>
      <c r="AX17" s="29">
        <v>5</v>
      </c>
      <c r="AY17" s="29"/>
      <c r="AZ17" s="29">
        <v>4</v>
      </c>
      <c r="BA17" s="29"/>
      <c r="BB17" s="29"/>
      <c r="BC17" s="29"/>
      <c r="BD17" s="29"/>
      <c r="BE17" s="29"/>
      <c r="BF17" s="29"/>
      <c r="BG17" s="29"/>
      <c r="BH17" s="29"/>
      <c r="BI17" s="29"/>
      <c r="BJ17" s="29">
        <v>2</v>
      </c>
      <c r="BK17" s="29" t="s">
        <v>0</v>
      </c>
      <c r="BL17" s="29" t="s">
        <v>0</v>
      </c>
      <c r="BM17" s="29"/>
      <c r="BN17" s="29"/>
      <c r="BO17" s="29"/>
      <c r="BP17" s="29"/>
      <c r="BQ17" s="29">
        <v>5</v>
      </c>
      <c r="BR17" s="29">
        <v>5</v>
      </c>
      <c r="BS17" s="29"/>
      <c r="BT17" s="29">
        <v>9</v>
      </c>
      <c r="BU17" s="29">
        <v>9</v>
      </c>
      <c r="BV17" s="29"/>
      <c r="BW17" s="29">
        <v>7</v>
      </c>
      <c r="BX17" s="29">
        <v>3</v>
      </c>
      <c r="BY17" s="29"/>
      <c r="BZ17" s="29" t="s">
        <v>0</v>
      </c>
      <c r="CA17" s="29" t="s">
        <v>0</v>
      </c>
      <c r="CB17" s="29"/>
      <c r="CC17" s="29">
        <v>8</v>
      </c>
      <c r="CD17" s="29">
        <v>4</v>
      </c>
      <c r="CE17" s="29"/>
      <c r="CF17" s="29"/>
      <c r="CG17" s="29"/>
      <c r="CH17" s="29"/>
      <c r="CI17" s="29"/>
      <c r="CJ17" s="29">
        <v>3</v>
      </c>
      <c r="CK17" s="29"/>
      <c r="CL17" s="29"/>
      <c r="CM17" s="29"/>
      <c r="CN17" s="29"/>
      <c r="CO17" s="29"/>
      <c r="CP17" s="29">
        <v>6</v>
      </c>
      <c r="CQ17" s="29">
        <v>7</v>
      </c>
      <c r="CR17" s="29" t="s">
        <v>0</v>
      </c>
      <c r="CS17" s="29" t="s">
        <v>0</v>
      </c>
      <c r="CT17" s="29">
        <v>3</v>
      </c>
      <c r="CU17" s="29">
        <v>8</v>
      </c>
      <c r="CV17" s="29">
        <v>12</v>
      </c>
      <c r="CW17" s="29">
        <v>7</v>
      </c>
      <c r="CX17" s="29" t="s">
        <v>0</v>
      </c>
      <c r="CY17" s="29">
        <v>7</v>
      </c>
      <c r="CZ17" s="29">
        <v>4</v>
      </c>
      <c r="DA17" s="29">
        <v>3</v>
      </c>
      <c r="DB17" s="29">
        <v>2</v>
      </c>
      <c r="DC17" s="29" t="s">
        <v>0</v>
      </c>
      <c r="DD17" s="29">
        <v>10</v>
      </c>
      <c r="DE17" s="29">
        <v>5</v>
      </c>
      <c r="DF17" s="29">
        <v>10</v>
      </c>
      <c r="DG17" s="29">
        <v>3</v>
      </c>
      <c r="DH17" s="29">
        <v>2</v>
      </c>
      <c r="DI17" s="77">
        <v>8</v>
      </c>
      <c r="DJ17" s="29"/>
      <c r="DK17" s="29">
        <v>6</v>
      </c>
      <c r="DL17" s="29">
        <v>7</v>
      </c>
      <c r="DM17" s="29" t="s">
        <v>0</v>
      </c>
      <c r="DN17" s="29">
        <v>6</v>
      </c>
    </row>
    <row r="18" spans="1:118" x14ac:dyDescent="0.2">
      <c r="A18" s="28" t="s">
        <v>2862</v>
      </c>
      <c r="B18" s="29" t="s">
        <v>0</v>
      </c>
      <c r="C18" s="29">
        <v>11</v>
      </c>
      <c r="D18" s="29" t="s">
        <v>0</v>
      </c>
      <c r="E18" s="29">
        <v>9</v>
      </c>
      <c r="F18" s="29" t="s">
        <v>0</v>
      </c>
      <c r="G18" s="29"/>
      <c r="H18" s="29" t="s">
        <v>0</v>
      </c>
      <c r="I18" s="29"/>
      <c r="J18" s="29"/>
      <c r="K18" s="29"/>
      <c r="L18" s="29" t="s">
        <v>0</v>
      </c>
      <c r="M18" s="29">
        <v>11</v>
      </c>
      <c r="N18" s="29">
        <v>11</v>
      </c>
      <c r="O18" s="29"/>
      <c r="P18" s="29"/>
      <c r="Q18" s="29"/>
      <c r="R18" s="29" t="s">
        <v>0</v>
      </c>
      <c r="S18" s="29"/>
      <c r="T18" s="29">
        <v>11</v>
      </c>
      <c r="U18" s="29"/>
      <c r="V18" s="29"/>
      <c r="W18" s="29">
        <v>9</v>
      </c>
      <c r="X18" s="29"/>
      <c r="Y18" s="29" t="s">
        <v>0</v>
      </c>
      <c r="Z18" s="29">
        <v>14</v>
      </c>
      <c r="AA18" s="29">
        <v>7</v>
      </c>
      <c r="AB18" s="29"/>
      <c r="AC18" s="29">
        <v>13</v>
      </c>
      <c r="AD18" s="29">
        <v>6</v>
      </c>
      <c r="AE18" s="29">
        <v>14</v>
      </c>
      <c r="AF18" s="29">
        <v>12</v>
      </c>
      <c r="AG18" s="29">
        <v>13</v>
      </c>
      <c r="AH18" s="29">
        <v>10</v>
      </c>
      <c r="AI18" s="29" t="s">
        <v>0</v>
      </c>
      <c r="AJ18" s="29"/>
      <c r="AK18" s="29">
        <v>12</v>
      </c>
      <c r="AL18" s="29">
        <v>7</v>
      </c>
      <c r="AM18" s="29" t="s">
        <v>0</v>
      </c>
      <c r="AN18" s="29">
        <v>12</v>
      </c>
      <c r="AO18" s="29">
        <v>5</v>
      </c>
      <c r="AP18" s="29" t="s">
        <v>0</v>
      </c>
      <c r="AQ18" s="29">
        <v>12</v>
      </c>
      <c r="AR18" s="29">
        <v>6</v>
      </c>
      <c r="AS18" s="29"/>
      <c r="AT18" s="29" t="s">
        <v>0</v>
      </c>
      <c r="AU18" s="29" t="s">
        <v>0</v>
      </c>
      <c r="AV18" s="29" t="s">
        <v>0</v>
      </c>
      <c r="AW18" s="29">
        <v>12</v>
      </c>
      <c r="AX18" s="29">
        <v>7</v>
      </c>
      <c r="AY18" s="29"/>
      <c r="AZ18" s="29" t="s">
        <v>0</v>
      </c>
      <c r="BA18" s="29"/>
      <c r="BB18" s="29"/>
      <c r="BC18" s="29"/>
      <c r="BD18" s="29"/>
      <c r="BE18" s="29"/>
      <c r="BF18" s="29"/>
      <c r="BG18" s="29"/>
      <c r="BH18" s="29"/>
      <c r="BI18" s="29"/>
      <c r="BJ18" s="29" t="s">
        <v>0</v>
      </c>
      <c r="BK18" s="29">
        <v>9</v>
      </c>
      <c r="BL18" s="29">
        <v>6</v>
      </c>
      <c r="BM18" s="29"/>
      <c r="BN18" s="29"/>
      <c r="BO18" s="29"/>
      <c r="BP18" s="29"/>
      <c r="BQ18" s="29">
        <v>11</v>
      </c>
      <c r="BR18" s="29">
        <v>12</v>
      </c>
      <c r="BS18" s="29"/>
      <c r="BT18" s="29">
        <v>12</v>
      </c>
      <c r="BU18" s="29" t="s">
        <v>0</v>
      </c>
      <c r="BV18" s="29"/>
      <c r="BW18" s="29" t="s">
        <v>0</v>
      </c>
      <c r="BX18" s="29" t="s">
        <v>0</v>
      </c>
      <c r="BY18" s="29"/>
      <c r="BZ18" s="29" t="s">
        <v>0</v>
      </c>
      <c r="CA18" s="29" t="s">
        <v>0</v>
      </c>
      <c r="CB18" s="29"/>
      <c r="CC18" s="29">
        <v>11</v>
      </c>
      <c r="CD18" s="29">
        <v>11</v>
      </c>
      <c r="CE18" s="29"/>
      <c r="CF18" s="29"/>
      <c r="CG18" s="29"/>
      <c r="CH18" s="29"/>
      <c r="CI18" s="29"/>
      <c r="CJ18" s="29" t="s">
        <v>0</v>
      </c>
      <c r="CK18" s="29"/>
      <c r="CL18" s="29"/>
      <c r="CM18" s="29"/>
      <c r="CN18" s="29"/>
      <c r="CO18" s="29"/>
      <c r="CP18" s="29">
        <v>12</v>
      </c>
      <c r="CQ18" s="29" t="s">
        <v>0</v>
      </c>
      <c r="CR18" s="29" t="s">
        <v>0</v>
      </c>
      <c r="CS18" s="29" t="s">
        <v>0</v>
      </c>
      <c r="CT18" s="29">
        <v>12</v>
      </c>
      <c r="CU18" s="29">
        <v>16</v>
      </c>
      <c r="CV18" s="29">
        <v>15</v>
      </c>
      <c r="CW18" s="29">
        <v>12</v>
      </c>
      <c r="CX18" s="29" t="s">
        <v>0</v>
      </c>
      <c r="CY18" s="29">
        <v>13</v>
      </c>
      <c r="CZ18" s="29" t="s">
        <v>0</v>
      </c>
      <c r="DA18" s="29" t="s">
        <v>0</v>
      </c>
      <c r="DB18" s="29" t="s">
        <v>0</v>
      </c>
      <c r="DC18" s="29" t="s">
        <v>0</v>
      </c>
      <c r="DD18" s="29">
        <v>17</v>
      </c>
      <c r="DE18" s="29">
        <v>16</v>
      </c>
      <c r="DF18" s="29">
        <v>15</v>
      </c>
      <c r="DG18" s="29" t="s">
        <v>0</v>
      </c>
      <c r="DH18" s="29" t="s">
        <v>0</v>
      </c>
      <c r="DI18" s="77">
        <v>22</v>
      </c>
      <c r="DJ18" s="29"/>
      <c r="DK18" s="29">
        <v>12</v>
      </c>
      <c r="DL18" s="29">
        <v>9</v>
      </c>
      <c r="DM18" s="29" t="s">
        <v>0</v>
      </c>
      <c r="DN18" s="29">
        <v>11</v>
      </c>
    </row>
    <row r="19" spans="1:118" x14ac:dyDescent="0.2">
      <c r="A19" s="28" t="s">
        <v>2881</v>
      </c>
      <c r="B19" s="29" t="s">
        <v>0</v>
      </c>
      <c r="C19" s="29" t="s">
        <v>0</v>
      </c>
      <c r="D19" s="29" t="s">
        <v>0</v>
      </c>
      <c r="E19" s="29" t="s">
        <v>0</v>
      </c>
      <c r="F19" s="29" t="s">
        <v>0</v>
      </c>
      <c r="G19" s="29"/>
      <c r="H19" s="29" t="s">
        <v>0</v>
      </c>
      <c r="I19" s="29"/>
      <c r="J19" s="29"/>
      <c r="K19" s="29"/>
      <c r="L19" s="29" t="s">
        <v>0</v>
      </c>
      <c r="M19" s="29" t="s">
        <v>0</v>
      </c>
      <c r="N19" s="29" t="s">
        <v>0</v>
      </c>
      <c r="O19" s="29"/>
      <c r="P19" s="29"/>
      <c r="Q19" s="29"/>
      <c r="R19" s="29" t="s">
        <v>0</v>
      </c>
      <c r="S19" s="29"/>
      <c r="T19" s="29" t="s">
        <v>0</v>
      </c>
      <c r="U19" s="29"/>
      <c r="V19" s="29"/>
      <c r="W19" s="29" t="s">
        <v>0</v>
      </c>
      <c r="X19" s="29"/>
      <c r="Y19" s="29" t="s">
        <v>0</v>
      </c>
      <c r="Z19" s="29" t="s">
        <v>0</v>
      </c>
      <c r="AA19" s="29" t="s">
        <v>0</v>
      </c>
      <c r="AB19" s="29"/>
      <c r="AC19" s="29" t="s">
        <v>0</v>
      </c>
      <c r="AD19" s="29" t="s">
        <v>0</v>
      </c>
      <c r="AE19" s="29" t="s">
        <v>0</v>
      </c>
      <c r="AF19" s="29" t="s">
        <v>0</v>
      </c>
      <c r="AG19" s="29" t="s">
        <v>0</v>
      </c>
      <c r="AH19" s="29" t="s">
        <v>0</v>
      </c>
      <c r="AI19" s="29" t="s">
        <v>0</v>
      </c>
      <c r="AJ19" s="29"/>
      <c r="AK19" s="29" t="s">
        <v>0</v>
      </c>
      <c r="AL19" s="29" t="s">
        <v>0</v>
      </c>
      <c r="AM19" s="29" t="s">
        <v>0</v>
      </c>
      <c r="AN19" s="29" t="s">
        <v>0</v>
      </c>
      <c r="AO19" s="29" t="s">
        <v>0</v>
      </c>
      <c r="AP19" s="29" t="s">
        <v>0</v>
      </c>
      <c r="AQ19" s="29" t="s">
        <v>0</v>
      </c>
      <c r="AR19" s="29" t="s">
        <v>0</v>
      </c>
      <c r="AS19" s="29"/>
      <c r="AT19" s="29" t="s">
        <v>0</v>
      </c>
      <c r="AU19" s="29" t="s">
        <v>0</v>
      </c>
      <c r="AV19" s="29" t="s">
        <v>0</v>
      </c>
      <c r="AW19" s="29" t="s">
        <v>0</v>
      </c>
      <c r="AX19" s="29" t="s">
        <v>0</v>
      </c>
      <c r="AY19" s="29"/>
      <c r="AZ19" s="29" t="s">
        <v>0</v>
      </c>
      <c r="BA19" s="29"/>
      <c r="BB19" s="29"/>
      <c r="BC19" s="29"/>
      <c r="BD19" s="29"/>
      <c r="BE19" s="29"/>
      <c r="BF19" s="29"/>
      <c r="BG19" s="29"/>
      <c r="BH19" s="29"/>
      <c r="BI19" s="29"/>
      <c r="BJ19" s="29" t="s">
        <v>0</v>
      </c>
      <c r="BK19" s="29" t="s">
        <v>0</v>
      </c>
      <c r="BL19" s="29" t="s">
        <v>0</v>
      </c>
      <c r="BM19" s="29"/>
      <c r="BN19" s="29"/>
      <c r="BO19" s="29"/>
      <c r="BP19" s="29"/>
      <c r="BQ19" s="29" t="s">
        <v>0</v>
      </c>
      <c r="BR19" s="29" t="s">
        <v>0</v>
      </c>
      <c r="BS19" s="29"/>
      <c r="BT19" s="29" t="s">
        <v>0</v>
      </c>
      <c r="BU19" s="29" t="s">
        <v>0</v>
      </c>
      <c r="BV19" s="29"/>
      <c r="BW19" s="29" t="s">
        <v>0</v>
      </c>
      <c r="BX19" s="29" t="s">
        <v>0</v>
      </c>
      <c r="BY19" s="29"/>
      <c r="BZ19" s="29" t="s">
        <v>0</v>
      </c>
      <c r="CA19" s="29" t="s">
        <v>0</v>
      </c>
      <c r="CB19" s="29"/>
      <c r="CC19" s="29" t="s">
        <v>0</v>
      </c>
      <c r="CD19" s="29" t="s">
        <v>0</v>
      </c>
      <c r="CE19" s="29"/>
      <c r="CF19" s="29"/>
      <c r="CG19" s="29"/>
      <c r="CH19" s="29"/>
      <c r="CI19" s="29"/>
      <c r="CJ19" s="29">
        <v>6</v>
      </c>
      <c r="CK19" s="29"/>
      <c r="CL19" s="29"/>
      <c r="CM19" s="29"/>
      <c r="CN19" s="29"/>
      <c r="CO19" s="29"/>
      <c r="CP19" s="29" t="s">
        <v>0</v>
      </c>
      <c r="CQ19" s="29" t="s">
        <v>0</v>
      </c>
      <c r="CR19" s="29" t="s">
        <v>0</v>
      </c>
      <c r="CS19" s="29" t="s">
        <v>0</v>
      </c>
      <c r="CT19" s="29" t="s">
        <v>0</v>
      </c>
      <c r="CU19" s="29" t="s">
        <v>0</v>
      </c>
      <c r="CV19" s="29" t="s">
        <v>0</v>
      </c>
      <c r="CW19" s="29" t="s">
        <v>0</v>
      </c>
      <c r="CX19" s="29" t="s">
        <v>0</v>
      </c>
      <c r="CY19" s="29" t="s">
        <v>0</v>
      </c>
      <c r="CZ19" s="29" t="s">
        <v>0</v>
      </c>
      <c r="DA19" s="29">
        <v>8</v>
      </c>
      <c r="DB19" s="29" t="s">
        <v>0</v>
      </c>
      <c r="DC19" s="29" t="s">
        <v>0</v>
      </c>
      <c r="DD19" s="29" t="s">
        <v>0</v>
      </c>
      <c r="DE19" s="29" t="s">
        <v>0</v>
      </c>
      <c r="DF19" s="29" t="s">
        <v>0</v>
      </c>
      <c r="DG19" s="29">
        <v>8</v>
      </c>
      <c r="DH19" s="29" t="s">
        <v>0</v>
      </c>
      <c r="DI19" s="77">
        <v>25</v>
      </c>
      <c r="DJ19" s="29"/>
      <c r="DK19" s="29" t="s">
        <v>0</v>
      </c>
      <c r="DL19" s="29" t="s">
        <v>0</v>
      </c>
      <c r="DM19" s="29" t="s">
        <v>0</v>
      </c>
      <c r="DN19" s="29" t="s">
        <v>0</v>
      </c>
    </row>
    <row r="20" spans="1:118" x14ac:dyDescent="0.2">
      <c r="A20" s="28" t="s">
        <v>2879</v>
      </c>
      <c r="B20" s="29" t="s">
        <v>0</v>
      </c>
      <c r="C20" s="29">
        <v>9</v>
      </c>
      <c r="D20" s="29" t="s">
        <v>0</v>
      </c>
      <c r="E20" s="29">
        <v>8</v>
      </c>
      <c r="F20" s="29" t="s">
        <v>0</v>
      </c>
      <c r="G20" s="29"/>
      <c r="H20" s="29" t="s">
        <v>0</v>
      </c>
      <c r="I20" s="29"/>
      <c r="J20" s="29"/>
      <c r="K20" s="29"/>
      <c r="L20" s="29" t="s">
        <v>0</v>
      </c>
      <c r="M20" s="29">
        <v>12</v>
      </c>
      <c r="N20" s="29">
        <v>10</v>
      </c>
      <c r="O20" s="29"/>
      <c r="P20" s="29"/>
      <c r="Q20" s="29"/>
      <c r="R20" s="29" t="s">
        <v>0</v>
      </c>
      <c r="S20" s="29"/>
      <c r="T20" s="29">
        <v>8</v>
      </c>
      <c r="U20" s="29"/>
      <c r="V20" s="29"/>
      <c r="W20" s="29">
        <v>1</v>
      </c>
      <c r="X20" s="29"/>
      <c r="Y20" s="29" t="s">
        <v>0</v>
      </c>
      <c r="Z20" s="29">
        <v>13</v>
      </c>
      <c r="AA20" s="29" t="s">
        <v>0</v>
      </c>
      <c r="AB20" s="29"/>
      <c r="AC20" s="29">
        <v>3</v>
      </c>
      <c r="AD20" s="29">
        <v>4</v>
      </c>
      <c r="AE20" s="29">
        <v>13</v>
      </c>
      <c r="AF20" s="29">
        <v>7</v>
      </c>
      <c r="AG20" s="29">
        <v>7</v>
      </c>
      <c r="AH20" s="29">
        <v>1</v>
      </c>
      <c r="AI20" s="29">
        <v>7</v>
      </c>
      <c r="AJ20" s="29"/>
      <c r="AK20" s="29">
        <v>11</v>
      </c>
      <c r="AL20" s="29">
        <v>6</v>
      </c>
      <c r="AM20" s="29">
        <v>8</v>
      </c>
      <c r="AN20" s="29">
        <v>11</v>
      </c>
      <c r="AO20" s="29">
        <v>4</v>
      </c>
      <c r="AP20" s="29">
        <v>4</v>
      </c>
      <c r="AQ20" s="29">
        <v>3</v>
      </c>
      <c r="AR20" s="29">
        <v>5</v>
      </c>
      <c r="AS20" s="29"/>
      <c r="AT20" s="29">
        <v>6</v>
      </c>
      <c r="AU20" s="29">
        <v>2</v>
      </c>
      <c r="AV20" s="29">
        <v>7</v>
      </c>
      <c r="AW20" s="29">
        <v>11</v>
      </c>
      <c r="AX20" s="29" t="s">
        <v>0</v>
      </c>
      <c r="AY20" s="29"/>
      <c r="AZ20" s="29" t="s">
        <v>0</v>
      </c>
      <c r="BA20" s="29"/>
      <c r="BB20" s="29"/>
      <c r="BC20" s="29"/>
      <c r="BD20" s="29"/>
      <c r="BE20" s="29"/>
      <c r="BF20" s="29"/>
      <c r="BG20" s="29"/>
      <c r="BH20" s="29"/>
      <c r="BI20" s="29"/>
      <c r="BJ20" s="29">
        <v>4</v>
      </c>
      <c r="BK20" s="29">
        <v>8</v>
      </c>
      <c r="BL20" s="29">
        <v>5</v>
      </c>
      <c r="BM20" s="29"/>
      <c r="BN20" s="29"/>
      <c r="BO20" s="29"/>
      <c r="BP20" s="29"/>
      <c r="BQ20" s="29">
        <v>8</v>
      </c>
      <c r="BR20" s="29">
        <v>11</v>
      </c>
      <c r="BS20" s="29"/>
      <c r="BT20" s="29">
        <v>10</v>
      </c>
      <c r="BU20" s="29">
        <v>8</v>
      </c>
      <c r="BV20" s="29"/>
      <c r="BW20" s="29">
        <v>5</v>
      </c>
      <c r="BX20" s="29">
        <v>2</v>
      </c>
      <c r="BY20" s="29"/>
      <c r="BZ20" s="29">
        <v>6</v>
      </c>
      <c r="CA20" s="29">
        <v>3</v>
      </c>
      <c r="CB20" s="29"/>
      <c r="CC20" s="29">
        <v>12</v>
      </c>
      <c r="CD20" s="29">
        <v>7</v>
      </c>
      <c r="CE20" s="29"/>
      <c r="CF20" s="29"/>
      <c r="CG20" s="29"/>
      <c r="CH20" s="29"/>
      <c r="CI20" s="29"/>
      <c r="CJ20" s="29" t="s">
        <v>0</v>
      </c>
      <c r="CK20" s="29"/>
      <c r="CL20" s="29"/>
      <c r="CM20" s="29"/>
      <c r="CN20" s="29"/>
      <c r="CO20" s="29"/>
      <c r="CP20" s="29">
        <v>10</v>
      </c>
      <c r="CQ20" s="29" t="s">
        <v>0</v>
      </c>
      <c r="CR20" s="29" t="s">
        <v>0</v>
      </c>
      <c r="CS20" s="29" t="s">
        <v>0</v>
      </c>
      <c r="CT20" s="29">
        <v>5</v>
      </c>
      <c r="CU20" s="29">
        <v>12</v>
      </c>
      <c r="CV20" s="29">
        <v>14</v>
      </c>
      <c r="CW20" s="29">
        <v>3</v>
      </c>
      <c r="CX20" s="29">
        <v>5</v>
      </c>
      <c r="CY20" s="29">
        <v>12</v>
      </c>
      <c r="CZ20" s="29" t="s">
        <v>0</v>
      </c>
      <c r="DA20" s="29" t="s">
        <v>0</v>
      </c>
      <c r="DB20" s="29">
        <v>4</v>
      </c>
      <c r="DC20" s="29" t="s">
        <v>0</v>
      </c>
      <c r="DD20" s="29">
        <v>15</v>
      </c>
      <c r="DE20" s="29">
        <v>12</v>
      </c>
      <c r="DF20" s="29">
        <v>12</v>
      </c>
      <c r="DG20" s="29" t="s">
        <v>0</v>
      </c>
      <c r="DH20" s="29">
        <v>4</v>
      </c>
      <c r="DI20" s="77">
        <v>18</v>
      </c>
      <c r="DJ20" s="29"/>
      <c r="DK20" s="29">
        <v>10</v>
      </c>
      <c r="DL20" s="29">
        <v>8</v>
      </c>
      <c r="DM20" s="29" t="s">
        <v>0</v>
      </c>
      <c r="DN20" s="29">
        <v>8</v>
      </c>
    </row>
    <row r="21" spans="1:118" x14ac:dyDescent="0.2">
      <c r="A21" s="28" t="s">
        <v>2872</v>
      </c>
      <c r="B21" s="29" t="s">
        <v>0</v>
      </c>
      <c r="C21" s="29">
        <v>8</v>
      </c>
      <c r="D21" s="29" t="s">
        <v>0</v>
      </c>
      <c r="E21" s="29" t="s">
        <v>0</v>
      </c>
      <c r="F21" s="29" t="s">
        <v>0</v>
      </c>
      <c r="G21" s="29"/>
      <c r="H21" s="29" t="s">
        <v>0</v>
      </c>
      <c r="I21" s="29"/>
      <c r="J21" s="29"/>
      <c r="K21" s="29"/>
      <c r="L21" s="29" t="s">
        <v>0</v>
      </c>
      <c r="M21" s="29">
        <v>14</v>
      </c>
      <c r="N21" s="29">
        <v>9</v>
      </c>
      <c r="O21" s="29"/>
      <c r="P21" s="29"/>
      <c r="Q21" s="29"/>
      <c r="R21" s="29" t="s">
        <v>0</v>
      </c>
      <c r="S21" s="29"/>
      <c r="T21" s="29">
        <v>10</v>
      </c>
      <c r="U21" s="29"/>
      <c r="V21" s="29"/>
      <c r="W21" s="29">
        <v>4</v>
      </c>
      <c r="X21" s="29"/>
      <c r="Y21" s="29" t="s">
        <v>0</v>
      </c>
      <c r="Z21" s="29">
        <v>12</v>
      </c>
      <c r="AA21" s="29" t="s">
        <v>0</v>
      </c>
      <c r="AB21" s="29"/>
      <c r="AC21" s="29">
        <v>11</v>
      </c>
      <c r="AD21" s="29" t="s">
        <v>0</v>
      </c>
      <c r="AE21" s="29">
        <v>12</v>
      </c>
      <c r="AF21" s="29">
        <v>1</v>
      </c>
      <c r="AG21" s="29">
        <v>14</v>
      </c>
      <c r="AH21" s="29" t="s">
        <v>0</v>
      </c>
      <c r="AI21" s="29" t="s">
        <v>0</v>
      </c>
      <c r="AJ21" s="29"/>
      <c r="AK21" s="29" t="s">
        <v>0</v>
      </c>
      <c r="AL21" s="29" t="s">
        <v>0</v>
      </c>
      <c r="AM21" s="29" t="s">
        <v>0</v>
      </c>
      <c r="AN21" s="29" t="s">
        <v>0</v>
      </c>
      <c r="AO21" s="29" t="s">
        <v>0</v>
      </c>
      <c r="AP21" s="29" t="s">
        <v>0</v>
      </c>
      <c r="AQ21" s="29" t="s">
        <v>0</v>
      </c>
      <c r="AR21" s="29" t="s">
        <v>0</v>
      </c>
      <c r="AS21" s="29"/>
      <c r="AT21" s="29" t="s">
        <v>0</v>
      </c>
      <c r="AU21" s="29" t="s">
        <v>0</v>
      </c>
      <c r="AV21" s="29" t="s">
        <v>0</v>
      </c>
      <c r="AW21" s="29" t="s">
        <v>0</v>
      </c>
      <c r="AX21" s="29" t="s">
        <v>0</v>
      </c>
      <c r="AY21" s="29"/>
      <c r="AZ21" s="29">
        <v>2</v>
      </c>
      <c r="BA21" s="29"/>
      <c r="BB21" s="29"/>
      <c r="BC21" s="29"/>
      <c r="BD21" s="29"/>
      <c r="BE21" s="29"/>
      <c r="BF21" s="29"/>
      <c r="BG21" s="29"/>
      <c r="BH21" s="29"/>
      <c r="BI21" s="29"/>
      <c r="BJ21" s="29" t="s">
        <v>0</v>
      </c>
      <c r="BK21" s="29" t="s">
        <v>0</v>
      </c>
      <c r="BL21" s="29" t="s">
        <v>0</v>
      </c>
      <c r="BM21" s="29"/>
      <c r="BN21" s="29"/>
      <c r="BO21" s="29"/>
      <c r="BP21" s="29"/>
      <c r="BQ21" s="29" t="s">
        <v>0</v>
      </c>
      <c r="BR21" s="29" t="s">
        <v>0</v>
      </c>
      <c r="BS21" s="29"/>
      <c r="BT21" s="29" t="s">
        <v>0</v>
      </c>
      <c r="BU21" s="29" t="s">
        <v>0</v>
      </c>
      <c r="BV21" s="29"/>
      <c r="BW21" s="29" t="s">
        <v>0</v>
      </c>
      <c r="BX21" s="29" t="s">
        <v>0</v>
      </c>
      <c r="BY21" s="29"/>
      <c r="BZ21" s="29" t="s">
        <v>0</v>
      </c>
      <c r="CA21" s="29" t="s">
        <v>0</v>
      </c>
      <c r="CB21" s="29"/>
      <c r="CC21" s="29" t="s">
        <v>0</v>
      </c>
      <c r="CD21" s="29" t="s">
        <v>0</v>
      </c>
      <c r="CE21" s="29"/>
      <c r="CF21" s="29"/>
      <c r="CG21" s="29"/>
      <c r="CH21" s="29"/>
      <c r="CI21" s="29"/>
      <c r="CJ21" s="29" t="s">
        <v>0</v>
      </c>
      <c r="CK21" s="29"/>
      <c r="CL21" s="29"/>
      <c r="CM21" s="29"/>
      <c r="CN21" s="29"/>
      <c r="CO21" s="29"/>
      <c r="CP21" s="29">
        <v>11</v>
      </c>
      <c r="CQ21" s="29" t="s">
        <v>0</v>
      </c>
      <c r="CR21" s="29" t="s">
        <v>0</v>
      </c>
      <c r="CS21" s="29" t="s">
        <v>0</v>
      </c>
      <c r="CT21" s="29">
        <v>8</v>
      </c>
      <c r="CU21" s="29">
        <v>14</v>
      </c>
      <c r="CV21" s="29">
        <v>7</v>
      </c>
      <c r="CW21" s="29">
        <v>16</v>
      </c>
      <c r="CX21" s="29" t="s">
        <v>0</v>
      </c>
      <c r="CY21" s="29" t="s">
        <v>0</v>
      </c>
      <c r="CZ21" s="29">
        <v>2</v>
      </c>
      <c r="DA21" s="29">
        <v>4</v>
      </c>
      <c r="DB21" s="29" t="s">
        <v>0</v>
      </c>
      <c r="DC21" s="29" t="s">
        <v>0</v>
      </c>
      <c r="DD21" s="29">
        <v>16</v>
      </c>
      <c r="DE21" s="29">
        <v>13</v>
      </c>
      <c r="DF21" s="29">
        <v>11</v>
      </c>
      <c r="DG21" s="29">
        <v>4</v>
      </c>
      <c r="DH21" s="29" t="s">
        <v>0</v>
      </c>
      <c r="DI21" s="77">
        <v>17</v>
      </c>
      <c r="DJ21" s="29"/>
      <c r="DK21" s="29">
        <v>8</v>
      </c>
      <c r="DL21" s="29" t="s">
        <v>0</v>
      </c>
      <c r="DM21" s="29" t="s">
        <v>0</v>
      </c>
      <c r="DN21" s="29">
        <v>9</v>
      </c>
    </row>
    <row r="22" spans="1:118" x14ac:dyDescent="0.2">
      <c r="A22" s="28" t="s">
        <v>2880</v>
      </c>
      <c r="B22" s="29">
        <v>2</v>
      </c>
      <c r="C22" s="29">
        <v>4</v>
      </c>
      <c r="D22" s="29">
        <v>6</v>
      </c>
      <c r="E22" s="29">
        <v>6</v>
      </c>
      <c r="F22" s="29">
        <v>6</v>
      </c>
      <c r="G22" s="29"/>
      <c r="H22" s="29" t="s">
        <v>0</v>
      </c>
      <c r="I22" s="29"/>
      <c r="J22" s="29"/>
      <c r="K22" s="29"/>
      <c r="L22" s="29" t="s">
        <v>0</v>
      </c>
      <c r="M22" s="29">
        <v>4</v>
      </c>
      <c r="N22" s="29">
        <v>5</v>
      </c>
      <c r="O22" s="29"/>
      <c r="P22" s="29"/>
      <c r="Q22" s="29"/>
      <c r="R22" s="29" t="s">
        <v>0</v>
      </c>
      <c r="S22" s="29"/>
      <c r="T22" s="29">
        <v>9</v>
      </c>
      <c r="U22" s="29"/>
      <c r="V22" s="29"/>
      <c r="W22" s="29">
        <v>12</v>
      </c>
      <c r="X22" s="29"/>
      <c r="Y22" s="29">
        <v>5</v>
      </c>
      <c r="Z22" s="29">
        <v>6</v>
      </c>
      <c r="AA22" s="29">
        <v>4</v>
      </c>
      <c r="AB22" s="29"/>
      <c r="AC22" s="29">
        <v>6</v>
      </c>
      <c r="AD22" s="29">
        <v>5</v>
      </c>
      <c r="AE22" s="29">
        <v>5</v>
      </c>
      <c r="AF22" s="29">
        <v>4</v>
      </c>
      <c r="AG22" s="29">
        <v>3</v>
      </c>
      <c r="AH22" s="29">
        <v>6</v>
      </c>
      <c r="AI22" s="29">
        <v>5</v>
      </c>
      <c r="AJ22" s="29"/>
      <c r="AK22" s="29">
        <v>5</v>
      </c>
      <c r="AL22" s="29">
        <v>3</v>
      </c>
      <c r="AM22" s="29">
        <v>6</v>
      </c>
      <c r="AN22" s="29">
        <v>6</v>
      </c>
      <c r="AO22" s="29" t="s">
        <v>0</v>
      </c>
      <c r="AP22" s="29">
        <v>3</v>
      </c>
      <c r="AQ22" s="29">
        <v>5</v>
      </c>
      <c r="AR22" s="29">
        <v>4</v>
      </c>
      <c r="AS22" s="29"/>
      <c r="AT22" s="29">
        <v>4</v>
      </c>
      <c r="AU22" s="29">
        <v>3</v>
      </c>
      <c r="AV22" s="29">
        <v>4</v>
      </c>
      <c r="AW22" s="29">
        <v>4</v>
      </c>
      <c r="AX22" s="29">
        <v>6</v>
      </c>
      <c r="AY22" s="29"/>
      <c r="AZ22" s="29" t="s">
        <v>0</v>
      </c>
      <c r="BA22" s="29"/>
      <c r="BB22" s="29"/>
      <c r="BC22" s="29"/>
      <c r="BD22" s="29"/>
      <c r="BE22" s="29"/>
      <c r="BF22" s="29"/>
      <c r="BG22" s="29"/>
      <c r="BH22" s="29"/>
      <c r="BI22" s="29"/>
      <c r="BJ22" s="29" t="s">
        <v>0</v>
      </c>
      <c r="BK22" s="29" t="s">
        <v>0</v>
      </c>
      <c r="BL22" s="29" t="s">
        <v>0</v>
      </c>
      <c r="BM22" s="29"/>
      <c r="BN22" s="29"/>
      <c r="BO22" s="29"/>
      <c r="BP22" s="29"/>
      <c r="BQ22" s="29">
        <v>2</v>
      </c>
      <c r="BR22" s="29" t="s">
        <v>0</v>
      </c>
      <c r="BS22" s="29"/>
      <c r="BT22" s="29">
        <v>5</v>
      </c>
      <c r="BU22" s="29" t="s">
        <v>0</v>
      </c>
      <c r="BV22" s="29"/>
      <c r="BW22" s="29">
        <v>2</v>
      </c>
      <c r="BX22" s="29" t="s">
        <v>0</v>
      </c>
      <c r="BY22" s="29"/>
      <c r="BZ22" s="29">
        <v>4</v>
      </c>
      <c r="CA22" s="29" t="s">
        <v>0</v>
      </c>
      <c r="CB22" s="29"/>
      <c r="CC22" s="29">
        <v>1</v>
      </c>
      <c r="CD22" s="29" t="s">
        <v>0</v>
      </c>
      <c r="CE22" s="29"/>
      <c r="CF22" s="29"/>
      <c r="CG22" s="29"/>
      <c r="CH22" s="29"/>
      <c r="CI22" s="29"/>
      <c r="CJ22" s="29" t="s">
        <v>0</v>
      </c>
      <c r="CK22" s="29"/>
      <c r="CL22" s="29"/>
      <c r="CM22" s="29"/>
      <c r="CN22" s="29"/>
      <c r="CO22" s="29"/>
      <c r="CP22" s="29">
        <v>4</v>
      </c>
      <c r="CQ22" s="29">
        <v>6</v>
      </c>
      <c r="CR22" s="29" t="s">
        <v>0</v>
      </c>
      <c r="CS22" s="29">
        <v>3</v>
      </c>
      <c r="CT22" s="29">
        <v>11</v>
      </c>
      <c r="CU22" s="29">
        <v>7</v>
      </c>
      <c r="CV22" s="29">
        <v>6</v>
      </c>
      <c r="CW22" s="29">
        <v>4</v>
      </c>
      <c r="CX22" s="29">
        <v>6</v>
      </c>
      <c r="CY22" s="29">
        <v>5</v>
      </c>
      <c r="CZ22" s="29" t="s">
        <v>0</v>
      </c>
      <c r="DA22" s="29" t="s">
        <v>0</v>
      </c>
      <c r="DB22" s="29" t="s">
        <v>0</v>
      </c>
      <c r="DC22" s="29" t="s">
        <v>0</v>
      </c>
      <c r="DD22" s="29">
        <v>6</v>
      </c>
      <c r="DE22" s="29">
        <v>8</v>
      </c>
      <c r="DF22" s="29">
        <v>6</v>
      </c>
      <c r="DG22" s="29" t="s">
        <v>0</v>
      </c>
      <c r="DH22" s="29" t="s">
        <v>0</v>
      </c>
      <c r="DI22" s="77">
        <v>4</v>
      </c>
      <c r="DJ22" s="29"/>
      <c r="DK22" s="29">
        <v>4</v>
      </c>
      <c r="DL22" s="29">
        <v>6</v>
      </c>
      <c r="DM22" s="29">
        <v>4</v>
      </c>
      <c r="DN22" s="29">
        <v>4</v>
      </c>
    </row>
    <row r="23" spans="1:118" x14ac:dyDescent="0.2">
      <c r="A23" s="28" t="s">
        <v>2883</v>
      </c>
      <c r="B23" s="29" t="s">
        <v>0</v>
      </c>
      <c r="C23" s="29">
        <v>12</v>
      </c>
      <c r="D23" s="29" t="s">
        <v>0</v>
      </c>
      <c r="E23" s="29">
        <v>11</v>
      </c>
      <c r="F23" s="29" t="s">
        <v>0</v>
      </c>
      <c r="G23" s="29"/>
      <c r="H23" s="29" t="s">
        <v>0</v>
      </c>
      <c r="I23" s="29"/>
      <c r="J23" s="29"/>
      <c r="K23" s="29"/>
      <c r="L23" s="29" t="s">
        <v>0</v>
      </c>
      <c r="M23" s="29">
        <v>13</v>
      </c>
      <c r="N23" s="29">
        <v>12</v>
      </c>
      <c r="O23" s="29"/>
      <c r="P23" s="29"/>
      <c r="Q23" s="29"/>
      <c r="R23" s="29" t="s">
        <v>0</v>
      </c>
      <c r="S23" s="29"/>
      <c r="T23" s="29" t="s">
        <v>0</v>
      </c>
      <c r="U23" s="29"/>
      <c r="V23" s="29"/>
      <c r="W23" s="29">
        <v>11</v>
      </c>
      <c r="X23" s="29"/>
      <c r="Y23" s="29" t="s">
        <v>0</v>
      </c>
      <c r="Z23" s="29" t="s">
        <v>0</v>
      </c>
      <c r="AA23" s="29" t="s">
        <v>0</v>
      </c>
      <c r="AB23" s="29"/>
      <c r="AC23" s="29" t="s">
        <v>0</v>
      </c>
      <c r="AD23" s="29" t="s">
        <v>0</v>
      </c>
      <c r="AE23" s="29">
        <v>16</v>
      </c>
      <c r="AF23" s="29">
        <v>13</v>
      </c>
      <c r="AG23" s="29">
        <v>15</v>
      </c>
      <c r="AH23" s="29">
        <v>13</v>
      </c>
      <c r="AI23" s="29" t="s">
        <v>0</v>
      </c>
      <c r="AJ23" s="29"/>
      <c r="AK23" s="29">
        <v>14</v>
      </c>
      <c r="AL23" s="29">
        <v>11</v>
      </c>
      <c r="AM23" s="29" t="s">
        <v>0</v>
      </c>
      <c r="AN23" s="29">
        <v>14</v>
      </c>
      <c r="AO23" s="29" t="s">
        <v>0</v>
      </c>
      <c r="AP23" s="29" t="s">
        <v>0</v>
      </c>
      <c r="AQ23" s="29">
        <v>14</v>
      </c>
      <c r="AR23" s="29" t="s">
        <v>0</v>
      </c>
      <c r="AS23" s="29"/>
      <c r="AT23" s="29" t="s">
        <v>0</v>
      </c>
      <c r="AU23" s="29" t="s">
        <v>0</v>
      </c>
      <c r="AV23" s="29" t="s">
        <v>0</v>
      </c>
      <c r="AW23" s="29">
        <v>14</v>
      </c>
      <c r="AX23" s="29" t="s">
        <v>0</v>
      </c>
      <c r="AY23" s="29"/>
      <c r="AZ23" s="29" t="s">
        <v>0</v>
      </c>
      <c r="BA23" s="29"/>
      <c r="BB23" s="29"/>
      <c r="BC23" s="29"/>
      <c r="BD23" s="29"/>
      <c r="BE23" s="29"/>
      <c r="BF23" s="29"/>
      <c r="BG23" s="29"/>
      <c r="BH23" s="29"/>
      <c r="BI23" s="29"/>
      <c r="BJ23" s="29">
        <v>5</v>
      </c>
      <c r="BK23" s="29">
        <v>10</v>
      </c>
      <c r="BL23" s="29" t="s">
        <v>0</v>
      </c>
      <c r="BM23" s="29"/>
      <c r="BN23" s="29"/>
      <c r="BO23" s="29"/>
      <c r="BP23" s="29"/>
      <c r="BQ23" s="29">
        <v>13</v>
      </c>
      <c r="BR23" s="29" t="s">
        <v>0</v>
      </c>
      <c r="BS23" s="29"/>
      <c r="BT23" s="29">
        <v>13</v>
      </c>
      <c r="BU23" s="29" t="s">
        <v>0</v>
      </c>
      <c r="BV23" s="29"/>
      <c r="BW23" s="29">
        <v>12</v>
      </c>
      <c r="BX23" s="29" t="s">
        <v>0</v>
      </c>
      <c r="BY23" s="29"/>
      <c r="BZ23" s="29" t="s">
        <v>0</v>
      </c>
      <c r="CA23" s="29" t="s">
        <v>0</v>
      </c>
      <c r="CB23" s="29"/>
      <c r="CC23" s="29">
        <v>13</v>
      </c>
      <c r="CD23" s="29" t="s">
        <v>0</v>
      </c>
      <c r="CE23" s="29"/>
      <c r="CF23" s="29"/>
      <c r="CG23" s="29"/>
      <c r="CH23" s="29"/>
      <c r="CI23" s="29"/>
      <c r="CJ23" s="29" t="s">
        <v>0</v>
      </c>
      <c r="CK23" s="29"/>
      <c r="CL23" s="29"/>
      <c r="CM23" s="29"/>
      <c r="CN23" s="29"/>
      <c r="CO23" s="29"/>
      <c r="CP23" s="29">
        <v>14</v>
      </c>
      <c r="CQ23" s="29" t="s">
        <v>0</v>
      </c>
      <c r="CR23" s="29" t="s">
        <v>0</v>
      </c>
      <c r="CS23" s="29" t="s">
        <v>0</v>
      </c>
      <c r="CT23" s="29">
        <v>13</v>
      </c>
      <c r="CU23" s="29" t="s">
        <v>0</v>
      </c>
      <c r="CV23" s="29">
        <v>17</v>
      </c>
      <c r="CW23" s="29">
        <v>15</v>
      </c>
      <c r="CX23" s="29" t="s">
        <v>0</v>
      </c>
      <c r="CY23" s="29">
        <v>15</v>
      </c>
      <c r="CZ23" s="29" t="s">
        <v>0</v>
      </c>
      <c r="DA23" s="29" t="s">
        <v>0</v>
      </c>
      <c r="DB23" s="29">
        <v>5</v>
      </c>
      <c r="DC23" s="29" t="s">
        <v>0</v>
      </c>
      <c r="DD23" s="29">
        <v>18</v>
      </c>
      <c r="DE23" s="29">
        <v>17</v>
      </c>
      <c r="DF23" s="29">
        <v>16</v>
      </c>
      <c r="DG23" s="29" t="s">
        <v>0</v>
      </c>
      <c r="DH23" s="29">
        <v>5</v>
      </c>
      <c r="DI23" s="77">
        <v>24</v>
      </c>
      <c r="DJ23" s="29"/>
      <c r="DK23" s="29">
        <v>13</v>
      </c>
      <c r="DL23" s="29">
        <v>11</v>
      </c>
      <c r="DM23" s="29" t="s">
        <v>0</v>
      </c>
      <c r="DN23" s="29">
        <v>13</v>
      </c>
    </row>
    <row r="24" spans="1:118" x14ac:dyDescent="0.2">
      <c r="A24" s="28" t="s">
        <v>2884</v>
      </c>
      <c r="B24" s="29" t="s">
        <v>0</v>
      </c>
      <c r="C24" s="29" t="s">
        <v>0</v>
      </c>
      <c r="D24" s="29" t="s">
        <v>0</v>
      </c>
      <c r="E24" s="29" t="s">
        <v>0</v>
      </c>
      <c r="F24" s="29" t="s">
        <v>0</v>
      </c>
      <c r="G24" s="29"/>
      <c r="H24" s="29" t="s">
        <v>0</v>
      </c>
      <c r="I24" s="29"/>
      <c r="J24" s="29"/>
      <c r="K24" s="29"/>
      <c r="L24" s="29" t="s">
        <v>0</v>
      </c>
      <c r="M24" s="29" t="s">
        <v>0</v>
      </c>
      <c r="N24" s="29" t="s">
        <v>0</v>
      </c>
      <c r="O24" s="29"/>
      <c r="P24" s="29"/>
      <c r="Q24" s="29"/>
      <c r="R24" s="29" t="s">
        <v>0</v>
      </c>
      <c r="S24" s="29"/>
      <c r="T24" s="29" t="s">
        <v>0</v>
      </c>
      <c r="U24" s="29"/>
      <c r="V24" s="29"/>
      <c r="W24" s="29" t="s">
        <v>0</v>
      </c>
      <c r="X24" s="29"/>
      <c r="Y24" s="29" t="s">
        <v>0</v>
      </c>
      <c r="Z24" s="29" t="s">
        <v>0</v>
      </c>
      <c r="AA24" s="29" t="s">
        <v>0</v>
      </c>
      <c r="AB24" s="29"/>
      <c r="AC24" s="29" t="s">
        <v>0</v>
      </c>
      <c r="AD24" s="29" t="s">
        <v>0</v>
      </c>
      <c r="AE24" s="29" t="s">
        <v>0</v>
      </c>
      <c r="AF24" s="29" t="s">
        <v>0</v>
      </c>
      <c r="AG24" s="29" t="s">
        <v>0</v>
      </c>
      <c r="AH24" s="29" t="s">
        <v>0</v>
      </c>
      <c r="AI24" s="29" t="s">
        <v>0</v>
      </c>
      <c r="AJ24" s="29"/>
      <c r="AK24" s="29" t="s">
        <v>0</v>
      </c>
      <c r="AL24" s="29" t="s">
        <v>0</v>
      </c>
      <c r="AM24" s="29" t="s">
        <v>0</v>
      </c>
      <c r="AN24" s="29" t="s">
        <v>0</v>
      </c>
      <c r="AO24" s="29" t="s">
        <v>0</v>
      </c>
      <c r="AP24" s="29" t="s">
        <v>0</v>
      </c>
      <c r="AQ24" s="29" t="s">
        <v>0</v>
      </c>
      <c r="AR24" s="29" t="s">
        <v>0</v>
      </c>
      <c r="AS24" s="29"/>
      <c r="AT24" s="29" t="s">
        <v>0</v>
      </c>
      <c r="AU24" s="29" t="s">
        <v>0</v>
      </c>
      <c r="AV24" s="29" t="s">
        <v>0</v>
      </c>
      <c r="AW24" s="29" t="s">
        <v>0</v>
      </c>
      <c r="AX24" s="29" t="s">
        <v>0</v>
      </c>
      <c r="AY24" s="29"/>
      <c r="AZ24" s="29" t="s">
        <v>0</v>
      </c>
      <c r="BA24" s="29"/>
      <c r="BB24" s="29"/>
      <c r="BC24" s="29"/>
      <c r="BD24" s="29"/>
      <c r="BE24" s="29"/>
      <c r="BF24" s="29"/>
      <c r="BG24" s="29"/>
      <c r="BH24" s="29"/>
      <c r="BI24" s="29"/>
      <c r="BJ24" s="29" t="s">
        <v>0</v>
      </c>
      <c r="BK24" s="29" t="s">
        <v>0</v>
      </c>
      <c r="BL24" s="29" t="s">
        <v>0</v>
      </c>
      <c r="BM24" s="29"/>
      <c r="BN24" s="29"/>
      <c r="BO24" s="29"/>
      <c r="BP24" s="29"/>
      <c r="BQ24" s="29" t="s">
        <v>0</v>
      </c>
      <c r="BR24" s="29">
        <v>2</v>
      </c>
      <c r="BS24" s="29"/>
      <c r="BT24" s="29" t="s">
        <v>0</v>
      </c>
      <c r="BU24" s="29" t="s">
        <v>0</v>
      </c>
      <c r="BV24" s="29"/>
      <c r="BW24" s="29" t="s">
        <v>0</v>
      </c>
      <c r="BX24" s="29" t="s">
        <v>0</v>
      </c>
      <c r="BY24" s="29"/>
      <c r="BZ24" s="29" t="s">
        <v>0</v>
      </c>
      <c r="CA24" s="29" t="s">
        <v>0</v>
      </c>
      <c r="CB24" s="29"/>
      <c r="CC24" s="29" t="s">
        <v>0</v>
      </c>
      <c r="CD24" s="29" t="s">
        <v>0</v>
      </c>
      <c r="CE24" s="29"/>
      <c r="CF24" s="29"/>
      <c r="CG24" s="29"/>
      <c r="CH24" s="29"/>
      <c r="CI24" s="29"/>
      <c r="CJ24" s="29" t="s">
        <v>0</v>
      </c>
      <c r="CK24" s="29"/>
      <c r="CL24" s="29"/>
      <c r="CM24" s="29"/>
      <c r="CN24" s="29"/>
      <c r="CO24" s="29"/>
      <c r="CP24" s="29" t="s">
        <v>0</v>
      </c>
      <c r="CQ24" s="29" t="s">
        <v>0</v>
      </c>
      <c r="CR24" s="29" t="s">
        <v>0</v>
      </c>
      <c r="CS24" s="29" t="s">
        <v>0</v>
      </c>
      <c r="CT24" s="29" t="s">
        <v>0</v>
      </c>
      <c r="CU24" s="29">
        <v>5</v>
      </c>
      <c r="CV24" s="29" t="s">
        <v>0</v>
      </c>
      <c r="CW24" s="29" t="s">
        <v>0</v>
      </c>
      <c r="CX24" s="29" t="s">
        <v>0</v>
      </c>
      <c r="CY24" s="29" t="s">
        <v>0</v>
      </c>
      <c r="CZ24" s="29" t="s">
        <v>0</v>
      </c>
      <c r="DA24" s="29" t="s">
        <v>0</v>
      </c>
      <c r="DB24" s="29" t="s">
        <v>0</v>
      </c>
      <c r="DC24" s="29" t="s">
        <v>0</v>
      </c>
      <c r="DD24" s="29" t="s">
        <v>0</v>
      </c>
      <c r="DE24" s="29">
        <v>7</v>
      </c>
      <c r="DF24" s="29" t="s">
        <v>0</v>
      </c>
      <c r="DG24" s="29" t="s">
        <v>0</v>
      </c>
      <c r="DH24" s="29" t="s">
        <v>0</v>
      </c>
      <c r="DI24" s="77">
        <v>16</v>
      </c>
      <c r="DJ24" s="29"/>
      <c r="DK24" s="29" t="s">
        <v>0</v>
      </c>
      <c r="DL24" s="29" t="s">
        <v>0</v>
      </c>
      <c r="DM24" s="29" t="s">
        <v>0</v>
      </c>
      <c r="DN24" s="29" t="s">
        <v>0</v>
      </c>
    </row>
    <row r="25" spans="1:118" x14ac:dyDescent="0.2">
      <c r="A25" s="28" t="s">
        <v>2865</v>
      </c>
      <c r="B25" s="29" t="s">
        <v>0</v>
      </c>
      <c r="C25" s="29" t="s">
        <v>0</v>
      </c>
      <c r="D25" s="29" t="s">
        <v>0</v>
      </c>
      <c r="E25" s="29" t="s">
        <v>0</v>
      </c>
      <c r="F25" s="29" t="s">
        <v>0</v>
      </c>
      <c r="G25" s="29"/>
      <c r="H25" s="29" t="s">
        <v>0</v>
      </c>
      <c r="I25" s="29"/>
      <c r="J25" s="29"/>
      <c r="K25" s="29"/>
      <c r="L25" s="29" t="s">
        <v>0</v>
      </c>
      <c r="M25" s="29" t="s">
        <v>0</v>
      </c>
      <c r="N25" s="29" t="s">
        <v>0</v>
      </c>
      <c r="O25" s="29"/>
      <c r="P25" s="29"/>
      <c r="Q25" s="29"/>
      <c r="R25" s="29" t="s">
        <v>0</v>
      </c>
      <c r="S25" s="29"/>
      <c r="T25" s="29" t="s">
        <v>0</v>
      </c>
      <c r="U25" s="29"/>
      <c r="V25" s="29"/>
      <c r="W25" s="29" t="s">
        <v>0</v>
      </c>
      <c r="X25" s="29"/>
      <c r="Y25" s="29" t="s">
        <v>0</v>
      </c>
      <c r="Z25" s="29" t="s">
        <v>0</v>
      </c>
      <c r="AA25" s="29" t="s">
        <v>0</v>
      </c>
      <c r="AB25" s="29"/>
      <c r="AC25" s="29" t="s">
        <v>0</v>
      </c>
      <c r="AD25" s="29" t="s">
        <v>0</v>
      </c>
      <c r="AE25" s="29" t="s">
        <v>0</v>
      </c>
      <c r="AF25" s="29" t="s">
        <v>0</v>
      </c>
      <c r="AG25" s="29" t="s">
        <v>0</v>
      </c>
      <c r="AH25" s="29" t="s">
        <v>0</v>
      </c>
      <c r="AI25" s="29" t="s">
        <v>0</v>
      </c>
      <c r="AJ25" s="29"/>
      <c r="AK25" s="29" t="s">
        <v>0</v>
      </c>
      <c r="AL25" s="29" t="s">
        <v>0</v>
      </c>
      <c r="AM25" s="29" t="s">
        <v>0</v>
      </c>
      <c r="AN25" s="29" t="s">
        <v>0</v>
      </c>
      <c r="AO25" s="29" t="s">
        <v>0</v>
      </c>
      <c r="AP25" s="29" t="s">
        <v>0</v>
      </c>
      <c r="AQ25" s="29" t="s">
        <v>0</v>
      </c>
      <c r="AR25" s="29" t="s">
        <v>0</v>
      </c>
      <c r="AS25" s="29"/>
      <c r="AT25" s="29" t="s">
        <v>0</v>
      </c>
      <c r="AU25" s="29" t="s">
        <v>0</v>
      </c>
      <c r="AV25" s="29" t="s">
        <v>0</v>
      </c>
      <c r="AW25" s="29" t="s">
        <v>0</v>
      </c>
      <c r="AX25" s="29" t="s">
        <v>0</v>
      </c>
      <c r="AY25" s="29"/>
      <c r="AZ25" s="29" t="s">
        <v>0</v>
      </c>
      <c r="BA25" s="29"/>
      <c r="BB25" s="29"/>
      <c r="BC25" s="29"/>
      <c r="BD25" s="29"/>
      <c r="BE25" s="29"/>
      <c r="BF25" s="29"/>
      <c r="BG25" s="29"/>
      <c r="BH25" s="29"/>
      <c r="BI25" s="29"/>
      <c r="BJ25" s="29" t="s">
        <v>0</v>
      </c>
      <c r="BK25" s="29" t="s">
        <v>0</v>
      </c>
      <c r="BL25" s="29" t="s">
        <v>0</v>
      </c>
      <c r="BM25" s="29"/>
      <c r="BN25" s="29"/>
      <c r="BO25" s="29"/>
      <c r="BP25" s="29"/>
      <c r="BQ25" s="29" t="s">
        <v>0</v>
      </c>
      <c r="BR25" s="29" t="s">
        <v>0</v>
      </c>
      <c r="BS25" s="29"/>
      <c r="BT25" s="29" t="s">
        <v>0</v>
      </c>
      <c r="BU25" s="29" t="s">
        <v>0</v>
      </c>
      <c r="BV25" s="29"/>
      <c r="BW25" s="29" t="s">
        <v>0</v>
      </c>
      <c r="BX25" s="29" t="s">
        <v>0</v>
      </c>
      <c r="BY25" s="29"/>
      <c r="BZ25" s="29" t="s">
        <v>0</v>
      </c>
      <c r="CA25" s="29" t="s">
        <v>0</v>
      </c>
      <c r="CB25" s="29"/>
      <c r="CC25" s="29" t="s">
        <v>0</v>
      </c>
      <c r="CD25" s="29" t="s">
        <v>0</v>
      </c>
      <c r="CE25" s="29"/>
      <c r="CF25" s="29"/>
      <c r="CG25" s="29"/>
      <c r="CH25" s="29"/>
      <c r="CI25" s="29"/>
      <c r="CJ25" s="29" t="s">
        <v>0</v>
      </c>
      <c r="CK25" s="29"/>
      <c r="CL25" s="29"/>
      <c r="CM25" s="29"/>
      <c r="CN25" s="29"/>
      <c r="CO25" s="29"/>
      <c r="CP25" s="29" t="s">
        <v>0</v>
      </c>
      <c r="CQ25" s="29" t="s">
        <v>0</v>
      </c>
      <c r="CR25" s="29" t="s">
        <v>0</v>
      </c>
      <c r="CS25" s="29" t="s">
        <v>0</v>
      </c>
      <c r="CT25" s="29" t="s">
        <v>0</v>
      </c>
      <c r="CU25" s="29" t="s">
        <v>0</v>
      </c>
      <c r="CV25" s="29" t="s">
        <v>0</v>
      </c>
      <c r="CW25" s="29" t="s">
        <v>0</v>
      </c>
      <c r="CX25" s="29" t="s">
        <v>0</v>
      </c>
      <c r="CY25" s="29" t="s">
        <v>0</v>
      </c>
      <c r="CZ25" s="29" t="s">
        <v>0</v>
      </c>
      <c r="DA25" s="29" t="s">
        <v>0</v>
      </c>
      <c r="DB25" s="29" t="s">
        <v>0</v>
      </c>
      <c r="DC25" s="29" t="s">
        <v>0</v>
      </c>
      <c r="DD25" s="29" t="s">
        <v>0</v>
      </c>
      <c r="DE25" s="29" t="s">
        <v>0</v>
      </c>
      <c r="DF25" s="29" t="s">
        <v>0</v>
      </c>
      <c r="DG25" s="29" t="s">
        <v>0</v>
      </c>
      <c r="DH25" s="29" t="s">
        <v>0</v>
      </c>
      <c r="DI25" s="77" t="s">
        <v>0</v>
      </c>
      <c r="DJ25" s="29"/>
      <c r="DK25" s="29" t="s">
        <v>0</v>
      </c>
      <c r="DL25" s="29" t="s">
        <v>0</v>
      </c>
      <c r="DM25" s="29" t="s">
        <v>0</v>
      </c>
      <c r="DN25" s="29" t="s">
        <v>0</v>
      </c>
    </row>
    <row r="26" spans="1:118" x14ac:dyDescent="0.2">
      <c r="A26" s="28">
        <v>0</v>
      </c>
      <c r="B26" s="29" t="s">
        <v>0</v>
      </c>
      <c r="C26" s="29" t="s">
        <v>0</v>
      </c>
      <c r="D26" s="29" t="s">
        <v>0</v>
      </c>
      <c r="E26" s="29" t="s">
        <v>0</v>
      </c>
      <c r="F26" s="29" t="s">
        <v>0</v>
      </c>
      <c r="G26" s="29"/>
      <c r="H26" s="29" t="s">
        <v>0</v>
      </c>
      <c r="I26" s="29"/>
      <c r="J26" s="29"/>
      <c r="K26" s="29"/>
      <c r="L26" s="29" t="s">
        <v>0</v>
      </c>
      <c r="M26" s="29" t="s">
        <v>0</v>
      </c>
      <c r="N26" s="29" t="s">
        <v>0</v>
      </c>
      <c r="O26" s="29"/>
      <c r="P26" s="29"/>
      <c r="Q26" s="29"/>
      <c r="R26" s="29" t="s">
        <v>0</v>
      </c>
      <c r="S26" s="29"/>
      <c r="T26" s="29" t="s">
        <v>0</v>
      </c>
      <c r="U26" s="29"/>
      <c r="V26" s="29"/>
      <c r="W26" s="29" t="s">
        <v>0</v>
      </c>
      <c r="X26" s="29"/>
      <c r="Y26" s="29" t="s">
        <v>0</v>
      </c>
      <c r="Z26" s="29" t="s">
        <v>0</v>
      </c>
      <c r="AA26" s="29" t="s">
        <v>0</v>
      </c>
      <c r="AB26" s="29"/>
      <c r="AC26" s="29" t="s">
        <v>0</v>
      </c>
      <c r="AD26" s="29" t="s">
        <v>0</v>
      </c>
      <c r="AE26" s="29" t="s">
        <v>0</v>
      </c>
      <c r="AF26" s="29" t="s">
        <v>0</v>
      </c>
      <c r="AG26" s="29" t="s">
        <v>0</v>
      </c>
      <c r="AH26" s="29" t="s">
        <v>0</v>
      </c>
      <c r="AI26" s="29" t="s">
        <v>0</v>
      </c>
      <c r="AJ26" s="29"/>
      <c r="AK26" s="29" t="s">
        <v>0</v>
      </c>
      <c r="AL26" s="29" t="s">
        <v>0</v>
      </c>
      <c r="AM26" s="29" t="s">
        <v>0</v>
      </c>
      <c r="AN26" s="29" t="s">
        <v>0</v>
      </c>
      <c r="AO26" s="29" t="s">
        <v>0</v>
      </c>
      <c r="AP26" s="29" t="s">
        <v>0</v>
      </c>
      <c r="AQ26" s="29" t="s">
        <v>0</v>
      </c>
      <c r="AR26" s="29" t="s">
        <v>0</v>
      </c>
      <c r="AS26" s="29"/>
      <c r="AT26" s="29" t="s">
        <v>0</v>
      </c>
      <c r="AU26" s="29" t="s">
        <v>0</v>
      </c>
      <c r="AV26" s="29" t="s">
        <v>0</v>
      </c>
      <c r="AW26" s="29" t="s">
        <v>0</v>
      </c>
      <c r="AX26" s="29" t="s">
        <v>0</v>
      </c>
      <c r="AY26" s="29"/>
      <c r="AZ26" s="29" t="s">
        <v>0</v>
      </c>
      <c r="BA26" s="29"/>
      <c r="BB26" s="29"/>
      <c r="BC26" s="29"/>
      <c r="BD26" s="29"/>
      <c r="BE26" s="29"/>
      <c r="BF26" s="29"/>
      <c r="BG26" s="29"/>
      <c r="BH26" s="29"/>
      <c r="BI26" s="29"/>
      <c r="BJ26" s="29" t="s">
        <v>0</v>
      </c>
      <c r="BK26" s="29" t="s">
        <v>0</v>
      </c>
      <c r="BL26" s="29" t="s">
        <v>0</v>
      </c>
      <c r="BM26" s="29"/>
      <c r="BN26" s="29"/>
      <c r="BO26" s="29"/>
      <c r="BP26" s="29"/>
      <c r="BQ26" s="29" t="s">
        <v>0</v>
      </c>
      <c r="BR26" s="29" t="s">
        <v>0</v>
      </c>
      <c r="BS26" s="29"/>
      <c r="BT26" s="29" t="s">
        <v>0</v>
      </c>
      <c r="BU26" s="29" t="s">
        <v>0</v>
      </c>
      <c r="BV26" s="29"/>
      <c r="BW26" s="29" t="s">
        <v>0</v>
      </c>
      <c r="BX26" s="29" t="s">
        <v>0</v>
      </c>
      <c r="BY26" s="29"/>
      <c r="BZ26" s="29" t="s">
        <v>0</v>
      </c>
      <c r="CA26" s="29" t="s">
        <v>0</v>
      </c>
      <c r="CB26" s="29"/>
      <c r="CC26" s="29" t="s">
        <v>0</v>
      </c>
      <c r="CD26" s="29" t="s">
        <v>0</v>
      </c>
      <c r="CE26" s="29"/>
      <c r="CF26" s="29"/>
      <c r="CG26" s="29"/>
      <c r="CH26" s="29"/>
      <c r="CI26" s="29"/>
      <c r="CJ26" s="29" t="s">
        <v>0</v>
      </c>
      <c r="CK26" s="29"/>
      <c r="CL26" s="29"/>
      <c r="CM26" s="29"/>
      <c r="CN26" s="29"/>
      <c r="CO26" s="29"/>
      <c r="CP26" s="29" t="s">
        <v>0</v>
      </c>
      <c r="CQ26" s="29" t="s">
        <v>0</v>
      </c>
      <c r="CR26" s="29" t="s">
        <v>0</v>
      </c>
      <c r="CS26" s="29" t="s">
        <v>0</v>
      </c>
      <c r="CT26" s="29" t="s">
        <v>0</v>
      </c>
      <c r="CU26" s="29" t="s">
        <v>0</v>
      </c>
      <c r="CV26" s="29" t="s">
        <v>0</v>
      </c>
      <c r="CW26" s="29" t="s">
        <v>0</v>
      </c>
      <c r="CX26" s="29" t="s">
        <v>0</v>
      </c>
      <c r="CY26" s="29" t="s">
        <v>0</v>
      </c>
      <c r="CZ26" s="29" t="s">
        <v>0</v>
      </c>
      <c r="DA26" s="29" t="s">
        <v>0</v>
      </c>
      <c r="DB26" s="29" t="s">
        <v>0</v>
      </c>
      <c r="DC26" s="29" t="s">
        <v>0</v>
      </c>
      <c r="DD26" s="29" t="s">
        <v>0</v>
      </c>
      <c r="DE26" s="29" t="s">
        <v>0</v>
      </c>
      <c r="DF26" s="29" t="s">
        <v>0</v>
      </c>
      <c r="DG26" s="29" t="s">
        <v>0</v>
      </c>
      <c r="DH26" s="29" t="s">
        <v>0</v>
      </c>
      <c r="DI26" s="77" t="s">
        <v>0</v>
      </c>
      <c r="DJ26" s="29"/>
      <c r="DK26" s="29" t="s">
        <v>0</v>
      </c>
      <c r="DL26" s="29" t="s">
        <v>0</v>
      </c>
      <c r="DM26" s="29" t="s">
        <v>0</v>
      </c>
      <c r="DN26" s="29" t="s">
        <v>0</v>
      </c>
    </row>
    <row r="27" spans="1:118" x14ac:dyDescent="0.2">
      <c r="A27" s="28">
        <v>0</v>
      </c>
      <c r="B27" s="29" t="s">
        <v>0</v>
      </c>
      <c r="C27" s="29" t="s">
        <v>0</v>
      </c>
      <c r="D27" s="29" t="s">
        <v>0</v>
      </c>
      <c r="E27" s="29" t="s">
        <v>0</v>
      </c>
      <c r="F27" s="29" t="s">
        <v>0</v>
      </c>
      <c r="G27" s="29"/>
      <c r="H27" s="29" t="s">
        <v>0</v>
      </c>
      <c r="I27" s="29"/>
      <c r="J27" s="29"/>
      <c r="K27" s="29"/>
      <c r="L27" s="29" t="s">
        <v>0</v>
      </c>
      <c r="M27" s="29" t="s">
        <v>0</v>
      </c>
      <c r="N27" s="29" t="s">
        <v>0</v>
      </c>
      <c r="O27" s="29"/>
      <c r="P27" s="29"/>
      <c r="Q27" s="29"/>
      <c r="R27" s="29" t="s">
        <v>0</v>
      </c>
      <c r="S27" s="29"/>
      <c r="T27" s="29" t="s">
        <v>0</v>
      </c>
      <c r="U27" s="29"/>
      <c r="V27" s="29"/>
      <c r="W27" s="29" t="s">
        <v>0</v>
      </c>
      <c r="X27" s="29"/>
      <c r="Y27" s="29" t="s">
        <v>0</v>
      </c>
      <c r="Z27" s="29" t="s">
        <v>0</v>
      </c>
      <c r="AA27" s="29" t="s">
        <v>0</v>
      </c>
      <c r="AB27" s="29"/>
      <c r="AC27" s="29" t="s">
        <v>0</v>
      </c>
      <c r="AD27" s="29" t="s">
        <v>0</v>
      </c>
      <c r="AE27" s="29" t="s">
        <v>0</v>
      </c>
      <c r="AF27" s="29" t="s">
        <v>0</v>
      </c>
      <c r="AG27" s="29" t="s">
        <v>0</v>
      </c>
      <c r="AH27" s="29" t="s">
        <v>0</v>
      </c>
      <c r="AI27" s="29" t="s">
        <v>0</v>
      </c>
      <c r="AJ27" s="29"/>
      <c r="AK27" s="29" t="s">
        <v>0</v>
      </c>
      <c r="AL27" s="29" t="s">
        <v>0</v>
      </c>
      <c r="AM27" s="29" t="s">
        <v>0</v>
      </c>
      <c r="AN27" s="29" t="s">
        <v>0</v>
      </c>
      <c r="AO27" s="29" t="s">
        <v>0</v>
      </c>
      <c r="AP27" s="29" t="s">
        <v>0</v>
      </c>
      <c r="AQ27" s="29" t="s">
        <v>0</v>
      </c>
      <c r="AR27" s="29" t="s">
        <v>0</v>
      </c>
      <c r="AS27" s="29"/>
      <c r="AT27" s="29" t="s">
        <v>0</v>
      </c>
      <c r="AU27" s="29" t="s">
        <v>0</v>
      </c>
      <c r="AV27" s="29" t="s">
        <v>0</v>
      </c>
      <c r="AW27" s="29" t="s">
        <v>0</v>
      </c>
      <c r="AX27" s="29" t="s">
        <v>0</v>
      </c>
      <c r="AY27" s="29"/>
      <c r="AZ27" s="29" t="s">
        <v>0</v>
      </c>
      <c r="BA27" s="29"/>
      <c r="BB27" s="29"/>
      <c r="BC27" s="29"/>
      <c r="BD27" s="29"/>
      <c r="BE27" s="29"/>
      <c r="BF27" s="29"/>
      <c r="BG27" s="29"/>
      <c r="BH27" s="29"/>
      <c r="BI27" s="29"/>
      <c r="BJ27" s="29" t="s">
        <v>0</v>
      </c>
      <c r="BK27" s="29" t="s">
        <v>0</v>
      </c>
      <c r="BL27" s="29" t="s">
        <v>0</v>
      </c>
      <c r="BM27" s="29"/>
      <c r="BN27" s="29"/>
      <c r="BO27" s="29"/>
      <c r="BP27" s="29"/>
      <c r="BQ27" s="29" t="s">
        <v>0</v>
      </c>
      <c r="BR27" s="29" t="s">
        <v>0</v>
      </c>
      <c r="BS27" s="29"/>
      <c r="BT27" s="29" t="s">
        <v>0</v>
      </c>
      <c r="BU27" s="29" t="s">
        <v>0</v>
      </c>
      <c r="BV27" s="29"/>
      <c r="BW27" s="29" t="s">
        <v>0</v>
      </c>
      <c r="BX27" s="29" t="s">
        <v>0</v>
      </c>
      <c r="BY27" s="29"/>
      <c r="BZ27" s="29" t="s">
        <v>0</v>
      </c>
      <c r="CA27" s="29" t="s">
        <v>0</v>
      </c>
      <c r="CB27" s="29"/>
      <c r="CC27" s="29" t="s">
        <v>0</v>
      </c>
      <c r="CD27" s="29" t="s">
        <v>0</v>
      </c>
      <c r="CE27" s="29"/>
      <c r="CF27" s="29"/>
      <c r="CG27" s="29"/>
      <c r="CH27" s="29"/>
      <c r="CI27" s="29"/>
      <c r="CJ27" s="29" t="s">
        <v>0</v>
      </c>
      <c r="CK27" s="29"/>
      <c r="CL27" s="29"/>
      <c r="CM27" s="29"/>
      <c r="CN27" s="29"/>
      <c r="CO27" s="29"/>
      <c r="CP27" s="29" t="s">
        <v>0</v>
      </c>
      <c r="CQ27" s="29" t="s">
        <v>0</v>
      </c>
      <c r="CR27" s="29" t="s">
        <v>0</v>
      </c>
      <c r="CS27" s="29" t="s">
        <v>0</v>
      </c>
      <c r="CT27" s="29" t="s">
        <v>0</v>
      </c>
      <c r="CU27" s="29" t="s">
        <v>0</v>
      </c>
      <c r="CV27" s="29" t="s">
        <v>0</v>
      </c>
      <c r="CW27" s="29" t="s">
        <v>0</v>
      </c>
      <c r="CX27" s="29" t="s">
        <v>0</v>
      </c>
      <c r="CY27" s="29" t="s">
        <v>0</v>
      </c>
      <c r="CZ27" s="29" t="s">
        <v>0</v>
      </c>
      <c r="DA27" s="29" t="s">
        <v>0</v>
      </c>
      <c r="DB27" s="29" t="s">
        <v>0</v>
      </c>
      <c r="DC27" s="29" t="s">
        <v>0</v>
      </c>
      <c r="DD27" s="29" t="s">
        <v>0</v>
      </c>
      <c r="DE27" s="29" t="s">
        <v>0</v>
      </c>
      <c r="DF27" s="29" t="s">
        <v>0</v>
      </c>
      <c r="DG27" s="29" t="s">
        <v>0</v>
      </c>
      <c r="DH27" s="29" t="s">
        <v>0</v>
      </c>
      <c r="DI27" s="77" t="s">
        <v>0</v>
      </c>
      <c r="DJ27" s="29"/>
      <c r="DK27" s="29" t="s">
        <v>0</v>
      </c>
      <c r="DL27" s="29" t="s">
        <v>0</v>
      </c>
      <c r="DM27" s="29" t="s">
        <v>0</v>
      </c>
      <c r="DN27" s="29" t="s">
        <v>0</v>
      </c>
    </row>
    <row r="28" spans="1:118" x14ac:dyDescent="0.2">
      <c r="A28" s="28" t="s">
        <v>2864</v>
      </c>
      <c r="B28" s="29" t="s">
        <v>0</v>
      </c>
      <c r="C28" s="29" t="s">
        <v>0</v>
      </c>
      <c r="D28" s="29" t="s">
        <v>0</v>
      </c>
      <c r="E28" s="29" t="s">
        <v>0</v>
      </c>
      <c r="F28" s="29" t="s">
        <v>0</v>
      </c>
      <c r="G28" s="29"/>
      <c r="H28" s="29">
        <v>4</v>
      </c>
      <c r="I28" s="29"/>
      <c r="J28" s="29"/>
      <c r="K28" s="29"/>
      <c r="L28" s="29" t="s">
        <v>0</v>
      </c>
      <c r="M28" s="29" t="s">
        <v>0</v>
      </c>
      <c r="N28" s="29" t="s">
        <v>0</v>
      </c>
      <c r="O28" s="29"/>
      <c r="P28" s="29"/>
      <c r="Q28" s="29"/>
      <c r="R28" s="29">
        <v>2</v>
      </c>
      <c r="S28" s="29"/>
      <c r="T28" s="29" t="s">
        <v>0</v>
      </c>
      <c r="U28" s="29"/>
      <c r="V28" s="29"/>
      <c r="W28" s="29" t="s">
        <v>0</v>
      </c>
      <c r="X28" s="29"/>
      <c r="Y28" s="29" t="s">
        <v>0</v>
      </c>
      <c r="Z28" s="29" t="s">
        <v>0</v>
      </c>
      <c r="AA28" s="29" t="s">
        <v>0</v>
      </c>
      <c r="AB28" s="29"/>
      <c r="AC28" s="29" t="s">
        <v>0</v>
      </c>
      <c r="AD28" s="29" t="s">
        <v>0</v>
      </c>
      <c r="AE28" s="29" t="s">
        <v>0</v>
      </c>
      <c r="AF28" s="29" t="s">
        <v>0</v>
      </c>
      <c r="AG28" s="29" t="s">
        <v>0</v>
      </c>
      <c r="AH28" s="29" t="s">
        <v>0</v>
      </c>
      <c r="AI28" s="29" t="s">
        <v>0</v>
      </c>
      <c r="AJ28" s="29"/>
      <c r="AK28" s="29" t="s">
        <v>0</v>
      </c>
      <c r="AL28" s="29" t="s">
        <v>0</v>
      </c>
      <c r="AM28" s="29" t="s">
        <v>0</v>
      </c>
      <c r="AN28" s="29" t="s">
        <v>0</v>
      </c>
      <c r="AO28" s="29" t="s">
        <v>0</v>
      </c>
      <c r="AP28" s="29" t="s">
        <v>0</v>
      </c>
      <c r="AQ28" s="29" t="s">
        <v>0</v>
      </c>
      <c r="AR28" s="29" t="s">
        <v>0</v>
      </c>
      <c r="AS28" s="29"/>
      <c r="AT28" s="29" t="s">
        <v>0</v>
      </c>
      <c r="AU28" s="29" t="s">
        <v>0</v>
      </c>
      <c r="AV28" s="29" t="s">
        <v>0</v>
      </c>
      <c r="AW28" s="29" t="s">
        <v>0</v>
      </c>
      <c r="AX28" s="29" t="s">
        <v>0</v>
      </c>
      <c r="AY28" s="29"/>
      <c r="AZ28" s="29" t="s">
        <v>0</v>
      </c>
      <c r="BA28" s="29"/>
      <c r="BB28" s="29"/>
      <c r="BC28" s="29"/>
      <c r="BD28" s="29"/>
      <c r="BE28" s="29"/>
      <c r="BF28" s="29"/>
      <c r="BG28" s="29"/>
      <c r="BH28" s="29"/>
      <c r="BI28" s="29"/>
      <c r="BJ28" s="29" t="s">
        <v>0</v>
      </c>
      <c r="BK28" s="29" t="s">
        <v>0</v>
      </c>
      <c r="BL28" s="29" t="s">
        <v>0</v>
      </c>
      <c r="BM28" s="29"/>
      <c r="BN28" s="29"/>
      <c r="BO28" s="29"/>
      <c r="BP28" s="29"/>
      <c r="BQ28" s="29" t="s">
        <v>0</v>
      </c>
      <c r="BR28" s="29" t="s">
        <v>0</v>
      </c>
      <c r="BS28" s="29"/>
      <c r="BT28" s="29" t="s">
        <v>0</v>
      </c>
      <c r="BU28" s="29" t="s">
        <v>0</v>
      </c>
      <c r="BV28" s="29"/>
      <c r="BW28" s="29" t="s">
        <v>0</v>
      </c>
      <c r="BX28" s="29" t="s">
        <v>0</v>
      </c>
      <c r="BY28" s="29"/>
      <c r="BZ28" s="29" t="s">
        <v>0</v>
      </c>
      <c r="CA28" s="29" t="s">
        <v>0</v>
      </c>
      <c r="CB28" s="29"/>
      <c r="CC28" s="29" t="s">
        <v>0</v>
      </c>
      <c r="CD28" s="29" t="s">
        <v>0</v>
      </c>
      <c r="CE28" s="29"/>
      <c r="CF28" s="29"/>
      <c r="CG28" s="29"/>
      <c r="CH28" s="29"/>
      <c r="CI28" s="29"/>
      <c r="CJ28" s="29" t="s">
        <v>0</v>
      </c>
      <c r="CK28" s="29"/>
      <c r="CL28" s="29"/>
      <c r="CM28" s="29"/>
      <c r="CN28" s="29"/>
      <c r="CO28" s="29"/>
      <c r="CP28" s="29" t="s">
        <v>0</v>
      </c>
      <c r="CQ28" s="29" t="s">
        <v>0</v>
      </c>
      <c r="CR28" s="29">
        <v>4</v>
      </c>
      <c r="CS28" s="29" t="s">
        <v>0</v>
      </c>
      <c r="CT28" s="29" t="s">
        <v>0</v>
      </c>
      <c r="CU28" s="29" t="s">
        <v>0</v>
      </c>
      <c r="CV28" s="29" t="s">
        <v>0</v>
      </c>
      <c r="CW28" s="29" t="s">
        <v>0</v>
      </c>
      <c r="CX28" s="29" t="s">
        <v>0</v>
      </c>
      <c r="CY28" s="29" t="s">
        <v>0</v>
      </c>
      <c r="CZ28" s="29" t="s">
        <v>0</v>
      </c>
      <c r="DA28" s="29" t="s">
        <v>0</v>
      </c>
      <c r="DB28" s="29" t="s">
        <v>0</v>
      </c>
      <c r="DC28" s="29" t="s">
        <v>0</v>
      </c>
      <c r="DD28" s="29">
        <v>8</v>
      </c>
      <c r="DE28" s="29" t="s">
        <v>0</v>
      </c>
      <c r="DF28" s="29" t="s">
        <v>0</v>
      </c>
      <c r="DG28" s="29" t="s">
        <v>0</v>
      </c>
      <c r="DH28" s="29" t="s">
        <v>0</v>
      </c>
      <c r="DI28" s="77">
        <v>20</v>
      </c>
      <c r="DJ28" s="29"/>
      <c r="DK28" s="29" t="s">
        <v>0</v>
      </c>
      <c r="DL28" s="29" t="s">
        <v>0</v>
      </c>
      <c r="DM28" s="29" t="s">
        <v>0</v>
      </c>
      <c r="DN28" s="29" t="s">
        <v>0</v>
      </c>
    </row>
    <row r="29" spans="1:118" x14ac:dyDescent="0.2">
      <c r="A29" s="28">
        <v>0</v>
      </c>
      <c r="B29" s="29" t="s">
        <v>0</v>
      </c>
      <c r="C29" s="29" t="s">
        <v>0</v>
      </c>
      <c r="D29" s="29" t="s">
        <v>0</v>
      </c>
      <c r="E29" s="29" t="s">
        <v>0</v>
      </c>
      <c r="F29" s="29" t="s">
        <v>0</v>
      </c>
      <c r="G29" s="29"/>
      <c r="H29" s="29" t="s">
        <v>0</v>
      </c>
      <c r="I29" s="29"/>
      <c r="J29" s="29"/>
      <c r="K29" s="29"/>
      <c r="L29" s="29" t="s">
        <v>0</v>
      </c>
      <c r="M29" s="29" t="s">
        <v>0</v>
      </c>
      <c r="N29" s="29" t="s">
        <v>0</v>
      </c>
      <c r="O29" s="29"/>
      <c r="P29" s="29"/>
      <c r="Q29" s="29"/>
      <c r="R29" s="29" t="s">
        <v>0</v>
      </c>
      <c r="S29" s="29"/>
      <c r="T29" s="29" t="s">
        <v>0</v>
      </c>
      <c r="U29" s="29"/>
      <c r="V29" s="29"/>
      <c r="W29" s="29" t="s">
        <v>0</v>
      </c>
      <c r="X29" s="29"/>
      <c r="Y29" s="29" t="s">
        <v>0</v>
      </c>
      <c r="Z29" s="29" t="s">
        <v>0</v>
      </c>
      <c r="AA29" s="29" t="s">
        <v>0</v>
      </c>
      <c r="AB29" s="29"/>
      <c r="AC29" s="29" t="s">
        <v>0</v>
      </c>
      <c r="AD29" s="29" t="s">
        <v>0</v>
      </c>
      <c r="AE29" s="29" t="s">
        <v>0</v>
      </c>
      <c r="AF29" s="29" t="s">
        <v>0</v>
      </c>
      <c r="AG29" s="29" t="s">
        <v>0</v>
      </c>
      <c r="AH29" s="29" t="s">
        <v>0</v>
      </c>
      <c r="AI29" s="29" t="s">
        <v>0</v>
      </c>
      <c r="AJ29" s="29"/>
      <c r="AK29" s="29" t="s">
        <v>0</v>
      </c>
      <c r="AL29" s="29" t="s">
        <v>0</v>
      </c>
      <c r="AM29" s="29" t="s">
        <v>0</v>
      </c>
      <c r="AN29" s="29" t="s">
        <v>0</v>
      </c>
      <c r="AO29" s="29" t="s">
        <v>0</v>
      </c>
      <c r="AP29" s="29" t="s">
        <v>0</v>
      </c>
      <c r="AQ29" s="29" t="s">
        <v>0</v>
      </c>
      <c r="AR29" s="29" t="s">
        <v>0</v>
      </c>
      <c r="AS29" s="29"/>
      <c r="AT29" s="29" t="s">
        <v>0</v>
      </c>
      <c r="AU29" s="29" t="s">
        <v>0</v>
      </c>
      <c r="AV29" s="29" t="s">
        <v>0</v>
      </c>
      <c r="AW29" s="29" t="s">
        <v>0</v>
      </c>
      <c r="AX29" s="29" t="s">
        <v>0</v>
      </c>
      <c r="AY29" s="29"/>
      <c r="AZ29" s="29" t="s">
        <v>0</v>
      </c>
      <c r="BA29" s="29"/>
      <c r="BB29" s="29"/>
      <c r="BC29" s="29"/>
      <c r="BD29" s="29"/>
      <c r="BE29" s="29"/>
      <c r="BF29" s="29"/>
      <c r="BG29" s="29"/>
      <c r="BH29" s="29"/>
      <c r="BI29" s="29"/>
      <c r="BJ29" s="29" t="s">
        <v>0</v>
      </c>
      <c r="BK29" s="29" t="s">
        <v>0</v>
      </c>
      <c r="BL29" s="29" t="s">
        <v>0</v>
      </c>
      <c r="BM29" s="29"/>
      <c r="BN29" s="29"/>
      <c r="BO29" s="29"/>
      <c r="BP29" s="29"/>
      <c r="BQ29" s="29" t="s">
        <v>0</v>
      </c>
      <c r="BR29" s="29" t="s">
        <v>0</v>
      </c>
      <c r="BS29" s="29"/>
      <c r="BT29" s="29" t="s">
        <v>0</v>
      </c>
      <c r="BU29" s="29" t="s">
        <v>0</v>
      </c>
      <c r="BV29" s="29"/>
      <c r="BW29" s="29" t="s">
        <v>0</v>
      </c>
      <c r="BX29" s="29" t="s">
        <v>0</v>
      </c>
      <c r="BY29" s="29"/>
      <c r="BZ29" s="29" t="s">
        <v>0</v>
      </c>
      <c r="CA29" s="29" t="s">
        <v>0</v>
      </c>
      <c r="CB29" s="29"/>
      <c r="CC29" s="29" t="s">
        <v>0</v>
      </c>
      <c r="CD29" s="29" t="s">
        <v>0</v>
      </c>
      <c r="CE29" s="29"/>
      <c r="CF29" s="29"/>
      <c r="CG29" s="29"/>
      <c r="CH29" s="29"/>
      <c r="CI29" s="29"/>
      <c r="CJ29" s="29" t="s">
        <v>0</v>
      </c>
      <c r="CK29" s="29"/>
      <c r="CL29" s="29"/>
      <c r="CM29" s="29"/>
      <c r="CN29" s="29"/>
      <c r="CO29" s="29"/>
      <c r="CP29" s="29" t="s">
        <v>0</v>
      </c>
      <c r="CQ29" s="29" t="s">
        <v>0</v>
      </c>
      <c r="CR29" s="29" t="s">
        <v>0</v>
      </c>
      <c r="CS29" s="29" t="s">
        <v>0</v>
      </c>
      <c r="CT29" s="29" t="s">
        <v>0</v>
      </c>
      <c r="CU29" s="29" t="s">
        <v>0</v>
      </c>
      <c r="CV29" s="29" t="s">
        <v>0</v>
      </c>
      <c r="CW29" s="29" t="s">
        <v>0</v>
      </c>
      <c r="CX29" s="29" t="s">
        <v>0</v>
      </c>
      <c r="CY29" s="29" t="s">
        <v>0</v>
      </c>
      <c r="CZ29" s="29" t="s">
        <v>0</v>
      </c>
      <c r="DA29" s="29" t="s">
        <v>0</v>
      </c>
      <c r="DB29" s="29" t="s">
        <v>0</v>
      </c>
      <c r="DC29" s="29" t="s">
        <v>0</v>
      </c>
      <c r="DD29" s="29" t="s">
        <v>0</v>
      </c>
      <c r="DE29" s="29" t="s">
        <v>0</v>
      </c>
      <c r="DF29" s="29" t="s">
        <v>0</v>
      </c>
      <c r="DG29" s="29" t="s">
        <v>0</v>
      </c>
      <c r="DH29" s="29" t="s">
        <v>0</v>
      </c>
      <c r="DI29" s="77" t="s">
        <v>0</v>
      </c>
      <c r="DJ29" s="29"/>
      <c r="DK29" s="29" t="s">
        <v>0</v>
      </c>
      <c r="DL29" s="29" t="s">
        <v>0</v>
      </c>
      <c r="DM29" s="29" t="s">
        <v>0</v>
      </c>
      <c r="DN29" s="29" t="s">
        <v>0</v>
      </c>
    </row>
    <row r="30" spans="1:118" x14ac:dyDescent="0.2">
      <c r="A30" s="28" t="s">
        <v>450</v>
      </c>
      <c r="B30" s="29" t="s">
        <v>0</v>
      </c>
      <c r="C30" s="29" t="s">
        <v>0</v>
      </c>
      <c r="D30" s="29" t="s">
        <v>0</v>
      </c>
      <c r="E30" s="29" t="s">
        <v>0</v>
      </c>
      <c r="F30" s="29" t="s">
        <v>0</v>
      </c>
      <c r="G30" s="29"/>
      <c r="H30" s="29" t="s">
        <v>0</v>
      </c>
      <c r="I30" s="29"/>
      <c r="J30" s="29"/>
      <c r="K30" s="29"/>
      <c r="L30" s="29" t="s">
        <v>0</v>
      </c>
      <c r="M30" s="29" t="s">
        <v>0</v>
      </c>
      <c r="N30" s="29" t="s">
        <v>0</v>
      </c>
      <c r="O30" s="29"/>
      <c r="P30" s="29"/>
      <c r="Q30" s="29"/>
      <c r="R30" s="29" t="s">
        <v>0</v>
      </c>
      <c r="S30" s="29"/>
      <c r="T30" s="29" t="s">
        <v>0</v>
      </c>
      <c r="U30" s="29"/>
      <c r="V30" s="29"/>
      <c r="W30" s="29" t="s">
        <v>0</v>
      </c>
      <c r="X30" s="29"/>
      <c r="Y30" s="29">
        <v>1</v>
      </c>
      <c r="Z30" s="29">
        <v>1</v>
      </c>
      <c r="AA30" s="29">
        <v>3</v>
      </c>
      <c r="AB30" s="29"/>
      <c r="AC30" s="29">
        <v>4</v>
      </c>
      <c r="AD30" s="29">
        <v>2</v>
      </c>
      <c r="AE30" s="29">
        <v>10</v>
      </c>
      <c r="AF30" s="29">
        <v>10</v>
      </c>
      <c r="AG30" s="29">
        <v>8</v>
      </c>
      <c r="AH30" s="29">
        <v>7</v>
      </c>
      <c r="AI30" s="29">
        <v>9</v>
      </c>
      <c r="AJ30" s="29"/>
      <c r="AK30" s="29">
        <v>13</v>
      </c>
      <c r="AL30" s="29">
        <v>12</v>
      </c>
      <c r="AM30" s="29">
        <v>9</v>
      </c>
      <c r="AN30" s="29">
        <v>13</v>
      </c>
      <c r="AO30" s="29" t="s">
        <v>0</v>
      </c>
      <c r="AP30" s="29">
        <v>6</v>
      </c>
      <c r="AQ30" s="29">
        <v>13</v>
      </c>
      <c r="AR30" s="29">
        <v>2</v>
      </c>
      <c r="AS30" s="29"/>
      <c r="AT30" s="29">
        <v>9</v>
      </c>
      <c r="AU30" s="29" t="s">
        <v>0</v>
      </c>
      <c r="AV30" s="29">
        <v>9</v>
      </c>
      <c r="AW30" s="29">
        <v>13</v>
      </c>
      <c r="AX30" s="29" t="s">
        <v>0</v>
      </c>
      <c r="AY30" s="29"/>
      <c r="AZ30" s="29" t="s">
        <v>0</v>
      </c>
      <c r="BA30" s="29"/>
      <c r="BB30" s="29"/>
      <c r="BC30" s="29"/>
      <c r="BD30" s="29"/>
      <c r="BE30" s="29"/>
      <c r="BF30" s="29"/>
      <c r="BG30" s="29"/>
      <c r="BH30" s="29"/>
      <c r="BI30" s="29"/>
      <c r="BJ30" s="29" t="s">
        <v>0</v>
      </c>
      <c r="BK30" s="29" t="s">
        <v>0</v>
      </c>
      <c r="BL30" s="29" t="s">
        <v>0</v>
      </c>
      <c r="BM30" s="29"/>
      <c r="BN30" s="29"/>
      <c r="BO30" s="29"/>
      <c r="BP30" s="29"/>
      <c r="BQ30" s="29" t="s">
        <v>0</v>
      </c>
      <c r="BR30" s="29" t="s">
        <v>0</v>
      </c>
      <c r="BS30" s="29"/>
      <c r="BT30" s="29" t="s">
        <v>0</v>
      </c>
      <c r="BU30" s="29" t="s">
        <v>0</v>
      </c>
      <c r="BV30" s="29"/>
      <c r="BW30" s="29" t="s">
        <v>0</v>
      </c>
      <c r="BX30" s="29" t="s">
        <v>0</v>
      </c>
      <c r="BY30" s="29"/>
      <c r="BZ30" s="29" t="s">
        <v>0</v>
      </c>
      <c r="CA30" s="29" t="s">
        <v>0</v>
      </c>
      <c r="CB30" s="29"/>
      <c r="CC30" s="29" t="s">
        <v>0</v>
      </c>
      <c r="CD30" s="29" t="s">
        <v>0</v>
      </c>
      <c r="CE30" s="29"/>
      <c r="CF30" s="29"/>
      <c r="CG30" s="29"/>
      <c r="CH30" s="29"/>
      <c r="CI30" s="29"/>
      <c r="CJ30" s="29" t="s">
        <v>0</v>
      </c>
      <c r="CK30" s="29"/>
      <c r="CL30" s="29"/>
      <c r="CM30" s="29"/>
      <c r="CN30" s="29"/>
      <c r="CO30" s="29"/>
      <c r="CP30" s="29" t="s">
        <v>0</v>
      </c>
      <c r="CQ30" s="29" t="s">
        <v>0</v>
      </c>
      <c r="CR30" s="29" t="s">
        <v>0</v>
      </c>
      <c r="CS30" s="29" t="s">
        <v>0</v>
      </c>
      <c r="CT30" s="29" t="s">
        <v>0</v>
      </c>
      <c r="CU30" s="29">
        <v>2</v>
      </c>
      <c r="CV30" s="29">
        <v>11</v>
      </c>
      <c r="CW30" s="29">
        <v>8</v>
      </c>
      <c r="CX30" s="29">
        <v>10</v>
      </c>
      <c r="CY30" s="29">
        <v>14</v>
      </c>
      <c r="CZ30" s="29" t="s">
        <v>0</v>
      </c>
      <c r="DA30" s="29">
        <v>6</v>
      </c>
      <c r="DB30" s="29" t="s">
        <v>0</v>
      </c>
      <c r="DC30" s="29" t="s">
        <v>0</v>
      </c>
      <c r="DD30" s="29" t="s">
        <v>0</v>
      </c>
      <c r="DE30" s="29">
        <v>2</v>
      </c>
      <c r="DF30" s="29">
        <v>14</v>
      </c>
      <c r="DG30" s="29">
        <v>6</v>
      </c>
      <c r="DH30" s="29" t="s">
        <v>0</v>
      </c>
      <c r="DI30" s="77">
        <v>11</v>
      </c>
      <c r="DJ30" s="29"/>
      <c r="DK30" s="29" t="s">
        <v>0</v>
      </c>
      <c r="DL30" s="29" t="s">
        <v>0</v>
      </c>
      <c r="DM30" s="29" t="s">
        <v>0</v>
      </c>
      <c r="DN30" s="29" t="s">
        <v>0</v>
      </c>
    </row>
    <row r="31" spans="1:118" x14ac:dyDescent="0.2">
      <c r="A31" s="28" t="s">
        <v>2863</v>
      </c>
      <c r="B31" s="29" t="s">
        <v>0</v>
      </c>
      <c r="C31" s="29" t="s">
        <v>0</v>
      </c>
      <c r="D31" s="29" t="s">
        <v>0</v>
      </c>
      <c r="E31" s="29" t="s">
        <v>0</v>
      </c>
      <c r="F31" s="29" t="s">
        <v>0</v>
      </c>
      <c r="G31" s="29"/>
      <c r="H31" s="29" t="s">
        <v>0</v>
      </c>
      <c r="I31" s="29"/>
      <c r="J31" s="29"/>
      <c r="K31" s="29"/>
      <c r="L31" s="29" t="s">
        <v>0</v>
      </c>
      <c r="M31" s="29" t="s">
        <v>0</v>
      </c>
      <c r="N31" s="29" t="s">
        <v>0</v>
      </c>
      <c r="O31" s="29"/>
      <c r="P31" s="29"/>
      <c r="Q31" s="29"/>
      <c r="R31" s="29" t="s">
        <v>0</v>
      </c>
      <c r="S31" s="29"/>
      <c r="T31" s="29" t="s">
        <v>0</v>
      </c>
      <c r="U31" s="29"/>
      <c r="V31" s="29"/>
      <c r="W31" s="29" t="s">
        <v>0</v>
      </c>
      <c r="X31" s="29"/>
      <c r="Y31" s="29" t="s">
        <v>0</v>
      </c>
      <c r="Z31" s="29" t="s">
        <v>0</v>
      </c>
      <c r="AA31" s="29" t="s">
        <v>0</v>
      </c>
      <c r="AB31" s="29"/>
      <c r="AC31" s="29" t="s">
        <v>0</v>
      </c>
      <c r="AD31" s="29" t="s">
        <v>0</v>
      </c>
      <c r="AE31" s="29" t="s">
        <v>0</v>
      </c>
      <c r="AF31" s="29" t="s">
        <v>0</v>
      </c>
      <c r="AG31" s="29" t="s">
        <v>0</v>
      </c>
      <c r="AH31" s="29" t="s">
        <v>0</v>
      </c>
      <c r="AI31" s="29" t="s">
        <v>0</v>
      </c>
      <c r="AJ31" s="29"/>
      <c r="AK31" s="29" t="s">
        <v>0</v>
      </c>
      <c r="AL31" s="29" t="s">
        <v>0</v>
      </c>
      <c r="AM31" s="29" t="s">
        <v>0</v>
      </c>
      <c r="AN31" s="29" t="s">
        <v>0</v>
      </c>
      <c r="AO31" s="29" t="s">
        <v>0</v>
      </c>
      <c r="AP31" s="29" t="s">
        <v>0</v>
      </c>
      <c r="AQ31" s="29" t="s">
        <v>0</v>
      </c>
      <c r="AR31" s="29" t="s">
        <v>0</v>
      </c>
      <c r="AS31" s="29"/>
      <c r="AT31" s="29" t="s">
        <v>0</v>
      </c>
      <c r="AU31" s="29" t="s">
        <v>0</v>
      </c>
      <c r="AV31" s="29" t="s">
        <v>0</v>
      </c>
      <c r="AW31" s="29" t="s">
        <v>0</v>
      </c>
      <c r="AX31" s="29" t="s">
        <v>0</v>
      </c>
      <c r="AY31" s="29"/>
      <c r="AZ31" s="29" t="s">
        <v>0</v>
      </c>
      <c r="BA31" s="29"/>
      <c r="BB31" s="29"/>
      <c r="BC31" s="29"/>
      <c r="BD31" s="29"/>
      <c r="BE31" s="29"/>
      <c r="BF31" s="29"/>
      <c r="BG31" s="29"/>
      <c r="BH31" s="29"/>
      <c r="BI31" s="29"/>
      <c r="BJ31" s="29" t="s">
        <v>0</v>
      </c>
      <c r="BK31" s="29" t="s">
        <v>0</v>
      </c>
      <c r="BL31" s="29" t="s">
        <v>0</v>
      </c>
      <c r="BM31" s="29"/>
      <c r="BN31" s="29"/>
      <c r="BO31" s="29"/>
      <c r="BP31" s="29"/>
      <c r="BQ31" s="29" t="s">
        <v>0</v>
      </c>
      <c r="BR31" s="29" t="s">
        <v>0</v>
      </c>
      <c r="BS31" s="29"/>
      <c r="BT31" s="29" t="s">
        <v>0</v>
      </c>
      <c r="BU31" s="29" t="s">
        <v>0</v>
      </c>
      <c r="BV31" s="29"/>
      <c r="BW31" s="29" t="s">
        <v>0</v>
      </c>
      <c r="BX31" s="29" t="s">
        <v>0</v>
      </c>
      <c r="BY31" s="29"/>
      <c r="BZ31" s="29" t="s">
        <v>0</v>
      </c>
      <c r="CA31" s="29" t="s">
        <v>0</v>
      </c>
      <c r="CB31" s="29"/>
      <c r="CC31" s="29" t="s">
        <v>0</v>
      </c>
      <c r="CD31" s="29" t="s">
        <v>0</v>
      </c>
      <c r="CE31" s="29"/>
      <c r="CF31" s="29"/>
      <c r="CG31" s="29"/>
      <c r="CH31" s="29"/>
      <c r="CI31" s="29"/>
      <c r="CJ31" s="29" t="s">
        <v>0</v>
      </c>
      <c r="CK31" s="29"/>
      <c r="CL31" s="29"/>
      <c r="CM31" s="29"/>
      <c r="CN31" s="29"/>
      <c r="CO31" s="29"/>
      <c r="CP31" s="29">
        <v>9</v>
      </c>
      <c r="CQ31" s="29" t="s">
        <v>0</v>
      </c>
      <c r="CR31" s="29" t="s">
        <v>0</v>
      </c>
      <c r="CS31" s="29" t="s">
        <v>0</v>
      </c>
      <c r="CT31" s="29" t="s">
        <v>0</v>
      </c>
      <c r="CU31" s="29">
        <v>15</v>
      </c>
      <c r="CV31" s="29">
        <v>13</v>
      </c>
      <c r="CW31" s="29">
        <v>11</v>
      </c>
      <c r="CX31" s="29">
        <v>8</v>
      </c>
      <c r="CY31" s="29">
        <v>2</v>
      </c>
      <c r="CZ31" s="29" t="s">
        <v>0</v>
      </c>
      <c r="DA31" s="29" t="s">
        <v>0</v>
      </c>
      <c r="DB31" s="29" t="s">
        <v>0</v>
      </c>
      <c r="DC31" s="29" t="s">
        <v>0</v>
      </c>
      <c r="DD31" s="29">
        <v>14</v>
      </c>
      <c r="DE31" s="29">
        <v>15</v>
      </c>
      <c r="DF31" s="29">
        <v>5</v>
      </c>
      <c r="DG31" s="29" t="s">
        <v>0</v>
      </c>
      <c r="DH31" s="29" t="s">
        <v>0</v>
      </c>
      <c r="DI31" s="77">
        <v>15</v>
      </c>
      <c r="DJ31" s="29"/>
      <c r="DK31" s="29" t="s">
        <v>0</v>
      </c>
      <c r="DL31" s="29" t="s">
        <v>0</v>
      </c>
      <c r="DM31" s="29" t="s">
        <v>0</v>
      </c>
      <c r="DN31" s="29" t="s">
        <v>0</v>
      </c>
    </row>
    <row r="32" spans="1:118" x14ac:dyDescent="0.2">
      <c r="A32" s="28">
        <v>0</v>
      </c>
      <c r="B32" s="29" t="s">
        <v>0</v>
      </c>
      <c r="C32" s="29" t="s">
        <v>0</v>
      </c>
      <c r="D32" s="29" t="s">
        <v>0</v>
      </c>
      <c r="E32" s="29" t="s">
        <v>0</v>
      </c>
      <c r="F32" s="29" t="s">
        <v>0</v>
      </c>
      <c r="G32" s="29"/>
      <c r="H32" s="29" t="s">
        <v>0</v>
      </c>
      <c r="I32" s="29"/>
      <c r="J32" s="29"/>
      <c r="K32" s="29"/>
      <c r="L32" s="29" t="s">
        <v>0</v>
      </c>
      <c r="M32" s="29" t="s">
        <v>0</v>
      </c>
      <c r="N32" s="29" t="s">
        <v>0</v>
      </c>
      <c r="O32" s="29"/>
      <c r="P32" s="29"/>
      <c r="Q32" s="29"/>
      <c r="R32" s="29" t="s">
        <v>0</v>
      </c>
      <c r="S32" s="29"/>
      <c r="T32" s="29" t="s">
        <v>0</v>
      </c>
      <c r="U32" s="29"/>
      <c r="V32" s="29"/>
      <c r="W32" s="29" t="s">
        <v>0</v>
      </c>
      <c r="X32" s="29"/>
      <c r="Y32" s="29" t="s">
        <v>0</v>
      </c>
      <c r="Z32" s="29" t="s">
        <v>0</v>
      </c>
      <c r="AA32" s="29" t="s">
        <v>0</v>
      </c>
      <c r="AB32" s="29"/>
      <c r="AC32" s="29" t="s">
        <v>0</v>
      </c>
      <c r="AD32" s="29" t="s">
        <v>0</v>
      </c>
      <c r="AE32" s="29" t="s">
        <v>0</v>
      </c>
      <c r="AF32" s="29" t="s">
        <v>0</v>
      </c>
      <c r="AG32" s="29" t="s">
        <v>0</v>
      </c>
      <c r="AH32" s="29" t="s">
        <v>0</v>
      </c>
      <c r="AI32" s="29" t="s">
        <v>0</v>
      </c>
      <c r="AJ32" s="29"/>
      <c r="AK32" s="29" t="s">
        <v>0</v>
      </c>
      <c r="AL32" s="29" t="s">
        <v>0</v>
      </c>
      <c r="AM32" s="29" t="s">
        <v>0</v>
      </c>
      <c r="AN32" s="29" t="s">
        <v>0</v>
      </c>
      <c r="AO32" s="29" t="s">
        <v>0</v>
      </c>
      <c r="AP32" s="29" t="s">
        <v>0</v>
      </c>
      <c r="AQ32" s="29" t="s">
        <v>0</v>
      </c>
      <c r="AR32" s="29" t="s">
        <v>0</v>
      </c>
      <c r="AS32" s="29"/>
      <c r="AT32" s="29" t="s">
        <v>0</v>
      </c>
      <c r="AU32" s="29" t="s">
        <v>0</v>
      </c>
      <c r="AV32" s="29" t="s">
        <v>0</v>
      </c>
      <c r="AW32" s="29" t="s">
        <v>0</v>
      </c>
      <c r="AX32" s="29" t="s">
        <v>0</v>
      </c>
      <c r="AY32" s="29"/>
      <c r="AZ32" s="29" t="s">
        <v>0</v>
      </c>
      <c r="BA32" s="29"/>
      <c r="BB32" s="29"/>
      <c r="BC32" s="29"/>
      <c r="BD32" s="29"/>
      <c r="BE32" s="29"/>
      <c r="BF32" s="29"/>
      <c r="BG32" s="29"/>
      <c r="BH32" s="29"/>
      <c r="BI32" s="29"/>
      <c r="BJ32" s="29" t="s">
        <v>0</v>
      </c>
      <c r="BK32" s="29" t="s">
        <v>0</v>
      </c>
      <c r="BL32" s="29" t="s">
        <v>0</v>
      </c>
      <c r="BM32" s="29"/>
      <c r="BN32" s="29"/>
      <c r="BO32" s="29"/>
      <c r="BP32" s="29"/>
      <c r="BQ32" s="29" t="s">
        <v>0</v>
      </c>
      <c r="BR32" s="29" t="s">
        <v>0</v>
      </c>
      <c r="BS32" s="29"/>
      <c r="BT32" s="29" t="s">
        <v>0</v>
      </c>
      <c r="BU32" s="29" t="s">
        <v>0</v>
      </c>
      <c r="BV32" s="29"/>
      <c r="BW32" s="29" t="s">
        <v>0</v>
      </c>
      <c r="BX32" s="29" t="s">
        <v>0</v>
      </c>
      <c r="BY32" s="29"/>
      <c r="BZ32" s="29" t="s">
        <v>0</v>
      </c>
      <c r="CA32" s="29" t="s">
        <v>0</v>
      </c>
      <c r="CB32" s="29"/>
      <c r="CC32" s="29" t="s">
        <v>0</v>
      </c>
      <c r="CD32" s="29" t="s">
        <v>0</v>
      </c>
      <c r="CE32" s="29"/>
      <c r="CF32" s="29"/>
      <c r="CG32" s="29"/>
      <c r="CH32" s="29"/>
      <c r="CI32" s="29"/>
      <c r="CJ32" s="29" t="s">
        <v>0</v>
      </c>
      <c r="CK32" s="29"/>
      <c r="CL32" s="29"/>
      <c r="CM32" s="29"/>
      <c r="CN32" s="29"/>
      <c r="CO32" s="29"/>
      <c r="CP32" s="29" t="s">
        <v>0</v>
      </c>
      <c r="CQ32" s="29" t="s">
        <v>0</v>
      </c>
      <c r="CR32" s="29" t="s">
        <v>0</v>
      </c>
      <c r="CS32" s="29" t="s">
        <v>0</v>
      </c>
      <c r="CT32" s="29" t="s">
        <v>0</v>
      </c>
      <c r="CU32" s="29" t="s">
        <v>0</v>
      </c>
      <c r="CV32" s="29" t="s">
        <v>0</v>
      </c>
      <c r="CW32" s="29" t="s">
        <v>0</v>
      </c>
      <c r="CX32" s="29" t="s">
        <v>0</v>
      </c>
      <c r="CY32" s="29" t="s">
        <v>0</v>
      </c>
      <c r="CZ32" s="29" t="s">
        <v>0</v>
      </c>
      <c r="DA32" s="29" t="s">
        <v>0</v>
      </c>
      <c r="DB32" s="29" t="s">
        <v>0</v>
      </c>
      <c r="DC32" s="29"/>
      <c r="DD32" s="29" t="s">
        <v>0</v>
      </c>
      <c r="DE32" s="29" t="s">
        <v>0</v>
      </c>
      <c r="DF32" s="29" t="s">
        <v>0</v>
      </c>
      <c r="DG32" s="29" t="s">
        <v>0</v>
      </c>
      <c r="DH32" s="29" t="s">
        <v>0</v>
      </c>
      <c r="DI32" s="77" t="s">
        <v>0</v>
      </c>
      <c r="DJ32" s="29"/>
      <c r="DK32" s="29" t="s">
        <v>0</v>
      </c>
      <c r="DL32" s="29" t="s">
        <v>0</v>
      </c>
      <c r="DM32" s="29" t="s">
        <v>0</v>
      </c>
      <c r="DN32" s="29" t="s">
        <v>0</v>
      </c>
    </row>
    <row r="33" spans="1:118" x14ac:dyDescent="0.2">
      <c r="A33" s="28" t="s">
        <v>2841</v>
      </c>
      <c r="B33" s="29" t="s">
        <v>0</v>
      </c>
      <c r="C33" s="29" t="s">
        <v>0</v>
      </c>
      <c r="D33" s="29" t="s">
        <v>0</v>
      </c>
      <c r="E33" s="29" t="s">
        <v>0</v>
      </c>
      <c r="F33" s="29" t="s">
        <v>0</v>
      </c>
      <c r="G33" s="29"/>
      <c r="H33" s="29" t="s">
        <v>0</v>
      </c>
      <c r="I33" s="29"/>
      <c r="J33" s="29"/>
      <c r="K33" s="29"/>
      <c r="L33" s="29" t="s">
        <v>0</v>
      </c>
      <c r="M33" s="29" t="s">
        <v>0</v>
      </c>
      <c r="N33" s="29" t="s">
        <v>0</v>
      </c>
      <c r="O33" s="29"/>
      <c r="P33" s="29"/>
      <c r="Q33" s="29"/>
      <c r="R33" s="29" t="s">
        <v>0</v>
      </c>
      <c r="S33" s="29"/>
      <c r="T33" s="29" t="s">
        <v>0</v>
      </c>
      <c r="U33" s="29"/>
      <c r="V33" s="29"/>
      <c r="W33" s="29" t="s">
        <v>0</v>
      </c>
      <c r="X33" s="29"/>
      <c r="Y33" s="29" t="s">
        <v>0</v>
      </c>
      <c r="Z33" s="29" t="s">
        <v>0</v>
      </c>
      <c r="AA33" s="29" t="s">
        <v>0</v>
      </c>
      <c r="AB33" s="29"/>
      <c r="AC33" s="29" t="s">
        <v>0</v>
      </c>
      <c r="AD33" s="29" t="s">
        <v>0</v>
      </c>
      <c r="AE33" s="29" t="s">
        <v>0</v>
      </c>
      <c r="AF33" s="29" t="s">
        <v>0</v>
      </c>
      <c r="AG33" s="29" t="s">
        <v>0</v>
      </c>
      <c r="AH33" s="29" t="s">
        <v>0</v>
      </c>
      <c r="AI33" s="29" t="s">
        <v>0</v>
      </c>
      <c r="AJ33" s="29"/>
      <c r="AK33" s="29" t="s">
        <v>0</v>
      </c>
      <c r="AL33" s="29" t="s">
        <v>0</v>
      </c>
      <c r="AM33" s="29" t="s">
        <v>0</v>
      </c>
      <c r="AN33" s="29" t="s">
        <v>0</v>
      </c>
      <c r="AO33" s="29" t="s">
        <v>0</v>
      </c>
      <c r="AP33" s="29" t="s">
        <v>0</v>
      </c>
      <c r="AQ33" s="29" t="s">
        <v>0</v>
      </c>
      <c r="AR33" s="29" t="s">
        <v>0</v>
      </c>
      <c r="AS33" s="29"/>
      <c r="AT33" s="29" t="s">
        <v>0</v>
      </c>
      <c r="AU33" s="29" t="s">
        <v>0</v>
      </c>
      <c r="AV33" s="29" t="s">
        <v>0</v>
      </c>
      <c r="AW33" s="29" t="s">
        <v>0</v>
      </c>
      <c r="AX33" s="29" t="s">
        <v>0</v>
      </c>
      <c r="AY33" s="29"/>
      <c r="AZ33" s="29" t="s">
        <v>0</v>
      </c>
      <c r="BA33" s="29"/>
      <c r="BB33" s="29"/>
      <c r="BC33" s="29"/>
      <c r="BD33" s="29"/>
      <c r="BE33" s="29"/>
      <c r="BF33" s="29"/>
      <c r="BG33" s="29"/>
      <c r="BH33" s="29"/>
      <c r="BI33" s="29"/>
      <c r="BJ33" s="29" t="s">
        <v>0</v>
      </c>
      <c r="BK33" s="29" t="s">
        <v>0</v>
      </c>
      <c r="BL33" s="29" t="s">
        <v>0</v>
      </c>
      <c r="BM33" s="29"/>
      <c r="BN33" s="29"/>
      <c r="BO33" s="29"/>
      <c r="BP33" s="29"/>
      <c r="BQ33" s="29" t="s">
        <v>0</v>
      </c>
      <c r="BR33" s="29" t="s">
        <v>0</v>
      </c>
      <c r="BS33" s="29"/>
      <c r="BT33" s="29" t="s">
        <v>0</v>
      </c>
      <c r="BU33" s="29" t="s">
        <v>0</v>
      </c>
      <c r="BV33" s="29"/>
      <c r="BW33" s="29" t="s">
        <v>0</v>
      </c>
      <c r="BX33" s="29" t="s">
        <v>0</v>
      </c>
      <c r="BY33" s="29"/>
      <c r="BZ33" s="29" t="s">
        <v>0</v>
      </c>
      <c r="CA33" s="29" t="s">
        <v>0</v>
      </c>
      <c r="CB33" s="29"/>
      <c r="CC33" s="29" t="s">
        <v>0</v>
      </c>
      <c r="CD33" s="29" t="s">
        <v>0</v>
      </c>
      <c r="CE33" s="29"/>
      <c r="CF33" s="29"/>
      <c r="CG33" s="29"/>
      <c r="CH33" s="29"/>
      <c r="CI33" s="29"/>
      <c r="CJ33" s="29" t="s">
        <v>0</v>
      </c>
      <c r="CK33" s="29"/>
      <c r="CL33" s="29"/>
      <c r="CM33" s="29"/>
      <c r="CN33" s="29"/>
      <c r="CO33" s="29"/>
      <c r="CP33" s="29" t="s">
        <v>0</v>
      </c>
      <c r="CQ33" s="29" t="s">
        <v>0</v>
      </c>
      <c r="CR33" s="29" t="s">
        <v>0</v>
      </c>
      <c r="CS33" s="29" t="s">
        <v>0</v>
      </c>
      <c r="CT33" s="29" t="s">
        <v>0</v>
      </c>
      <c r="CU33" s="29" t="s">
        <v>0</v>
      </c>
      <c r="CV33" s="29" t="s">
        <v>0</v>
      </c>
      <c r="CW33" s="29" t="s">
        <v>0</v>
      </c>
      <c r="CX33" s="29" t="s">
        <v>0</v>
      </c>
      <c r="CY33" s="29" t="s">
        <v>0</v>
      </c>
      <c r="CZ33" s="29" t="s">
        <v>0</v>
      </c>
      <c r="DA33" s="29" t="s">
        <v>0</v>
      </c>
      <c r="DB33" s="29" t="s">
        <v>0</v>
      </c>
      <c r="DC33" s="29"/>
      <c r="DD33" s="29" t="s">
        <v>0</v>
      </c>
      <c r="DE33" s="29" t="s">
        <v>0</v>
      </c>
      <c r="DF33" s="29" t="s">
        <v>0</v>
      </c>
      <c r="DG33" s="29" t="s">
        <v>0</v>
      </c>
      <c r="DH33" s="29" t="s">
        <v>0</v>
      </c>
      <c r="DI33" s="77">
        <v>13</v>
      </c>
      <c r="DJ33" s="29"/>
      <c r="DK33" s="29" t="s">
        <v>0</v>
      </c>
      <c r="DL33" s="29" t="s">
        <v>0</v>
      </c>
      <c r="DM33" s="29" t="s">
        <v>0</v>
      </c>
      <c r="DN33" s="29" t="s">
        <v>0</v>
      </c>
    </row>
    <row r="34" spans="1:118" x14ac:dyDescent="0.2">
      <c r="A34" s="28">
        <v>0</v>
      </c>
      <c r="B34" s="29" t="s">
        <v>0</v>
      </c>
      <c r="C34" s="29" t="s">
        <v>0</v>
      </c>
      <c r="D34" s="29" t="s">
        <v>0</v>
      </c>
      <c r="E34" s="29" t="s">
        <v>0</v>
      </c>
      <c r="F34" s="29" t="s">
        <v>0</v>
      </c>
      <c r="G34" s="29"/>
      <c r="H34" s="29" t="s">
        <v>0</v>
      </c>
      <c r="I34" s="29"/>
      <c r="J34" s="29"/>
      <c r="K34" s="29"/>
      <c r="L34" s="29" t="s">
        <v>0</v>
      </c>
      <c r="M34" s="29" t="s">
        <v>0</v>
      </c>
      <c r="N34" s="29" t="s">
        <v>0</v>
      </c>
      <c r="O34" s="29"/>
      <c r="P34" s="29"/>
      <c r="Q34" s="29"/>
      <c r="R34" s="29" t="s">
        <v>0</v>
      </c>
      <c r="S34" s="29"/>
      <c r="T34" s="29" t="s">
        <v>0</v>
      </c>
      <c r="U34" s="29"/>
      <c r="V34" s="29"/>
      <c r="W34" s="29" t="s">
        <v>0</v>
      </c>
      <c r="X34" s="29"/>
      <c r="Y34" s="29" t="s">
        <v>0</v>
      </c>
      <c r="Z34" s="29" t="s">
        <v>0</v>
      </c>
      <c r="AA34" s="29" t="s">
        <v>0</v>
      </c>
      <c r="AB34" s="29"/>
      <c r="AC34" s="29" t="s">
        <v>0</v>
      </c>
      <c r="AD34" s="29" t="s">
        <v>0</v>
      </c>
      <c r="AE34" s="29" t="s">
        <v>0</v>
      </c>
      <c r="AF34" s="29" t="s">
        <v>0</v>
      </c>
      <c r="AG34" s="29" t="s">
        <v>0</v>
      </c>
      <c r="AH34" s="29" t="s">
        <v>0</v>
      </c>
      <c r="AI34" s="29" t="s">
        <v>0</v>
      </c>
      <c r="AJ34" s="29"/>
      <c r="AK34" s="29" t="s">
        <v>0</v>
      </c>
      <c r="AL34" s="29" t="s">
        <v>0</v>
      </c>
      <c r="AM34" s="29" t="s">
        <v>0</v>
      </c>
      <c r="AN34" s="29" t="s">
        <v>0</v>
      </c>
      <c r="AO34" s="29" t="s">
        <v>0</v>
      </c>
      <c r="AP34" s="29" t="s">
        <v>0</v>
      </c>
      <c r="AQ34" s="29" t="s">
        <v>0</v>
      </c>
      <c r="AR34" s="29" t="s">
        <v>0</v>
      </c>
      <c r="AS34" s="29"/>
      <c r="AT34" s="29" t="s">
        <v>0</v>
      </c>
      <c r="AU34" s="29" t="s">
        <v>0</v>
      </c>
      <c r="AV34" s="29" t="s">
        <v>0</v>
      </c>
      <c r="AW34" s="29" t="s">
        <v>0</v>
      </c>
      <c r="AX34" s="29" t="s">
        <v>0</v>
      </c>
      <c r="AY34" s="29"/>
      <c r="AZ34" s="29" t="s">
        <v>0</v>
      </c>
      <c r="BA34" s="29"/>
      <c r="BB34" s="29"/>
      <c r="BC34" s="29"/>
      <c r="BD34" s="29"/>
      <c r="BE34" s="29"/>
      <c r="BF34" s="29"/>
      <c r="BG34" s="29"/>
      <c r="BH34" s="29"/>
      <c r="BI34" s="29"/>
      <c r="BJ34" s="29" t="s">
        <v>0</v>
      </c>
      <c r="BK34" s="29" t="s">
        <v>0</v>
      </c>
      <c r="BL34" s="29" t="s">
        <v>0</v>
      </c>
      <c r="BM34" s="29"/>
      <c r="BN34" s="29"/>
      <c r="BO34" s="29"/>
      <c r="BP34" s="29"/>
      <c r="BQ34" s="29" t="s">
        <v>0</v>
      </c>
      <c r="BR34" s="29" t="s">
        <v>0</v>
      </c>
      <c r="BS34" s="29"/>
      <c r="BT34" s="29" t="s">
        <v>0</v>
      </c>
      <c r="BU34" s="29" t="s">
        <v>0</v>
      </c>
      <c r="BV34" s="29"/>
      <c r="BW34" s="29" t="s">
        <v>0</v>
      </c>
      <c r="BX34" s="29" t="s">
        <v>0</v>
      </c>
      <c r="BY34" s="29"/>
      <c r="BZ34" s="29" t="s">
        <v>0</v>
      </c>
      <c r="CA34" s="29" t="s">
        <v>0</v>
      </c>
      <c r="CB34" s="29"/>
      <c r="CC34" s="29" t="s">
        <v>0</v>
      </c>
      <c r="CD34" s="29" t="s">
        <v>0</v>
      </c>
      <c r="CE34" s="29"/>
      <c r="CF34" s="29"/>
      <c r="CG34" s="29"/>
      <c r="CH34" s="29"/>
      <c r="CI34" s="29"/>
      <c r="CJ34" s="29" t="s">
        <v>0</v>
      </c>
      <c r="CK34" s="29"/>
      <c r="CL34" s="29"/>
      <c r="CM34" s="29"/>
      <c r="CN34" s="29"/>
      <c r="CO34" s="29"/>
      <c r="CP34" s="29" t="s">
        <v>0</v>
      </c>
      <c r="CQ34" s="29" t="s">
        <v>0</v>
      </c>
      <c r="CR34" s="29" t="s">
        <v>0</v>
      </c>
      <c r="CS34" s="29" t="s">
        <v>0</v>
      </c>
      <c r="CT34" s="29" t="s">
        <v>0</v>
      </c>
      <c r="CU34" s="29" t="s">
        <v>0</v>
      </c>
      <c r="CV34" s="29" t="s">
        <v>0</v>
      </c>
      <c r="CW34" s="29" t="s">
        <v>0</v>
      </c>
      <c r="CX34" s="29" t="s">
        <v>0</v>
      </c>
      <c r="CY34" s="29" t="s">
        <v>0</v>
      </c>
      <c r="CZ34" s="29" t="s">
        <v>0</v>
      </c>
      <c r="DA34" s="29" t="s">
        <v>0</v>
      </c>
      <c r="DB34" s="29" t="s">
        <v>0</v>
      </c>
      <c r="DC34" s="29"/>
      <c r="DD34" s="29" t="s">
        <v>0</v>
      </c>
      <c r="DE34" s="29" t="s">
        <v>0</v>
      </c>
      <c r="DF34" s="29" t="s">
        <v>0</v>
      </c>
      <c r="DG34" s="29" t="s">
        <v>0</v>
      </c>
      <c r="DH34" s="29" t="s">
        <v>0</v>
      </c>
      <c r="DI34" s="77" t="s">
        <v>0</v>
      </c>
      <c r="DJ34" s="29"/>
      <c r="DK34" s="29" t="s">
        <v>0</v>
      </c>
      <c r="DL34" s="29" t="s">
        <v>0</v>
      </c>
      <c r="DM34" s="29" t="s">
        <v>0</v>
      </c>
      <c r="DN34" s="29" t="s">
        <v>0</v>
      </c>
    </row>
    <row r="35" spans="1:118" s="60" customFormat="1" x14ac:dyDescent="0.2">
      <c r="A35" s="60" t="s">
        <v>59</v>
      </c>
      <c r="B35" s="61">
        <v>122353844360.74124</v>
      </c>
      <c r="C35" s="61">
        <v>232463059817.81354</v>
      </c>
      <c r="D35" s="61">
        <v>66961565402.520439</v>
      </c>
      <c r="E35" s="61">
        <v>60252473719.509804</v>
      </c>
      <c r="F35" s="61">
        <v>2681807543.1562057</v>
      </c>
      <c r="G35" s="61"/>
      <c r="H35" s="61">
        <v>169877646635.65088</v>
      </c>
      <c r="I35" s="61"/>
      <c r="J35" s="61"/>
      <c r="K35" s="61"/>
      <c r="L35" s="61">
        <v>26181596118.853546</v>
      </c>
      <c r="M35" s="61">
        <v>324782042162.35028</v>
      </c>
      <c r="N35" s="61">
        <v>140060029198.30591</v>
      </c>
      <c r="O35" s="61"/>
      <c r="P35" s="61"/>
      <c r="Q35" s="61"/>
      <c r="R35" s="61">
        <v>96347687990.405472</v>
      </c>
      <c r="S35" s="61"/>
      <c r="T35" s="61">
        <v>61883296690.735825</v>
      </c>
      <c r="U35" s="61"/>
      <c r="V35" s="61"/>
      <c r="W35" s="61">
        <v>22231675094.186108</v>
      </c>
      <c r="X35" s="61"/>
      <c r="Y35" s="61">
        <v>320217672.81548166</v>
      </c>
      <c r="Z35" s="61">
        <v>254840425979.54233</v>
      </c>
      <c r="AA35" s="61">
        <v>8064902939.9314404</v>
      </c>
      <c r="AB35" s="61"/>
      <c r="AC35" s="61">
        <v>42669396644.085945</v>
      </c>
      <c r="AD35" s="61">
        <v>413361512.85271114</v>
      </c>
      <c r="AE35" s="61">
        <v>144031279821.45389</v>
      </c>
      <c r="AF35" s="61">
        <v>41564977607.935562</v>
      </c>
      <c r="AG35" s="61">
        <v>39896301455.203995</v>
      </c>
      <c r="AH35" s="61">
        <v>10050366716.561695</v>
      </c>
      <c r="AI35" s="61">
        <v>4481493675.9617176</v>
      </c>
      <c r="AJ35" s="61"/>
      <c r="AK35" s="61">
        <v>119111030403.03061</v>
      </c>
      <c r="AL35" s="61">
        <v>8663813833.600174</v>
      </c>
      <c r="AM35" s="61">
        <v>15862167574.530176</v>
      </c>
      <c r="AN35" s="61">
        <v>152460597541.09927</v>
      </c>
      <c r="AO35" s="61">
        <v>498088118</v>
      </c>
      <c r="AP35" s="61">
        <v>4395341841.4628944</v>
      </c>
      <c r="AQ35" s="61">
        <v>38022310960.557739</v>
      </c>
      <c r="AR35" s="61">
        <v>6511918096.7450466</v>
      </c>
      <c r="AS35" s="61"/>
      <c r="AT35" s="61">
        <v>2585974381.4730268</v>
      </c>
      <c r="AU35" s="61">
        <v>1189481672.2931809</v>
      </c>
      <c r="AV35" s="61">
        <v>24782867629.203716</v>
      </c>
      <c r="AW35" s="61">
        <v>93677823920.713943</v>
      </c>
      <c r="AX35" s="61">
        <v>9347931403.7131176</v>
      </c>
      <c r="AY35" s="61"/>
      <c r="AZ35" s="61">
        <v>21103944161.455116</v>
      </c>
      <c r="BA35" s="61"/>
      <c r="BB35" s="61"/>
      <c r="BC35" s="61"/>
      <c r="BD35" s="61"/>
      <c r="BE35" s="61"/>
      <c r="BF35" s="61"/>
      <c r="BG35" s="61"/>
      <c r="BH35" s="61"/>
      <c r="BI35" s="61"/>
      <c r="BJ35" s="61">
        <v>3152940846</v>
      </c>
      <c r="BK35" s="61">
        <v>228224111527.06805</v>
      </c>
      <c r="BL35" s="61">
        <v>4049333920.1366768</v>
      </c>
      <c r="BM35" s="61"/>
      <c r="BN35" s="61"/>
      <c r="BO35" s="61"/>
      <c r="BP35" s="61"/>
      <c r="BQ35" s="61">
        <v>152724967529.77802</v>
      </c>
      <c r="BR35" s="61">
        <v>212121221481.52023</v>
      </c>
      <c r="BS35" s="61"/>
      <c r="BT35" s="61">
        <v>159063174732.64227</v>
      </c>
      <c r="BU35" s="61">
        <v>8876474610.9871597</v>
      </c>
      <c r="BV35" s="61"/>
      <c r="BW35" s="61">
        <v>25548855005.516884</v>
      </c>
      <c r="BX35" s="61">
        <v>19944951074.248798</v>
      </c>
      <c r="BY35" s="61"/>
      <c r="BZ35" s="61">
        <v>2474877588.2697535</v>
      </c>
      <c r="CA35" s="61">
        <v>2239108156.9905</v>
      </c>
      <c r="CB35" s="61"/>
      <c r="CC35" s="61">
        <v>40690510122.478912</v>
      </c>
      <c r="CD35" s="61">
        <v>85205224899.151871</v>
      </c>
      <c r="CE35" s="61"/>
      <c r="CF35" s="61"/>
      <c r="CG35" s="61"/>
      <c r="CH35" s="61"/>
      <c r="CI35" s="61"/>
      <c r="CJ35" s="61">
        <v>9685789867.5763988</v>
      </c>
      <c r="CK35" s="61"/>
      <c r="CL35" s="61"/>
      <c r="CM35" s="61"/>
      <c r="CN35" s="61"/>
      <c r="CO35" s="61"/>
      <c r="CP35" s="61">
        <v>483682929618.58502</v>
      </c>
      <c r="CQ35" s="61">
        <v>3336987499.4369731</v>
      </c>
      <c r="CR35" s="61">
        <v>173006394289.81805</v>
      </c>
      <c r="CS35" s="61">
        <v>13158891633.267265</v>
      </c>
      <c r="CT35" s="61">
        <v>84129599190.690063</v>
      </c>
      <c r="CU35" s="61">
        <v>337944094690.63336</v>
      </c>
      <c r="CV35" s="61">
        <v>188710113265.38947</v>
      </c>
      <c r="CW35" s="61">
        <v>50488900288.765686</v>
      </c>
      <c r="CX35" s="61">
        <v>4946523406.260253</v>
      </c>
      <c r="CY35" s="61">
        <v>156077109176.6308</v>
      </c>
      <c r="CZ35" s="61">
        <v>23873758184.254383</v>
      </c>
      <c r="DA35" s="61">
        <v>29450408263.466629</v>
      </c>
      <c r="DB35" s="61">
        <v>3152940846</v>
      </c>
      <c r="DC35" s="61"/>
      <c r="DD35" s="61">
        <v>673185203041.1073</v>
      </c>
      <c r="DE35" s="61">
        <v>422073693881.32336</v>
      </c>
      <c r="DF35" s="61">
        <v>400222646137.0462</v>
      </c>
      <c r="DG35" s="61">
        <v>53324166447.721008</v>
      </c>
      <c r="DH35" s="61">
        <v>3152940846</v>
      </c>
      <c r="DI35" s="49">
        <v>1594158650353.198</v>
      </c>
      <c r="DJ35" s="61"/>
      <c r="DK35" s="61">
        <v>354816904178.55481</v>
      </c>
      <c r="DL35" s="61">
        <v>127214039122.03023</v>
      </c>
      <c r="DM35" s="61">
        <v>189315409763.26169</v>
      </c>
      <c r="DN35" s="61">
        <v>292715533537.32336</v>
      </c>
    </row>
    <row r="36" spans="1:118" x14ac:dyDescent="0.2"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49"/>
    </row>
    <row r="37" spans="1:118" x14ac:dyDescent="0.2">
      <c r="A37" s="55" t="s">
        <v>367</v>
      </c>
      <c r="B37" s="55">
        <v>7</v>
      </c>
      <c r="C37" s="55">
        <v>14</v>
      </c>
      <c r="D37" s="55">
        <v>6</v>
      </c>
      <c r="E37" s="55">
        <v>13</v>
      </c>
      <c r="F37" s="55">
        <v>7</v>
      </c>
      <c r="G37" s="55"/>
      <c r="H37" s="55">
        <v>6</v>
      </c>
      <c r="I37" s="55"/>
      <c r="J37" s="55"/>
      <c r="K37" s="55"/>
      <c r="L37" s="55">
        <v>8</v>
      </c>
      <c r="M37" s="55">
        <v>14</v>
      </c>
      <c r="N37" s="55">
        <v>13</v>
      </c>
      <c r="O37" s="55"/>
      <c r="P37" s="55"/>
      <c r="Q37" s="55"/>
      <c r="R37" s="55">
        <v>5</v>
      </c>
      <c r="S37" s="55"/>
      <c r="T37" s="55">
        <v>11</v>
      </c>
      <c r="U37" s="55"/>
      <c r="V37" s="55"/>
      <c r="W37" s="55">
        <v>12</v>
      </c>
      <c r="X37" s="55"/>
      <c r="Y37" s="55">
        <v>5</v>
      </c>
      <c r="Z37" s="55">
        <v>14</v>
      </c>
      <c r="AA37" s="55">
        <v>7</v>
      </c>
      <c r="AB37" s="55"/>
      <c r="AC37" s="55">
        <v>14</v>
      </c>
      <c r="AD37" s="55">
        <v>7</v>
      </c>
      <c r="AE37" s="55">
        <v>16</v>
      </c>
      <c r="AF37" s="55">
        <v>14</v>
      </c>
      <c r="AG37" s="55">
        <v>15</v>
      </c>
      <c r="AH37" s="55">
        <v>13</v>
      </c>
      <c r="AI37" s="55">
        <v>9</v>
      </c>
      <c r="AJ37" s="55"/>
      <c r="AK37" s="55">
        <v>14</v>
      </c>
      <c r="AL37" s="55">
        <v>12</v>
      </c>
      <c r="AM37" s="55">
        <v>11</v>
      </c>
      <c r="AN37" s="55">
        <v>15</v>
      </c>
      <c r="AO37" s="55">
        <v>5</v>
      </c>
      <c r="AP37" s="55">
        <v>9</v>
      </c>
      <c r="AQ37" s="55">
        <v>14</v>
      </c>
      <c r="AR37" s="55">
        <v>8</v>
      </c>
      <c r="AS37" s="55"/>
      <c r="AT37" s="55">
        <v>9</v>
      </c>
      <c r="AU37" s="55">
        <v>5</v>
      </c>
      <c r="AV37" s="55">
        <v>11</v>
      </c>
      <c r="AW37" s="55">
        <v>14</v>
      </c>
      <c r="AX37" s="55">
        <v>7</v>
      </c>
      <c r="AY37" s="55"/>
      <c r="AZ37" s="55">
        <v>5</v>
      </c>
      <c r="BA37" s="55"/>
      <c r="BB37" s="55"/>
      <c r="BC37" s="55"/>
      <c r="BD37" s="55"/>
      <c r="BE37" s="55"/>
      <c r="BF37" s="55"/>
      <c r="BG37" s="55"/>
      <c r="BH37" s="55"/>
      <c r="BI37" s="55"/>
      <c r="BJ37" s="55">
        <v>5</v>
      </c>
      <c r="BK37" s="55">
        <v>10</v>
      </c>
      <c r="BL37" s="55">
        <v>9</v>
      </c>
      <c r="BM37" s="55"/>
      <c r="BN37" s="55"/>
      <c r="BO37" s="55"/>
      <c r="BP37" s="55"/>
      <c r="BQ37" s="55">
        <v>13</v>
      </c>
      <c r="BR37" s="55">
        <v>12</v>
      </c>
      <c r="BS37" s="55"/>
      <c r="BT37" s="55">
        <v>13</v>
      </c>
      <c r="BU37" s="55">
        <v>11</v>
      </c>
      <c r="BV37" s="55"/>
      <c r="BW37" s="55">
        <v>12</v>
      </c>
      <c r="BX37" s="55">
        <v>9</v>
      </c>
      <c r="BY37" s="55"/>
      <c r="BZ37" s="55">
        <v>7</v>
      </c>
      <c r="CA37" s="55">
        <v>6</v>
      </c>
      <c r="CB37" s="55"/>
      <c r="CC37" s="55">
        <v>13</v>
      </c>
      <c r="CD37" s="55">
        <v>11</v>
      </c>
      <c r="CE37" s="55"/>
      <c r="CF37" s="55"/>
      <c r="CG37" s="55"/>
      <c r="CH37" s="55"/>
      <c r="CI37" s="55"/>
      <c r="CJ37" s="55">
        <v>6</v>
      </c>
      <c r="CK37" s="55"/>
      <c r="CL37" s="55"/>
      <c r="CM37" s="55"/>
      <c r="CN37" s="55"/>
      <c r="CO37" s="55"/>
      <c r="CP37" s="55">
        <v>15</v>
      </c>
      <c r="CQ37" s="55">
        <v>7</v>
      </c>
      <c r="CR37" s="55">
        <v>6</v>
      </c>
      <c r="CS37" s="55">
        <v>5</v>
      </c>
      <c r="CT37" s="55">
        <v>13</v>
      </c>
      <c r="CU37" s="55">
        <v>16</v>
      </c>
      <c r="CV37" s="55">
        <v>17</v>
      </c>
      <c r="CW37" s="55">
        <v>16</v>
      </c>
      <c r="CX37" s="55">
        <v>10</v>
      </c>
      <c r="CY37" s="55">
        <v>15</v>
      </c>
      <c r="CZ37" s="55">
        <v>5</v>
      </c>
      <c r="DA37" s="55">
        <v>8</v>
      </c>
      <c r="DB37" s="55">
        <v>5</v>
      </c>
      <c r="DC37" s="55"/>
      <c r="DD37" s="55">
        <v>19</v>
      </c>
      <c r="DE37" s="55">
        <v>17</v>
      </c>
      <c r="DF37" s="55">
        <v>17</v>
      </c>
      <c r="DG37" s="55">
        <v>8</v>
      </c>
      <c r="DH37" s="55">
        <v>5</v>
      </c>
      <c r="DI37" s="102">
        <v>25</v>
      </c>
      <c r="DJ37" s="55"/>
      <c r="DK37" s="55">
        <v>14</v>
      </c>
      <c r="DL37" s="55">
        <v>13</v>
      </c>
      <c r="DM37" s="55">
        <v>7</v>
      </c>
      <c r="DN37" s="55">
        <v>14</v>
      </c>
    </row>
    <row r="38" spans="1:118" x14ac:dyDescent="0.2">
      <c r="A38" s="52" t="s">
        <v>368</v>
      </c>
      <c r="B38" s="52" t="s">
        <v>2885</v>
      </c>
      <c r="C38" s="52" t="s">
        <v>2885</v>
      </c>
      <c r="D38" s="52" t="s">
        <v>2885</v>
      </c>
      <c r="E38" s="52" t="s">
        <v>2885</v>
      </c>
      <c r="F38" s="52" t="s">
        <v>2885</v>
      </c>
      <c r="G38" s="52" t="s">
        <v>2886</v>
      </c>
      <c r="H38" s="52" t="s">
        <v>2885</v>
      </c>
      <c r="I38" s="52" t="s">
        <v>2886</v>
      </c>
      <c r="J38" s="52" t="s">
        <v>2886</v>
      </c>
      <c r="K38" s="52" t="s">
        <v>2886</v>
      </c>
      <c r="L38" s="52" t="s">
        <v>2885</v>
      </c>
      <c r="M38" s="52" t="s">
        <v>2885</v>
      </c>
      <c r="N38" s="52" t="s">
        <v>2885</v>
      </c>
      <c r="O38" s="52" t="s">
        <v>2886</v>
      </c>
      <c r="P38" s="52" t="s">
        <v>2886</v>
      </c>
      <c r="Q38" s="52" t="s">
        <v>2886</v>
      </c>
      <c r="R38" s="52" t="s">
        <v>2885</v>
      </c>
      <c r="S38" s="52" t="s">
        <v>2886</v>
      </c>
      <c r="T38" s="52" t="s">
        <v>2885</v>
      </c>
      <c r="U38" s="52" t="s">
        <v>2886</v>
      </c>
      <c r="V38" s="52" t="s">
        <v>2886</v>
      </c>
      <c r="W38" s="52" t="s">
        <v>2885</v>
      </c>
      <c r="X38" s="52" t="s">
        <v>2886</v>
      </c>
      <c r="Y38" s="52" t="s">
        <v>2885</v>
      </c>
      <c r="Z38" s="52" t="s">
        <v>2885</v>
      </c>
      <c r="AA38" s="52" t="s">
        <v>2885</v>
      </c>
      <c r="AB38" s="52" t="s">
        <v>2886</v>
      </c>
      <c r="AC38" s="52" t="s">
        <v>2885</v>
      </c>
      <c r="AD38" s="52" t="s">
        <v>2885</v>
      </c>
      <c r="AE38" s="52" t="s">
        <v>2885</v>
      </c>
      <c r="AF38" s="52" t="s">
        <v>2885</v>
      </c>
      <c r="AG38" s="52" t="s">
        <v>2885</v>
      </c>
      <c r="AH38" s="52" t="s">
        <v>2885</v>
      </c>
      <c r="AI38" s="52" t="s">
        <v>2885</v>
      </c>
      <c r="AJ38" s="52" t="s">
        <v>2886</v>
      </c>
      <c r="AK38" s="52" t="s">
        <v>2885</v>
      </c>
      <c r="AL38" s="52" t="s">
        <v>2885</v>
      </c>
      <c r="AM38" s="52" t="s">
        <v>2885</v>
      </c>
      <c r="AN38" s="52" t="s">
        <v>2885</v>
      </c>
      <c r="AO38" s="52" t="s">
        <v>2885</v>
      </c>
      <c r="AP38" s="52" t="s">
        <v>2885</v>
      </c>
      <c r="AQ38" s="52" t="s">
        <v>2885</v>
      </c>
      <c r="AR38" s="52" t="s">
        <v>2885</v>
      </c>
      <c r="AS38" s="52" t="s">
        <v>2886</v>
      </c>
      <c r="AT38" s="52" t="s">
        <v>2885</v>
      </c>
      <c r="AU38" s="52" t="s">
        <v>2885</v>
      </c>
      <c r="AV38" s="52" t="s">
        <v>2885</v>
      </c>
      <c r="AW38" s="52" t="s">
        <v>2885</v>
      </c>
      <c r="AX38" s="52" t="s">
        <v>2885</v>
      </c>
      <c r="AY38" s="52" t="s">
        <v>2886</v>
      </c>
      <c r="AZ38" s="52" t="s">
        <v>2885</v>
      </c>
      <c r="BA38" s="52" t="s">
        <v>2886</v>
      </c>
      <c r="BB38" s="52" t="s">
        <v>2886</v>
      </c>
      <c r="BC38" s="52" t="s">
        <v>2886</v>
      </c>
      <c r="BD38" s="52" t="s">
        <v>2886</v>
      </c>
      <c r="BE38" s="52" t="s">
        <v>2886</v>
      </c>
      <c r="BF38" s="52" t="s">
        <v>2886</v>
      </c>
      <c r="BG38" s="52" t="s">
        <v>2885</v>
      </c>
      <c r="BH38" s="52" t="s">
        <v>2886</v>
      </c>
      <c r="BI38" s="52" t="s">
        <v>2886</v>
      </c>
      <c r="BJ38" s="52" t="s">
        <v>2885</v>
      </c>
      <c r="BK38" s="52" t="s">
        <v>2885</v>
      </c>
      <c r="BL38" s="52" t="s">
        <v>2885</v>
      </c>
      <c r="BM38" s="52" t="s">
        <v>2886</v>
      </c>
      <c r="BN38" s="52" t="s">
        <v>2886</v>
      </c>
      <c r="BO38" s="52" t="s">
        <v>2886</v>
      </c>
      <c r="BP38" s="52" t="s">
        <v>2886</v>
      </c>
      <c r="BQ38" s="52" t="s">
        <v>2885</v>
      </c>
      <c r="BR38" s="52" t="s">
        <v>2885</v>
      </c>
      <c r="BS38" s="52" t="s">
        <v>2886</v>
      </c>
      <c r="BT38" s="52" t="s">
        <v>2885</v>
      </c>
      <c r="BU38" s="52" t="s">
        <v>2885</v>
      </c>
      <c r="BV38" s="52" t="s">
        <v>2886</v>
      </c>
      <c r="BW38" s="52" t="s">
        <v>2885</v>
      </c>
      <c r="BX38" s="52" t="s">
        <v>2885</v>
      </c>
      <c r="BY38" s="52" t="s">
        <v>2886</v>
      </c>
      <c r="BZ38" s="52" t="s">
        <v>2885</v>
      </c>
      <c r="CA38" s="52" t="s">
        <v>2885</v>
      </c>
      <c r="CB38" s="52" t="s">
        <v>2886</v>
      </c>
      <c r="CC38" s="52" t="s">
        <v>2885</v>
      </c>
      <c r="CD38" s="52" t="s">
        <v>2885</v>
      </c>
      <c r="CE38" s="52" t="s">
        <v>2886</v>
      </c>
      <c r="CF38" s="52" t="s">
        <v>2886</v>
      </c>
      <c r="CG38" s="52" t="s">
        <v>2886</v>
      </c>
      <c r="CH38" s="52" t="s">
        <v>2886</v>
      </c>
      <c r="CI38" s="52" t="s">
        <v>2886</v>
      </c>
      <c r="CJ38" s="52" t="s">
        <v>2885</v>
      </c>
      <c r="CK38" s="52" t="s">
        <v>2886</v>
      </c>
      <c r="CL38" s="52" t="s">
        <v>2886</v>
      </c>
      <c r="CM38" s="52" t="s">
        <v>2886</v>
      </c>
      <c r="CN38" s="52" t="s">
        <v>2886</v>
      </c>
      <c r="CO38" s="52" t="s">
        <v>2886</v>
      </c>
      <c r="CP38" s="52" t="s">
        <v>2885</v>
      </c>
      <c r="CQ38" s="52" t="s">
        <v>2885</v>
      </c>
      <c r="CR38" s="52" t="s">
        <v>2885</v>
      </c>
      <c r="CS38" s="52" t="s">
        <v>2885</v>
      </c>
      <c r="CT38" s="52" t="s">
        <v>2885</v>
      </c>
      <c r="CU38" s="52" t="s">
        <v>2885</v>
      </c>
      <c r="CV38" s="52" t="s">
        <v>2885</v>
      </c>
      <c r="CW38" s="52" t="s">
        <v>2885</v>
      </c>
      <c r="CX38" s="52" t="s">
        <v>2885</v>
      </c>
      <c r="CY38" s="52" t="s">
        <v>2885</v>
      </c>
      <c r="CZ38" s="52" t="s">
        <v>2885</v>
      </c>
      <c r="DA38" s="52" t="s">
        <v>2885</v>
      </c>
      <c r="DB38" s="52" t="s">
        <v>2885</v>
      </c>
      <c r="DC38" s="52"/>
      <c r="DD38" s="52" t="s">
        <v>2885</v>
      </c>
      <c r="DE38" s="52" t="s">
        <v>2885</v>
      </c>
      <c r="DF38" s="52" t="s">
        <v>2885</v>
      </c>
      <c r="DG38" s="52" t="s">
        <v>2885</v>
      </c>
      <c r="DH38" s="52" t="s">
        <v>2885</v>
      </c>
      <c r="DI38" s="78" t="s">
        <v>2885</v>
      </c>
      <c r="DJ38" s="52"/>
      <c r="DK38" s="52" t="s">
        <v>2885</v>
      </c>
      <c r="DL38" s="52" t="s">
        <v>2885</v>
      </c>
      <c r="DM38" s="52" t="s">
        <v>2885</v>
      </c>
      <c r="DN38" s="52" t="s">
        <v>2885</v>
      </c>
    </row>
  </sheetData>
  <sortState ref="A2:DN34">
    <sortCondition ref="DI2:DI34"/>
  </sortState>
  <printOptions gridLines="1" gridLinesSet="0"/>
  <pageMargins left="0.75" right="0.75" top="1" bottom="1" header="0.5" footer="0.5"/>
  <pageSetup fitToWidth="0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S40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0" sqref="A10"/>
    </sheetView>
  </sheetViews>
  <sheetFormatPr defaultRowHeight="12.75" x14ac:dyDescent="0.2"/>
  <cols>
    <col min="1" max="1" width="54.7109375" style="12" bestFit="1" customWidth="1"/>
    <col min="2" max="50" width="9.140625" style="12"/>
    <col min="51" max="51" width="16.42578125" style="11" bestFit="1" customWidth="1"/>
    <col min="52" max="52" width="13.85546875" style="11" bestFit="1" customWidth="1"/>
    <col min="53" max="53" width="14.85546875" style="11" bestFit="1" customWidth="1"/>
    <col min="54" max="54" width="12.7109375" style="11" bestFit="1" customWidth="1"/>
    <col min="55" max="55" width="13.85546875" style="11" bestFit="1" customWidth="1"/>
    <col min="56" max="57" width="14.85546875" style="11" bestFit="1" customWidth="1"/>
    <col min="58" max="61" width="13.85546875" style="11" bestFit="1" customWidth="1"/>
    <col min="62" max="62" width="14.85546875" style="11" bestFit="1" customWidth="1"/>
    <col min="63" max="63" width="13.85546875" style="11" bestFit="1" customWidth="1"/>
    <col min="64" max="64" width="11.42578125" style="11" customWidth="1"/>
    <col min="65" max="65" width="16.42578125" style="11" bestFit="1" customWidth="1"/>
    <col min="66" max="68" width="14.85546875" style="11" bestFit="1" customWidth="1"/>
    <col min="69" max="69" width="13.85546875" style="11" bestFit="1" customWidth="1"/>
    <col min="70" max="70" width="16.42578125" style="68" bestFit="1" customWidth="1"/>
    <col min="71" max="16384" width="9.140625" style="12"/>
  </cols>
  <sheetData>
    <row r="1" spans="1:71" ht="15.75" x14ac:dyDescent="0.2">
      <c r="A1" s="12" t="s">
        <v>0</v>
      </c>
      <c r="B1" s="12" t="s">
        <v>326</v>
      </c>
      <c r="C1" s="12" t="s">
        <v>325</v>
      </c>
      <c r="D1" s="12" t="s">
        <v>324</v>
      </c>
      <c r="E1" s="12" t="s">
        <v>323</v>
      </c>
      <c r="F1" s="12" t="s">
        <v>322</v>
      </c>
      <c r="G1" s="12" t="s">
        <v>321</v>
      </c>
      <c r="H1" s="12" t="s">
        <v>320</v>
      </c>
      <c r="I1" s="12" t="s">
        <v>319</v>
      </c>
      <c r="J1" s="12" t="s">
        <v>318</v>
      </c>
      <c r="K1" s="12" t="s">
        <v>317</v>
      </c>
      <c r="L1" s="12" t="s">
        <v>316</v>
      </c>
      <c r="M1" s="12" t="s">
        <v>315</v>
      </c>
      <c r="N1" s="12" t="s">
        <v>314</v>
      </c>
      <c r="O1" s="12" t="s">
        <v>313</v>
      </c>
      <c r="P1" s="12" t="s">
        <v>312</v>
      </c>
      <c r="Q1" s="12" t="s">
        <v>311</v>
      </c>
      <c r="R1" s="12" t="s">
        <v>310</v>
      </c>
      <c r="S1" s="12" t="s">
        <v>309</v>
      </c>
      <c r="T1" s="12" t="s">
        <v>308</v>
      </c>
      <c r="U1" s="12" t="s">
        <v>307</v>
      </c>
      <c r="V1" s="12" t="s">
        <v>306</v>
      </c>
      <c r="W1" s="12" t="s">
        <v>305</v>
      </c>
      <c r="X1" s="12" t="s">
        <v>304</v>
      </c>
      <c r="Y1" s="12" t="s">
        <v>303</v>
      </c>
      <c r="Z1" s="12" t="s">
        <v>302</v>
      </c>
      <c r="AA1" s="12" t="s">
        <v>301</v>
      </c>
      <c r="AB1" s="12" t="s">
        <v>300</v>
      </c>
      <c r="AC1" s="12" t="s">
        <v>299</v>
      </c>
      <c r="AD1" s="12" t="s">
        <v>298</v>
      </c>
      <c r="AE1" s="12" t="s">
        <v>297</v>
      </c>
      <c r="AF1" s="12" t="s">
        <v>296</v>
      </c>
      <c r="AG1" s="12" t="s">
        <v>295</v>
      </c>
      <c r="AH1" s="12" t="s">
        <v>294</v>
      </c>
      <c r="AI1" s="12" t="s">
        <v>293</v>
      </c>
      <c r="AJ1" s="12" t="s">
        <v>292</v>
      </c>
      <c r="AK1" s="12" t="s">
        <v>291</v>
      </c>
      <c r="AL1" s="12" t="s">
        <v>290</v>
      </c>
      <c r="AM1" s="12" t="s">
        <v>289</v>
      </c>
      <c r="AN1" s="12" t="s">
        <v>288</v>
      </c>
      <c r="AO1" s="12" t="s">
        <v>287</v>
      </c>
      <c r="AP1" s="12" t="s">
        <v>286</v>
      </c>
      <c r="AQ1" s="12" t="s">
        <v>285</v>
      </c>
      <c r="AR1" s="12" t="s">
        <v>284</v>
      </c>
      <c r="AS1" s="12" t="s">
        <v>283</v>
      </c>
      <c r="AT1" s="12" t="s">
        <v>282</v>
      </c>
      <c r="AU1" s="12" t="s">
        <v>281</v>
      </c>
      <c r="AV1" s="12" t="s">
        <v>280</v>
      </c>
      <c r="AW1" s="12" t="s">
        <v>279</v>
      </c>
      <c r="AY1" s="6" t="s">
        <v>60</v>
      </c>
      <c r="AZ1" s="6" t="s">
        <v>61</v>
      </c>
      <c r="BA1" s="6" t="s">
        <v>62</v>
      </c>
      <c r="BB1" s="6" t="s">
        <v>63</v>
      </c>
      <c r="BC1" s="6" t="s">
        <v>64</v>
      </c>
      <c r="BD1" s="6" t="s">
        <v>65</v>
      </c>
      <c r="BE1" s="6" t="s">
        <v>66</v>
      </c>
      <c r="BF1" s="6" t="s">
        <v>67</v>
      </c>
      <c r="BG1" s="6" t="s">
        <v>68</v>
      </c>
      <c r="BH1" s="6" t="s">
        <v>69</v>
      </c>
      <c r="BI1" s="6" t="s">
        <v>70</v>
      </c>
      <c r="BJ1" s="6" t="s">
        <v>71</v>
      </c>
      <c r="BK1" s="6" t="s">
        <v>72</v>
      </c>
      <c r="BL1" s="6"/>
      <c r="BM1" s="6" t="s">
        <v>73</v>
      </c>
      <c r="BN1" s="6" t="s">
        <v>65</v>
      </c>
      <c r="BO1" s="6" t="s">
        <v>74</v>
      </c>
      <c r="BP1" s="6" t="s">
        <v>71</v>
      </c>
      <c r="BQ1" s="6" t="s">
        <v>132</v>
      </c>
      <c r="BR1" s="66" t="s">
        <v>59</v>
      </c>
    </row>
    <row r="2" spans="1:71" x14ac:dyDescent="0.2">
      <c r="A2" s="12" t="str">
        <f>'Szerződés állomány'!A2</f>
        <v xml:space="preserve">Ober Pénzügyi Lízing Zrt. </v>
      </c>
      <c r="B2" s="14">
        <f>IF('Szerződés állomány'!B2&gt;0,_xlfn.RANK.EQ('Szerződés állomány'!B2,'Szerződés állomány'!B$2:B$34),"")</f>
        <v>7</v>
      </c>
      <c r="C2" s="14">
        <f>IF('Szerződés állomány'!C2&gt;0,_xlfn.RANK.EQ('Szerződés állomány'!C2,'Szerződés állomány'!C$2:C$34),"")</f>
        <v>8</v>
      </c>
      <c r="D2" s="14">
        <f>IF('Szerződés állomány'!D2&gt;0,_xlfn.RANK.EQ('Szerződés állomány'!D2,'Szerződés állomány'!D$2:D$34),"")</f>
        <v>5</v>
      </c>
      <c r="E2" s="14">
        <f>IF('Szerződés állomány'!E2&gt;0,_xlfn.RANK.EQ('Szerződés állomány'!E2,'Szerződés állomány'!E$2:E$34),"")</f>
        <v>6</v>
      </c>
      <c r="F2" s="14" t="str">
        <f>IF('Szerződés állomány'!F2&gt;0,_xlfn.RANK.EQ('Szerződés állomány'!F2,'Szerződés állomány'!F$2:F$34),"")</f>
        <v/>
      </c>
      <c r="G2" s="14" t="str">
        <f>IF('Szerződés állomány'!G2&gt;0,_xlfn.RANK.EQ('Szerződés állomány'!G2,'Szerződés állomány'!G$2:G$34),"")</f>
        <v/>
      </c>
      <c r="H2" s="14" t="str">
        <f>IF('Szerződés állomány'!H2&gt;0,_xlfn.RANK.EQ('Szerződés állomány'!H2,'Szerződés állomány'!H$2:H$34),"")</f>
        <v/>
      </c>
      <c r="I2" s="14" t="str">
        <f>IF('Szerződés állomány'!I2&gt;0,_xlfn.RANK.EQ('Szerződés állomány'!I2,'Szerződés állomány'!I$2:I$34),"")</f>
        <v/>
      </c>
      <c r="J2" s="14" t="str">
        <f>IF('Szerződés állomány'!J2&gt;0,_xlfn.RANK.EQ('Szerződés állomány'!J2,'Szerződés állomány'!J$2:J$34),"")</f>
        <v/>
      </c>
      <c r="K2" s="14" t="str">
        <f>IF('Szerződés állomány'!K2&gt;0,_xlfn.RANK.EQ('Szerződés állomány'!K2,'Szerződés állomány'!K$2:K$34),"")</f>
        <v/>
      </c>
      <c r="L2" s="14" t="str">
        <f>IF('Szerződés állomány'!L2&gt;0,_xlfn.RANK.EQ('Szerződés állomány'!L2,'Szerződés állomány'!L$2:L$34),"")</f>
        <v/>
      </c>
      <c r="M2" s="14" t="str">
        <f>IF('Szerződés állomány'!M2&gt;0,_xlfn.RANK.EQ('Szerződés állomány'!M2,'Szerződés állomány'!M$2:M$34),"")</f>
        <v/>
      </c>
      <c r="N2" s="14" t="str">
        <f>IF('Szerződés állomány'!N2&gt;0,_xlfn.RANK.EQ('Szerződés állomány'!N2,'Szerződés állomány'!N$2:N$34),"")</f>
        <v/>
      </c>
      <c r="O2" s="14" t="str">
        <f>IF('Szerződés állomány'!O2&gt;0,_xlfn.RANK.EQ('Szerződés állomány'!O2,'Szerződés állomány'!O$2:O$34),"")</f>
        <v/>
      </c>
      <c r="P2" s="14" t="str">
        <f>IF('Szerződés állomány'!P2&gt;0,_xlfn.RANK.EQ('Szerződés állomány'!P2,'Szerződés állomány'!P$2:P$34),"")</f>
        <v/>
      </c>
      <c r="Q2" s="14" t="str">
        <f>IF('Szerződés állomány'!Q2&gt;0,_xlfn.RANK.EQ('Szerződés állomány'!Q2,'Szerződés állomány'!Q$2:Q$34),"")</f>
        <v/>
      </c>
      <c r="R2" s="14" t="str">
        <f>IF('Szerződés állomány'!R2&gt;0,_xlfn.RANK.EQ('Szerződés állomány'!R2,'Szerződés állomány'!R$2:R$34),"")</f>
        <v/>
      </c>
      <c r="S2" s="14">
        <f>IF('Szerződés állomány'!S2&gt;0,_xlfn.RANK.EQ('Szerződés állomány'!S2,'Szerződés állomány'!S$2:S$34),"")</f>
        <v>6</v>
      </c>
      <c r="T2" s="14">
        <f>IF('Szerződés állomány'!T2&gt;0,_xlfn.RANK.EQ('Szerződés állomány'!T2,'Szerződés állomány'!T$2:T$34),"")</f>
        <v>1</v>
      </c>
      <c r="U2" s="14" t="str">
        <f>IF('Szerződés állomány'!U2&gt;0,_xlfn.RANK.EQ('Szerződés állomány'!U2,'Szerződés állomány'!U$2:U$34),"")</f>
        <v/>
      </c>
      <c r="V2" s="14">
        <f>IF('Szerződés állomány'!V2&gt;0,_xlfn.RANK.EQ('Szerződés állomány'!V2,'Szerződés állomány'!V$2:V$34),"")</f>
        <v>7</v>
      </c>
      <c r="W2" s="14" t="str">
        <f>IF('Szerződés állomány'!W2&gt;0,_xlfn.RANK.EQ('Szerződés állomány'!W2,'Szerződés állomány'!W$2:W$34),"")</f>
        <v/>
      </c>
      <c r="X2" s="14">
        <f>IF('Szerződés állomány'!X2&gt;0,_xlfn.RANK.EQ('Szerződés állomány'!X2,'Szerződés állomány'!X$2:X$34),"")</f>
        <v>2</v>
      </c>
      <c r="Y2" s="14">
        <f>IF('Szerződés állomány'!Y2&gt;0,_xlfn.RANK.EQ('Szerződés állomány'!Y2,'Szerződés állomány'!Y$2:Y$34),"")</f>
        <v>1</v>
      </c>
      <c r="Z2" s="14">
        <f>IF('Szerződés állomány'!Z2&gt;0,_xlfn.RANK.EQ('Szerződés állomány'!Z2,'Szerződés állomány'!Z$2:Z$34),"")</f>
        <v>2</v>
      </c>
      <c r="AA2" s="14">
        <f>IF('Szerződés állomány'!AA2&gt;0,_xlfn.RANK.EQ('Szerződés állomány'!AA2,'Szerződés állomány'!AA$2:AA$34),"")</f>
        <v>1</v>
      </c>
      <c r="AB2" s="14">
        <f>IF('Szerződés állomány'!AB2&gt;0,_xlfn.RANK.EQ('Szerződés állomány'!AB2,'Szerződés állomány'!AB$2:AB$34),"")</f>
        <v>2</v>
      </c>
      <c r="AC2" s="14">
        <f>IF('Szerződés állomány'!AC2&gt;0,_xlfn.RANK.EQ('Szerződés állomány'!AC2,'Szerződés állomány'!AC$2:AC$34),"")</f>
        <v>2</v>
      </c>
      <c r="AD2" s="14">
        <f>IF('Szerződés állomány'!AD2&gt;0,_xlfn.RANK.EQ('Szerződés állomány'!AD2,'Szerződés állomány'!AD$2:AD$34),"")</f>
        <v>7</v>
      </c>
      <c r="AE2" s="14">
        <f>IF('Szerződés állomány'!AE2&gt;0,_xlfn.RANK.EQ('Szerződés állomány'!AE2,'Szerződés állomány'!AE$2:AE$34),"")</f>
        <v>7</v>
      </c>
      <c r="AF2" s="14">
        <f>IF('Szerződés állomány'!AF2&gt;0,_xlfn.RANK.EQ('Szerződés állomány'!AF2,'Szerződés állomány'!AF$2:AF$34),"")</f>
        <v>2</v>
      </c>
      <c r="AG2" s="14">
        <f>IF('Szerződés állomány'!AG2&gt;0,_xlfn.RANK.EQ('Szerződés állomány'!AG2,'Szerződés állomány'!AG$2:AG$34),"")</f>
        <v>3</v>
      </c>
      <c r="AH2" s="14">
        <f>IF('Szerződés állomány'!AH2&gt;0,_xlfn.RANK.EQ('Szerződés állomány'!AH2,'Szerződés állomány'!AH$2:AH$34),"")</f>
        <v>4</v>
      </c>
      <c r="AI2" s="14">
        <f>IF('Szerződés állomány'!AI2&gt;0,_xlfn.RANK.EQ('Szerződés állomány'!AI2,'Szerződés állomány'!AI$2:AI$34),"")</f>
        <v>4</v>
      </c>
      <c r="AJ2" s="14">
        <f>IF('Szerződés állomány'!AJ2&gt;0,_xlfn.RANK.EQ('Szerződés állomány'!AJ2,'Szerződés állomány'!AJ$2:AJ$34),"")</f>
        <v>5</v>
      </c>
      <c r="AK2" s="14">
        <f>IF('Szerződés állomány'!AK2&gt;0,_xlfn.RANK.EQ('Szerződés állomány'!AK2,'Szerződés állomány'!AK$2:AK$34),"")</f>
        <v>4</v>
      </c>
      <c r="AL2" s="14" t="str">
        <f>IF('Szerződés állomány'!AL2&gt;0,_xlfn.RANK.EQ('Szerződés állomány'!AL2,'Szerződés állomány'!AL$2:AL$34),"")</f>
        <v/>
      </c>
      <c r="AM2" s="14" t="str">
        <f>IF('Szerződés állomány'!AM2&gt;0,_xlfn.RANK.EQ('Szerződés állomány'!AM2,'Szerződés állomány'!AM$2:AM$34),"")</f>
        <v/>
      </c>
      <c r="AN2" s="14" t="str">
        <f>IF('Szerződés állomány'!AN2&gt;0,_xlfn.RANK.EQ('Szerződés állomány'!AN2,'Szerződés állomány'!AN$2:AN$34),"")</f>
        <v/>
      </c>
      <c r="AO2" s="14" t="str">
        <f>IF('Szerződés állomány'!AO2&gt;0,_xlfn.RANK.EQ('Szerződés állomány'!AO2,'Szerződés állomány'!AO$2:AO$34),"")</f>
        <v/>
      </c>
      <c r="AP2" s="14" t="str">
        <f>IF('Szerződés állomány'!AP2&gt;0,_xlfn.RANK.EQ('Szerződés állomány'!AP2,'Szerződés állomány'!AP$2:AP$34),"")</f>
        <v/>
      </c>
      <c r="AQ2" s="14" t="str">
        <f>IF('Szerződés állomány'!AQ2&gt;0,_xlfn.RANK.EQ('Szerződés állomány'!AQ2,'Szerződés állomány'!AQ$2:AQ$34),"")</f>
        <v/>
      </c>
      <c r="AR2" s="14" t="str">
        <f>IF('Szerződés állomány'!AR2&gt;0,_xlfn.RANK.EQ('Szerződés állomány'!AR2,'Szerződés állomány'!AR$2:AR$34),"")</f>
        <v/>
      </c>
      <c r="AS2" s="14">
        <f>IF('Szerződés állomány'!AS2&gt;0,_xlfn.RANK.EQ('Szerződés állomány'!AS2,'Szerződés állomány'!AS$2:AS$34),"")</f>
        <v>3</v>
      </c>
      <c r="AT2" s="14" t="str">
        <f>IF('Szerződés állomány'!AT2&gt;0,_xlfn.RANK.EQ('Szerződés állomány'!AT2,'Szerződés állomány'!AT$2:AT$34),"")</f>
        <v/>
      </c>
      <c r="AU2" s="14">
        <f>IF('Szerződés állomány'!AU2&gt;0,_xlfn.RANK.EQ('Szerződés állomány'!AU2,'Szerződés állomány'!AU$2:AU$34),"")</f>
        <v>1</v>
      </c>
      <c r="AV2" s="14" t="str">
        <f>IF('Szerződés állomány'!AV2&gt;0,_xlfn.RANK.EQ('Szerződés állomány'!AV2,'Szerződés állomány'!AV$2:AV$34),"")</f>
        <v/>
      </c>
      <c r="AW2" s="14">
        <f>IF('Szerződés állomány'!AW2&gt;0,_xlfn.RANK.EQ('Szerződés állomány'!AW2,'Szerződés állomány'!AW$2:AW$34),"")</f>
        <v>2</v>
      </c>
      <c r="AX2" s="14" t="str">
        <f>IF('Szerződés állomány'!AX2&gt;0,_xlfn.RANK.EQ('Szerződés állomány'!AX2,'Szerződés állomány'!AX$2:AX$34),"")</f>
        <v/>
      </c>
      <c r="AY2" s="14">
        <f>IF('Szerződés állomány'!AY2&gt;0,_xlfn.RANK.EQ('Szerződés állomány'!AY2,'Szerződés állomány'!AY$2:AY$34),"")</f>
        <v>9</v>
      </c>
      <c r="AZ2" s="14">
        <f>IF('Szerződés állomány'!AZ2&gt;0,_xlfn.RANK.EQ('Szerződés állomány'!AZ2,'Szerződés állomány'!AZ$2:AZ$34),"")</f>
        <v>6</v>
      </c>
      <c r="BA2" s="14" t="str">
        <f>IF('Szerződés állomány'!BA2&gt;0,_xlfn.RANK.EQ('Szerződés állomány'!BA2,'Szerződés állomány'!BA$2:BA$34),"")</f>
        <v/>
      </c>
      <c r="BB2" s="14" t="str">
        <f>IF('Szerződés állomány'!BB2&gt;0,_xlfn.RANK.EQ('Szerződés állomány'!BB2,'Szerződés állomány'!BB$2:BB$34),"")</f>
        <v/>
      </c>
      <c r="BC2" s="14">
        <f>IF('Szerződés állomány'!BC2&gt;0,_xlfn.RANK.EQ('Szerződés állomány'!BC2,'Szerződés állomány'!BC$2:BC$34),"")</f>
        <v>8</v>
      </c>
      <c r="BD2" s="14">
        <f>IF('Szerződés állomány'!BD2&gt;0,_xlfn.RANK.EQ('Szerződés állomány'!BD2,'Szerződés állomány'!BD$2:BD$34),"")</f>
        <v>1</v>
      </c>
      <c r="BE2" s="14">
        <f>IF('Szerződés állomány'!BE2&gt;0,_xlfn.RANK.EQ('Szerződés állomány'!BE2,'Szerződés állomány'!BE$2:BE$34),"")</f>
        <v>7</v>
      </c>
      <c r="BF2" s="14">
        <f>IF('Szerződés állomány'!BF2&gt;0,_xlfn.RANK.EQ('Szerződés állomány'!BF2,'Szerződés állomány'!BF$2:BF$34),"")</f>
        <v>2</v>
      </c>
      <c r="BG2" s="14">
        <f>IF('Szerződés állomány'!BG2&gt;0,_xlfn.RANK.EQ('Szerződés állomány'!BG2,'Szerződés állomány'!BG$2:BG$34),"")</f>
        <v>5</v>
      </c>
      <c r="BH2" s="14">
        <f>IF('Szerződés állomány'!BH2&gt;0,_xlfn.RANK.EQ('Szerződés állomány'!BH2,'Szerződés állomány'!BH$2:BH$34),"")</f>
        <v>5</v>
      </c>
      <c r="BI2" s="14" t="str">
        <f>IF('Szerződés állomány'!BI2&gt;0,_xlfn.RANK.EQ('Szerződés állomány'!BI2,'Szerződés állomány'!BI$2:BI$34),"")</f>
        <v/>
      </c>
      <c r="BJ2" s="14">
        <f>IF('Szerződés állomány'!BJ2&gt;0,_xlfn.RANK.EQ('Szerződés állomány'!BJ2,'Szerződés állomány'!BJ$2:BJ$34),"")</f>
        <v>6</v>
      </c>
      <c r="BK2" s="14">
        <f>IF('Szerződés állomány'!BK2&gt;0,_xlfn.RANK.EQ('Szerződés állomány'!BK2,'Szerződés állomány'!BK$2:BK$34),"")</f>
        <v>3</v>
      </c>
      <c r="BL2" s="14" t="str">
        <f>IF('Szerződés állomány'!BL2&gt;0,_xlfn.RANK.EQ('Szerződés állomány'!BL2,'Szerződés állomány'!BL$2:BL$34),"")</f>
        <v/>
      </c>
      <c r="BM2" s="14">
        <f>IF('Szerződés állomány'!BM2&gt;0,_xlfn.RANK.EQ('Szerződés állomány'!BM2,'Szerződés állomány'!BM$2:BM$34),"")</f>
        <v>13</v>
      </c>
      <c r="BN2" s="14">
        <f>IF('Szerződés állomány'!BN2&gt;0,_xlfn.RANK.EQ('Szerződés állomány'!BN2,'Szerződés állomány'!BN$2:BN$34),"")</f>
        <v>1</v>
      </c>
      <c r="BO2" s="14">
        <f>IF('Szerződés állomány'!BO2&gt;0,_xlfn.RANK.EQ('Szerződés állomány'!BO2,'Szerződés állomány'!BO$2:BO$34),"")</f>
        <v>4</v>
      </c>
      <c r="BP2" s="14">
        <f>IF('Szerződés állomány'!BP2&gt;0,_xlfn.RANK.EQ('Szerződés állomány'!BP2,'Szerződés állomány'!BP$2:BP$34),"")</f>
        <v>6</v>
      </c>
      <c r="BQ2" s="14">
        <f>IF('Szerződés állomány'!BQ2&gt;0,_xlfn.RANK.EQ('Szerződés állomány'!BQ2,'Szerződés állomány'!BQ$2:BQ$34),"")</f>
        <v>3</v>
      </c>
      <c r="BR2" s="14">
        <f>IF('Szerződés állomány'!BR2&gt;0,_xlfn.RANK.EQ('Szerződés állomány'!BR2,'Szerződés állomány'!BR$2:BR$34),"")</f>
        <v>8</v>
      </c>
      <c r="BS2" s="14" t="str">
        <f>IF('Szerződés állomány'!BS2&gt;0,_xlfn.RANK.EQ('Szerződés állomány'!BS2,'Szerződés állomány'!BS$2:BS$27),"")</f>
        <v/>
      </c>
    </row>
    <row r="3" spans="1:71" x14ac:dyDescent="0.2">
      <c r="A3" s="12" t="str">
        <f>'Szerződés állomány'!A3</f>
        <v>CIB Lízing Csoport</v>
      </c>
      <c r="B3" s="14">
        <f>IF('Szerződés állomány'!B3&gt;0,_xlfn.RANK.EQ('Szerződés állomány'!B3,'Szerződés állomány'!B$2:B$34),"")</f>
        <v>5</v>
      </c>
      <c r="C3" s="14">
        <f>IF('Szerződés állomány'!C3&gt;0,_xlfn.RANK.EQ('Szerződés állomány'!C3,'Szerződés állomány'!C$2:C$34),"")</f>
        <v>5</v>
      </c>
      <c r="D3" s="14">
        <f>IF('Szerződés állomány'!D3&gt;0,_xlfn.RANK.EQ('Szerződés állomány'!D3,'Szerződés állomány'!D$2:D$34),"")</f>
        <v>4</v>
      </c>
      <c r="E3" s="14">
        <f>IF('Szerződés állomány'!E3&gt;0,_xlfn.RANK.EQ('Szerződés állomány'!E3,'Szerződés állomány'!E$2:E$34),"")</f>
        <v>4</v>
      </c>
      <c r="F3" s="14">
        <f>IF('Szerződés állomány'!F3&gt;0,_xlfn.RANK.EQ('Szerződés állomány'!F3,'Szerződés állomány'!F$2:F$34),"")</f>
        <v>9</v>
      </c>
      <c r="G3" s="14">
        <f>IF('Szerződés állomány'!G3&gt;0,_xlfn.RANK.EQ('Szerződés állomány'!G3,'Szerződés állomány'!G$2:G$34),"")</f>
        <v>5</v>
      </c>
      <c r="H3" s="14" t="str">
        <f>IF('Szerződés állomány'!H3&gt;0,_xlfn.RANK.EQ('Szerződés állomány'!H3,'Szerződés állomány'!H$2:H$34),"")</f>
        <v/>
      </c>
      <c r="I3" s="14" t="str">
        <f>IF('Szerződés állomány'!I3&gt;0,_xlfn.RANK.EQ('Szerződés állomány'!I3,'Szerződés állomány'!I$2:I$34),"")</f>
        <v/>
      </c>
      <c r="J3" s="14" t="str">
        <f>IF('Szerződés állomány'!J3&gt;0,_xlfn.RANK.EQ('Szerződés állomány'!J3,'Szerződés állomány'!J$2:J$34),"")</f>
        <v/>
      </c>
      <c r="K3" s="14">
        <f>IF('Szerződés állomány'!K3&gt;0,_xlfn.RANK.EQ('Szerződés állomány'!K3,'Szerződés állomány'!K$2:K$34),"")</f>
        <v>5</v>
      </c>
      <c r="L3" s="14">
        <f>IF('Szerződés állomány'!L3&gt;0,_xlfn.RANK.EQ('Szerződés állomány'!L3,'Szerződés állomány'!L$2:L$34),"")</f>
        <v>6</v>
      </c>
      <c r="M3" s="14">
        <f>IF('Szerződés állomány'!M3&gt;0,_xlfn.RANK.EQ('Szerződés állomány'!M3,'Szerződés állomány'!M$2:M$34),"")</f>
        <v>4</v>
      </c>
      <c r="N3" s="14" t="str">
        <f>IF('Szerződés állomány'!N3&gt;0,_xlfn.RANK.EQ('Szerződés állomány'!N3,'Szerződés állomány'!N$2:N$34),"")</f>
        <v/>
      </c>
      <c r="O3" s="14">
        <f>IF('Szerződés állomány'!O3&gt;0,_xlfn.RANK.EQ('Szerződés állomány'!O3,'Szerződés állomány'!O$2:O$34),"")</f>
        <v>6</v>
      </c>
      <c r="P3" s="14">
        <f>IF('Szerződés állomány'!P3&gt;0,_xlfn.RANK.EQ('Szerződés állomány'!P3,'Szerződés állomány'!P$2:P$34),"")</f>
        <v>4</v>
      </c>
      <c r="Q3" s="14">
        <f>IF('Szerződés állomány'!Q3&gt;0,_xlfn.RANK.EQ('Szerződés állomány'!Q3,'Szerződés állomány'!Q$2:Q$34),"")</f>
        <v>8</v>
      </c>
      <c r="R3" s="14" t="str">
        <f>IF('Szerződés állomány'!R3&gt;0,_xlfn.RANK.EQ('Szerződés állomány'!R3,'Szerződés állomány'!R$2:R$34),"")</f>
        <v/>
      </c>
      <c r="S3" s="14">
        <f>IF('Szerződés állomány'!S3&gt;0,_xlfn.RANK.EQ('Szerződés állomány'!S3,'Szerződés állomány'!S$2:S$34),"")</f>
        <v>2</v>
      </c>
      <c r="T3" s="14">
        <f>IF('Szerződés állomány'!T3&gt;0,_xlfn.RANK.EQ('Szerződés állomány'!T3,'Szerződés állomány'!T$2:T$34),"")</f>
        <v>1</v>
      </c>
      <c r="U3" s="14" t="str">
        <f>IF('Szerződés állomány'!U3&gt;0,_xlfn.RANK.EQ('Szerződés állomány'!U3,'Szerződés állomány'!U$2:U$34),"")</f>
        <v/>
      </c>
      <c r="V3" s="14">
        <f>IF('Szerződés állomány'!V3&gt;0,_xlfn.RANK.EQ('Szerződés állomány'!V3,'Szerződés állomány'!V$2:V$34),"")</f>
        <v>8</v>
      </c>
      <c r="W3" s="14">
        <f>IF('Szerződés állomány'!W3&gt;0,_xlfn.RANK.EQ('Szerződés állomány'!W3,'Szerződés állomány'!W$2:W$34),"")</f>
        <v>1</v>
      </c>
      <c r="X3" s="14" t="str">
        <f>IF('Szerződés állomány'!X3&gt;0,_xlfn.RANK.EQ('Szerződés állomány'!X3,'Szerződés állomány'!X$2:X$34),"")</f>
        <v/>
      </c>
      <c r="Y3" s="14">
        <f>IF('Szerződés állomány'!Y3&gt;0,_xlfn.RANK.EQ('Szerződés állomány'!Y3,'Szerződés állomány'!Y$2:Y$34),"")</f>
        <v>7</v>
      </c>
      <c r="Z3" s="14" t="str">
        <f>IF('Szerződés állomány'!Z3&gt;0,_xlfn.RANK.EQ('Szerződés állomány'!Z3,'Szerződés állomány'!Z$2:Z$34),"")</f>
        <v/>
      </c>
      <c r="AA3" s="14" t="str">
        <f>IF('Szerződés állomány'!AA3&gt;0,_xlfn.RANK.EQ('Szerződés állomány'!AA3,'Szerződés állomány'!AA$2:AA$34),"")</f>
        <v/>
      </c>
      <c r="AB3" s="14">
        <f>IF('Szerződés állomány'!AB3&gt;0,_xlfn.RANK.EQ('Szerződés állomány'!AB3,'Szerződés állomány'!AB$2:AB$34),"")</f>
        <v>5</v>
      </c>
      <c r="AC3" s="14" t="str">
        <f>IF('Szerződés állomány'!AC3&gt;0,_xlfn.RANK.EQ('Szerződés állomány'!AC3,'Szerződés állomány'!AC$2:AC$34),"")</f>
        <v/>
      </c>
      <c r="AD3" s="14">
        <f>IF('Szerződés állomány'!AD3&gt;0,_xlfn.RANK.EQ('Szerződés állomány'!AD3,'Szerződés állomány'!AD$2:AD$34),"")</f>
        <v>3</v>
      </c>
      <c r="AE3" s="14">
        <f>IF('Szerződés állomány'!AE3&gt;0,_xlfn.RANK.EQ('Szerződés állomány'!AE3,'Szerződés állomány'!AE$2:AE$34),"")</f>
        <v>2</v>
      </c>
      <c r="AF3" s="14">
        <f>IF('Szerződés állomány'!AF3&gt;0,_xlfn.RANK.EQ('Szerződés állomány'!AF3,'Szerződés állomány'!AF$2:AF$34),"")</f>
        <v>10</v>
      </c>
      <c r="AG3" s="14">
        <f>IF('Szerződés állomány'!AG3&gt;0,_xlfn.RANK.EQ('Szerződés állomány'!AG3,'Szerződés állomány'!AG$2:AG$34),"")</f>
        <v>9</v>
      </c>
      <c r="AH3" s="14">
        <f>IF('Szerződés állomány'!AH3&gt;0,_xlfn.RANK.EQ('Szerződés állomány'!AH3,'Szerződés állomány'!AH$2:AH$34),"")</f>
        <v>7</v>
      </c>
      <c r="AI3" s="14" t="str">
        <f>IF('Szerződés állomány'!AI3&gt;0,_xlfn.RANK.EQ('Szerződés állomány'!AI3,'Szerződés állomány'!AI$2:AI$34),"")</f>
        <v/>
      </c>
      <c r="AJ3" s="14">
        <f>IF('Szerződés állomány'!AJ3&gt;0,_xlfn.RANK.EQ('Szerződés állomány'!AJ3,'Szerződés állomány'!AJ$2:AJ$34),"")</f>
        <v>7</v>
      </c>
      <c r="AK3" s="14">
        <f>IF('Szerződés állomány'!AK3&gt;0,_xlfn.RANK.EQ('Szerződés állomány'!AK3,'Szerződés állomány'!AK$2:AK$34),"")</f>
        <v>7</v>
      </c>
      <c r="AL3" s="14">
        <f>IF('Szerződés állomány'!AL3&gt;0,_xlfn.RANK.EQ('Szerződés állomány'!AL3,'Szerződés állomány'!AL$2:AL$34),"")</f>
        <v>2</v>
      </c>
      <c r="AM3" s="14">
        <f>IF('Szerződés állomány'!AM3&gt;0,_xlfn.RANK.EQ('Szerződés állomány'!AM3,'Szerződés állomány'!AM$2:AM$34),"")</f>
        <v>2</v>
      </c>
      <c r="AN3" s="14" t="str">
        <f>IF('Szerződés állomány'!AN3&gt;0,_xlfn.RANK.EQ('Szerződés állomány'!AN3,'Szerződés állomány'!AN$2:AN$34),"")</f>
        <v/>
      </c>
      <c r="AO3" s="14">
        <f>IF('Szerződés állomány'!AO3&gt;0,_xlfn.RANK.EQ('Szerződés állomány'!AO3,'Szerződés állomány'!AO$2:AO$34),"")</f>
        <v>3</v>
      </c>
      <c r="AP3" s="14" t="str">
        <f>IF('Szerződés állomány'!AP3&gt;0,_xlfn.RANK.EQ('Szerződés állomány'!AP3,'Szerződés állomány'!AP$2:AP$34),"")</f>
        <v/>
      </c>
      <c r="AQ3" s="14">
        <f>IF('Szerződés állomány'!AQ3&gt;0,_xlfn.RANK.EQ('Szerződés állomány'!AQ3,'Szerződés állomány'!AQ$2:AQ$34),"")</f>
        <v>2</v>
      </c>
      <c r="AR3" s="14" t="str">
        <f>IF('Szerződés állomány'!AR3&gt;0,_xlfn.RANK.EQ('Szerződés állomány'!AR3,'Szerződés állomány'!AR$2:AR$34),"")</f>
        <v/>
      </c>
      <c r="AS3" s="14">
        <f>IF('Szerződés állomány'!AS3&gt;0,_xlfn.RANK.EQ('Szerződés állomány'!AS3,'Szerződés állomány'!AS$2:AS$34),"")</f>
        <v>3</v>
      </c>
      <c r="AT3" s="14">
        <f>IF('Szerződés állomány'!AT3&gt;0,_xlfn.RANK.EQ('Szerződés állomány'!AT3,'Szerződés állomány'!AT$2:AT$34),"")</f>
        <v>3</v>
      </c>
      <c r="AU3" s="14">
        <f>IF('Szerződés állomány'!AU3&gt;0,_xlfn.RANK.EQ('Szerződés állomány'!AU3,'Szerződés állomány'!AU$2:AU$34),"")</f>
        <v>2</v>
      </c>
      <c r="AV3" s="14">
        <f>IF('Szerződés állomány'!AV3&gt;0,_xlfn.RANK.EQ('Szerződés állomány'!AV3,'Szerződés állomány'!AV$2:AV$34),"")</f>
        <v>1</v>
      </c>
      <c r="AW3" s="14" t="str">
        <f>IF('Szerződés állomány'!AW3&gt;0,_xlfn.RANK.EQ('Szerződés állomány'!AW3,'Szerződés állomány'!AW$2:AW$34),"")</f>
        <v/>
      </c>
      <c r="AX3" s="14" t="str">
        <f>IF('Szerződés állomány'!AX3&gt;0,_xlfn.RANK.EQ('Szerződés állomány'!AX3,'Szerződés állomány'!AX$2:AX$34),"")</f>
        <v/>
      </c>
      <c r="AY3" s="14">
        <f>IF('Szerződés állomány'!AY3&gt;0,_xlfn.RANK.EQ('Szerződés állomány'!AY3,'Szerződés állomány'!AY$2:AY$34),"")</f>
        <v>5</v>
      </c>
      <c r="AZ3" s="14">
        <f>IF('Szerződés állomány'!AZ3&gt;0,_xlfn.RANK.EQ('Szerződés állomány'!AZ3,'Szerződés állomány'!AZ$2:AZ$34),"")</f>
        <v>4</v>
      </c>
      <c r="BA3" s="14">
        <f>IF('Szerződés állomány'!BA3&gt;0,_xlfn.RANK.EQ('Szerződés állomány'!BA3,'Szerződés állomány'!BA$2:BA$34),"")</f>
        <v>9</v>
      </c>
      <c r="BB3" s="14" t="str">
        <f>IF('Szerződés állomány'!BB3&gt;0,_xlfn.RANK.EQ('Szerződés állomány'!BB3,'Szerződés állomány'!BB$2:BB$34),"")</f>
        <v/>
      </c>
      <c r="BC3" s="14">
        <f>IF('Szerződés állomány'!BC3&gt;0,_xlfn.RANK.EQ('Szerződés állomány'!BC3,'Szerződés állomány'!BC$2:BC$34),"")</f>
        <v>5</v>
      </c>
      <c r="BD3" s="14">
        <f>IF('Szerződés állomány'!BD3&gt;0,_xlfn.RANK.EQ('Szerződés állomány'!BD3,'Szerződés állomány'!BD$2:BD$34),"")</f>
        <v>6</v>
      </c>
      <c r="BE3" s="14">
        <f>IF('Szerződés állomány'!BE3&gt;0,_xlfn.RANK.EQ('Szerződés állomány'!BE3,'Szerződés állomány'!BE$2:BE$34),"")</f>
        <v>3</v>
      </c>
      <c r="BF3" s="14">
        <f>IF('Szerződés állomány'!BF3&gt;0,_xlfn.RANK.EQ('Szerződés állomány'!BF3,'Szerződés állomány'!BF$2:BF$34),"")</f>
        <v>10</v>
      </c>
      <c r="BG3" s="14">
        <f>IF('Szerződés állomány'!BG3&gt;0,_xlfn.RANK.EQ('Szerződés állomány'!BG3,'Szerződés állomány'!BG$2:BG$34),"")</f>
        <v>7</v>
      </c>
      <c r="BH3" s="14">
        <f>IF('Szerződés állomány'!BH3&gt;0,_xlfn.RANK.EQ('Szerződés állomány'!BH3,'Szerződés állomány'!BH$2:BH$34),"")</f>
        <v>7</v>
      </c>
      <c r="BI3" s="14">
        <f>IF('Szerződés állomány'!BI3&gt;0,_xlfn.RANK.EQ('Szerződés állomány'!BI3,'Szerződés állomány'!BI$2:BI$34),"")</f>
        <v>2</v>
      </c>
      <c r="BJ3" s="14">
        <f>IF('Szerződés állomány'!BJ3&gt;0,_xlfn.RANK.EQ('Szerződés állomány'!BJ3,'Szerződés állomány'!BJ$2:BJ$34),"")</f>
        <v>4</v>
      </c>
      <c r="BK3" s="14">
        <f>IF('Szerződés állomány'!BK3&gt;0,_xlfn.RANK.EQ('Szerződés állomány'!BK3,'Szerződés állomány'!BK$2:BK$34),"")</f>
        <v>2</v>
      </c>
      <c r="BL3" s="14" t="str">
        <f>IF('Szerződés állomány'!BL3&gt;0,_xlfn.RANK.EQ('Szerződés állomány'!BL3,'Szerződés állomány'!BL$2:BL$34),"")</f>
        <v/>
      </c>
      <c r="BM3" s="14">
        <f>IF('Szerződés állomány'!BM3&gt;0,_xlfn.RANK.EQ('Szerződés állomány'!BM3,'Szerződés állomány'!BM$2:BM$34),"")</f>
        <v>5</v>
      </c>
      <c r="BN3" s="14">
        <f>IF('Szerződés állomány'!BN3&gt;0,_xlfn.RANK.EQ('Szerződés állomány'!BN3,'Szerződés állomány'!BN$2:BN$34),"")</f>
        <v>6</v>
      </c>
      <c r="BO3" s="14">
        <f>IF('Szerződés állomány'!BO3&gt;0,_xlfn.RANK.EQ('Szerződés állomány'!BO3,'Szerződés állomány'!BO$2:BO$34),"")</f>
        <v>3</v>
      </c>
      <c r="BP3" s="14">
        <f>IF('Szerződés állomány'!BP3&gt;0,_xlfn.RANK.EQ('Szerződés állomány'!BP3,'Szerződés állomány'!BP$2:BP$34),"")</f>
        <v>3</v>
      </c>
      <c r="BQ3" s="14">
        <f>IF('Szerződés állomány'!BQ3&gt;0,_xlfn.RANK.EQ('Szerződés állomány'!BQ3,'Szerződés állomány'!BQ$2:BQ$34),"")</f>
        <v>2</v>
      </c>
      <c r="BR3" s="14">
        <f>IF('Szerződés állomány'!BR3&gt;0,_xlfn.RANK.EQ('Szerződés állomány'!BR3,'Szerződés állomány'!BR$2:BR$34),"")</f>
        <v>4</v>
      </c>
      <c r="BS3" s="14" t="str">
        <f>IF('Szerződés állomány'!BS3&gt;0,_xlfn.RANK.EQ('Szerződés állomány'!BS3,'Szerződés állomány'!BS$2:BS$27),"")</f>
        <v/>
      </c>
    </row>
    <row r="4" spans="1:71" x14ac:dyDescent="0.2">
      <c r="A4" s="12" t="str">
        <f>'Szerződés állomány'!A4</f>
        <v>ARVAL Magyarország Jármûparkkezelõ Kft.</v>
      </c>
      <c r="B4" s="14" t="str">
        <f>IF('Szerződés állomány'!B4&gt;0,_xlfn.RANK.EQ('Szerződés állomány'!B4,'Szerződés állomány'!B$2:B$34),"")</f>
        <v/>
      </c>
      <c r="C4" s="14" t="str">
        <f>IF('Szerződés állomány'!C4&gt;0,_xlfn.RANK.EQ('Szerződés állomány'!C4,'Szerződés állomány'!C$2:C$34),"")</f>
        <v/>
      </c>
      <c r="D4" s="14" t="str">
        <f>IF('Szerződés állomány'!D4&gt;0,_xlfn.RANK.EQ('Szerződés állomány'!D4,'Szerződés állomány'!D$2:D$34),"")</f>
        <v/>
      </c>
      <c r="E4" s="14" t="str">
        <f>IF('Szerződés állomány'!E4&gt;0,_xlfn.RANK.EQ('Szerződés állomány'!E4,'Szerződés állomány'!E$2:E$34),"")</f>
        <v/>
      </c>
      <c r="F4" s="14">
        <f>IF('Szerződés állomány'!F4&gt;0,_xlfn.RANK.EQ('Szerződés állomány'!F4,'Szerződés állomány'!F$2:F$34),"")</f>
        <v>3</v>
      </c>
      <c r="G4" s="14" t="str">
        <f>IF('Szerződés állomány'!G4&gt;0,_xlfn.RANK.EQ('Szerződés állomány'!G4,'Szerződés állomány'!G$2:G$34),"")</f>
        <v/>
      </c>
      <c r="H4" s="14" t="str">
        <f>IF('Szerződés állomány'!H4&gt;0,_xlfn.RANK.EQ('Szerződés állomány'!H4,'Szerződés állomány'!H$2:H$34),"")</f>
        <v/>
      </c>
      <c r="I4" s="14" t="str">
        <f>IF('Szerződés állomány'!I4&gt;0,_xlfn.RANK.EQ('Szerződés állomány'!I4,'Szerződés állomány'!I$2:I$34),"")</f>
        <v/>
      </c>
      <c r="J4" s="14">
        <f>IF('Szerződés állomány'!J4&gt;0,_xlfn.RANK.EQ('Szerződés állomány'!J4,'Szerződés állomány'!J$2:J$34),"")</f>
        <v>3</v>
      </c>
      <c r="K4" s="14" t="str">
        <f>IF('Szerződés állomány'!K4&gt;0,_xlfn.RANK.EQ('Szerződés állomány'!K4,'Szerződés állomány'!K$2:K$34),"")</f>
        <v/>
      </c>
      <c r="L4" s="14" t="str">
        <f>IF('Szerződés állomány'!L4&gt;0,_xlfn.RANK.EQ('Szerződés állomány'!L4,'Szerződés állomány'!L$2:L$34),"")</f>
        <v/>
      </c>
      <c r="M4" s="14" t="str">
        <f>IF('Szerződés állomány'!M4&gt;0,_xlfn.RANK.EQ('Szerződés állomány'!M4,'Szerződés állomány'!M$2:M$34),"")</f>
        <v/>
      </c>
      <c r="N4" s="14" t="str">
        <f>IF('Szerződés állomány'!N4&gt;0,_xlfn.RANK.EQ('Szerződés állomány'!N4,'Szerződés állomány'!N$2:N$34),"")</f>
        <v/>
      </c>
      <c r="O4" s="14" t="str">
        <f>IF('Szerződés állomány'!O4&gt;0,_xlfn.RANK.EQ('Szerződés állomány'!O4,'Szerződés állomány'!O$2:O$34),"")</f>
        <v/>
      </c>
      <c r="P4" s="14" t="str">
        <f>IF('Szerződés állomány'!P4&gt;0,_xlfn.RANK.EQ('Szerződés állomány'!P4,'Szerződés állomány'!P$2:P$34),"")</f>
        <v/>
      </c>
      <c r="Q4" s="14">
        <f>IF('Szerződés állomány'!Q4&gt;0,_xlfn.RANK.EQ('Szerződés állomány'!Q4,'Szerződés állomány'!Q$2:Q$34),"")</f>
        <v>2</v>
      </c>
      <c r="R4" s="14" t="str">
        <f>IF('Szerződés állomány'!R4&gt;0,_xlfn.RANK.EQ('Szerződés állomány'!R4,'Szerződés állomány'!R$2:R$34),"")</f>
        <v/>
      </c>
      <c r="S4" s="14" t="str">
        <f>IF('Szerződés állomány'!S4&gt;0,_xlfn.RANK.EQ('Szerződés állomány'!S4,'Szerződés állomány'!S$2:S$34),"")</f>
        <v/>
      </c>
      <c r="T4" s="14" t="str">
        <f>IF('Szerződés állomány'!T4&gt;0,_xlfn.RANK.EQ('Szerződés állomány'!T4,'Szerződés állomány'!T$2:T$34),"")</f>
        <v/>
      </c>
      <c r="U4" s="14" t="str">
        <f>IF('Szerződés állomány'!U4&gt;0,_xlfn.RANK.EQ('Szerződés állomány'!U4,'Szerződés állomány'!U$2:U$34),"")</f>
        <v/>
      </c>
      <c r="V4" s="14" t="str">
        <f>IF('Szerződés állomány'!V4&gt;0,_xlfn.RANK.EQ('Szerződés állomány'!V4,'Szerződés állomány'!V$2:V$34),"")</f>
        <v/>
      </c>
      <c r="W4" s="14" t="str">
        <f>IF('Szerződés állomány'!W4&gt;0,_xlfn.RANK.EQ('Szerződés állomány'!W4,'Szerződés állomány'!W$2:W$34),"")</f>
        <v/>
      </c>
      <c r="X4" s="14" t="str">
        <f>IF('Szerződés állomány'!X4&gt;0,_xlfn.RANK.EQ('Szerződés állomány'!X4,'Szerződés állomány'!X$2:X$34),"")</f>
        <v/>
      </c>
      <c r="Y4" s="14" t="str">
        <f>IF('Szerződés állomány'!Y4&gt;0,_xlfn.RANK.EQ('Szerződés állomány'!Y4,'Szerződés állomány'!Y$2:Y$34),"")</f>
        <v/>
      </c>
      <c r="Z4" s="14" t="str">
        <f>IF('Szerződés állomány'!Z4&gt;0,_xlfn.RANK.EQ('Szerződés állomány'!Z4,'Szerződés állomány'!Z$2:Z$34),"")</f>
        <v/>
      </c>
      <c r="AA4" s="14" t="str">
        <f>IF('Szerződés állomány'!AA4&gt;0,_xlfn.RANK.EQ('Szerződés állomány'!AA4,'Szerződés állomány'!AA$2:AA$34),"")</f>
        <v/>
      </c>
      <c r="AB4" s="14" t="str">
        <f>IF('Szerződés állomány'!AB4&gt;0,_xlfn.RANK.EQ('Szerződés állomány'!AB4,'Szerződés állomány'!AB$2:AB$34),"")</f>
        <v/>
      </c>
      <c r="AC4" s="14" t="str">
        <f>IF('Szerződés állomány'!AC4&gt;0,_xlfn.RANK.EQ('Szerződés állomány'!AC4,'Szerződés állomány'!AC$2:AC$34),"")</f>
        <v/>
      </c>
      <c r="AD4" s="14" t="str">
        <f>IF('Szerződés állomány'!AD4&gt;0,_xlfn.RANK.EQ('Szerződés állomány'!AD4,'Szerződés állomány'!AD$2:AD$34),"")</f>
        <v/>
      </c>
      <c r="AE4" s="14" t="str">
        <f>IF('Szerződés állomány'!AE4&gt;0,_xlfn.RANK.EQ('Szerződés állomány'!AE4,'Szerződés állomány'!AE$2:AE$34),"")</f>
        <v/>
      </c>
      <c r="AF4" s="14" t="str">
        <f>IF('Szerződés állomány'!AF4&gt;0,_xlfn.RANK.EQ('Szerződés állomány'!AF4,'Szerződés állomány'!AF$2:AF$34),"")</f>
        <v/>
      </c>
      <c r="AG4" s="14" t="str">
        <f>IF('Szerződés állomány'!AG4&gt;0,_xlfn.RANK.EQ('Szerződés állomány'!AG4,'Szerződés állomány'!AG$2:AG$34),"")</f>
        <v/>
      </c>
      <c r="AH4" s="14" t="str">
        <f>IF('Szerződés állomány'!AH4&gt;0,_xlfn.RANK.EQ('Szerződés állomány'!AH4,'Szerződés állomány'!AH$2:AH$34),"")</f>
        <v/>
      </c>
      <c r="AI4" s="14" t="str">
        <f>IF('Szerződés állomány'!AI4&gt;0,_xlfn.RANK.EQ('Szerződés állomány'!AI4,'Szerződés állomány'!AI$2:AI$34),"")</f>
        <v/>
      </c>
      <c r="AJ4" s="14" t="str">
        <f>IF('Szerződés állomány'!AJ4&gt;0,_xlfn.RANK.EQ('Szerződés állomány'!AJ4,'Szerződés állomány'!AJ$2:AJ$34),"")</f>
        <v/>
      </c>
      <c r="AK4" s="14" t="str">
        <f>IF('Szerződés állomány'!AK4&gt;0,_xlfn.RANK.EQ('Szerződés állomány'!AK4,'Szerződés állomány'!AK$2:AK$34),"")</f>
        <v/>
      </c>
      <c r="AL4" s="14" t="str">
        <f>IF('Szerződés állomány'!AL4&gt;0,_xlfn.RANK.EQ('Szerződés állomány'!AL4,'Szerződés állomány'!AL$2:AL$34),"")</f>
        <v/>
      </c>
      <c r="AM4" s="14" t="str">
        <f>IF('Szerződés állomány'!AM4&gt;0,_xlfn.RANK.EQ('Szerződés állomány'!AM4,'Szerződés állomány'!AM$2:AM$34),"")</f>
        <v/>
      </c>
      <c r="AN4" s="14" t="str">
        <f>IF('Szerződés állomány'!AN4&gt;0,_xlfn.RANK.EQ('Szerződés állomány'!AN4,'Szerződés állomány'!AN$2:AN$34),"")</f>
        <v/>
      </c>
      <c r="AO4" s="14" t="str">
        <f>IF('Szerződés állomány'!AO4&gt;0,_xlfn.RANK.EQ('Szerződés állomány'!AO4,'Szerződés állomány'!AO$2:AO$34),"")</f>
        <v/>
      </c>
      <c r="AP4" s="14" t="str">
        <f>IF('Szerződés állomány'!AP4&gt;0,_xlfn.RANK.EQ('Szerződés állomány'!AP4,'Szerződés állomány'!AP$2:AP$34),"")</f>
        <v/>
      </c>
      <c r="AQ4" s="14" t="str">
        <f>IF('Szerződés állomány'!AQ4&gt;0,_xlfn.RANK.EQ('Szerződés állomány'!AQ4,'Szerződés állomány'!AQ$2:AQ$34),"")</f>
        <v/>
      </c>
      <c r="AR4" s="14" t="str">
        <f>IF('Szerződés állomány'!AR4&gt;0,_xlfn.RANK.EQ('Szerződés állomány'!AR4,'Szerződés állomány'!AR$2:AR$34),"")</f>
        <v/>
      </c>
      <c r="AS4" s="14" t="str">
        <f>IF('Szerződés állomány'!AS4&gt;0,_xlfn.RANK.EQ('Szerződés állomány'!AS4,'Szerződés állomány'!AS$2:AS$34),"")</f>
        <v/>
      </c>
      <c r="AT4" s="14" t="str">
        <f>IF('Szerződés állomány'!AT4&gt;0,_xlfn.RANK.EQ('Szerződés állomány'!AT4,'Szerződés állomány'!AT$2:AT$34),"")</f>
        <v/>
      </c>
      <c r="AU4" s="14" t="str">
        <f>IF('Szerződés állomány'!AU4&gt;0,_xlfn.RANK.EQ('Szerződés állomány'!AU4,'Szerződés állomány'!AU$2:AU$34),"")</f>
        <v/>
      </c>
      <c r="AV4" s="14" t="str">
        <f>IF('Szerződés állomány'!AV4&gt;0,_xlfn.RANK.EQ('Szerződés állomány'!AV4,'Szerződés állomány'!AV$2:AV$34),"")</f>
        <v/>
      </c>
      <c r="AW4" s="14" t="str">
        <f>IF('Szerződés állomány'!AW4&gt;0,_xlfn.RANK.EQ('Szerződés állomány'!AW4,'Szerződés állomány'!AW$2:AW$34),"")</f>
        <v/>
      </c>
      <c r="AX4" s="14" t="str">
        <f>IF('Szerződés állomány'!AX4&gt;0,_xlfn.RANK.EQ('Szerződés állomány'!AX4,'Szerződés állomány'!AX$2:AX$34),"")</f>
        <v/>
      </c>
      <c r="AY4" s="14" t="str">
        <f>IF('Szerződés állomány'!AY4&gt;0,_xlfn.RANK.EQ('Szerződés állomány'!AY4,'Szerződés állomány'!AY$2:AY$34),"")</f>
        <v/>
      </c>
      <c r="AZ4" s="14" t="str">
        <f>IF('Szerződés állomány'!AZ4&gt;0,_xlfn.RANK.EQ('Szerződés állomány'!AZ4,'Szerződés állomány'!AZ$2:AZ$34),"")</f>
        <v/>
      </c>
      <c r="BA4" s="14">
        <f>IF('Szerződés állomány'!BA4&gt;0,_xlfn.RANK.EQ('Szerződés állomány'!BA4,'Szerződés állomány'!BA$2:BA$34),"")</f>
        <v>3</v>
      </c>
      <c r="BB4" s="14" t="str">
        <f>IF('Szerződés állomány'!BB4&gt;0,_xlfn.RANK.EQ('Szerződés állomány'!BB4,'Szerződés állomány'!BB$2:BB$34),"")</f>
        <v/>
      </c>
      <c r="BC4" s="14" t="str">
        <f>IF('Szerződés állomány'!BC4&gt;0,_xlfn.RANK.EQ('Szerződés állomány'!BC4,'Szerződés állomány'!BC$2:BC$34),"")</f>
        <v/>
      </c>
      <c r="BD4" s="14" t="str">
        <f>IF('Szerződés állomány'!BD4&gt;0,_xlfn.RANK.EQ('Szerződés állomány'!BD4,'Szerződés állomány'!BD$2:BD$34),"")</f>
        <v/>
      </c>
      <c r="BE4" s="14" t="str">
        <f>IF('Szerződés állomány'!BE4&gt;0,_xlfn.RANK.EQ('Szerződés állomány'!BE4,'Szerződés állomány'!BE$2:BE$34),"")</f>
        <v/>
      </c>
      <c r="BF4" s="14" t="str">
        <f>IF('Szerződés állomány'!BF4&gt;0,_xlfn.RANK.EQ('Szerződés állomány'!BF4,'Szerződés állomány'!BF$2:BF$34),"")</f>
        <v/>
      </c>
      <c r="BG4" s="14" t="str">
        <f>IF('Szerződés állomány'!BG4&gt;0,_xlfn.RANK.EQ('Szerződés állomány'!BG4,'Szerződés állomány'!BG$2:BG$34),"")</f>
        <v/>
      </c>
      <c r="BH4" s="14" t="str">
        <f>IF('Szerződés állomány'!BH4&gt;0,_xlfn.RANK.EQ('Szerződés állomány'!BH4,'Szerződés állomány'!BH$2:BH$34),"")</f>
        <v/>
      </c>
      <c r="BI4" s="14" t="str">
        <f>IF('Szerződés állomány'!BI4&gt;0,_xlfn.RANK.EQ('Szerződés állomány'!BI4,'Szerződés állomány'!BI$2:BI$34),"")</f>
        <v/>
      </c>
      <c r="BJ4" s="14" t="str">
        <f>IF('Szerződés állomány'!BJ4&gt;0,_xlfn.RANK.EQ('Szerződés állomány'!BJ4,'Szerződés állomány'!BJ$2:BJ$34),"")</f>
        <v/>
      </c>
      <c r="BK4" s="14" t="str">
        <f>IF('Szerződés állomány'!BK4&gt;0,_xlfn.RANK.EQ('Szerződés állomány'!BK4,'Szerződés állomány'!BK$2:BK$34),"")</f>
        <v/>
      </c>
      <c r="BL4" s="14" t="str">
        <f>IF('Szerződés állomány'!BL4&gt;0,_xlfn.RANK.EQ('Szerződés állomány'!BL4,'Szerződés állomány'!BL$2:BL$34),"")</f>
        <v/>
      </c>
      <c r="BM4" s="14">
        <f>IF('Szerződés állomány'!BM4&gt;0,_xlfn.RANK.EQ('Szerződés állomány'!BM4,'Szerződés állomány'!BM$2:BM$34),"")</f>
        <v>11</v>
      </c>
      <c r="BN4" s="14" t="str">
        <f>IF('Szerződés állomány'!BN4&gt;0,_xlfn.RANK.EQ('Szerződés állomány'!BN4,'Szerződés állomány'!BN$2:BN$34),"")</f>
        <v/>
      </c>
      <c r="BO4" s="14" t="str">
        <f>IF('Szerződés állomány'!BO4&gt;0,_xlfn.RANK.EQ('Szerződés állomány'!BO4,'Szerződés állomány'!BO$2:BO$34),"")</f>
        <v/>
      </c>
      <c r="BP4" s="14" t="str">
        <f>IF('Szerződés állomány'!BP4&gt;0,_xlfn.RANK.EQ('Szerződés állomány'!BP4,'Szerződés állomány'!BP$2:BP$34),"")</f>
        <v/>
      </c>
      <c r="BQ4" s="14" t="str">
        <f>IF('Szerződés állomány'!BQ4&gt;0,_xlfn.RANK.EQ('Szerződés állomány'!BQ4,'Szerződés állomány'!BQ$2:BQ$34),"")</f>
        <v/>
      </c>
      <c r="BR4" s="14">
        <f>IF('Szerződés állomány'!BR4&gt;0,_xlfn.RANK.EQ('Szerződés állomány'!BR4,'Szerződés állomány'!BR$2:BR$34),"")</f>
        <v>15</v>
      </c>
      <c r="BS4" s="14" t="str">
        <f>IF('Szerződés állomány'!BS4&gt;0,_xlfn.RANK.EQ('Szerződés állomány'!BS4,'Szerződés állomány'!BS$2:BS$27),"")</f>
        <v/>
      </c>
    </row>
    <row r="5" spans="1:71" s="28" customFormat="1" x14ac:dyDescent="0.2">
      <c r="A5" s="28" t="str">
        <f>'Szerződés állomány'!A5</f>
        <v>Raiffeisen Corporate Lízing Zrt.</v>
      </c>
      <c r="B5" s="14">
        <f>IF('Szerződés állomány'!B5&gt;0,_xlfn.RANK.EQ('Szerződés állomány'!B5,'Szerződés állomány'!B$2:B$34),"")</f>
        <v>9</v>
      </c>
      <c r="C5" s="14">
        <f>IF('Szerződés állomány'!C5&gt;0,_xlfn.RANK.EQ('Szerződés állomány'!C5,'Szerződés állomány'!C$2:C$34),"")</f>
        <v>11</v>
      </c>
      <c r="D5" s="14" t="str">
        <f>IF('Szerződés állomány'!D5&gt;0,_xlfn.RANK.EQ('Szerződés állomány'!D5,'Szerződés állomány'!D$2:D$34),"")</f>
        <v/>
      </c>
      <c r="E5" s="14" t="str">
        <f>IF('Szerződés állomány'!E5&gt;0,_xlfn.RANK.EQ('Szerződés állomány'!E5,'Szerződés állomány'!E$2:E$34),"")</f>
        <v/>
      </c>
      <c r="F5" s="14" t="str">
        <f>IF('Szerződés állomány'!F5&gt;0,_xlfn.RANK.EQ('Szerződés állomány'!F5,'Szerződés állomány'!F$2:F$34),"")</f>
        <v/>
      </c>
      <c r="G5" s="14" t="str">
        <f>IF('Szerződés állomány'!G5&gt;0,_xlfn.RANK.EQ('Szerződés állomány'!G5,'Szerződés állomány'!G$2:G$34),"")</f>
        <v/>
      </c>
      <c r="H5" s="14" t="str">
        <f>IF('Szerződés állomány'!H5&gt;0,_xlfn.RANK.EQ('Szerződés állomány'!H5,'Szerződés állomány'!H$2:H$34),"")</f>
        <v/>
      </c>
      <c r="I5" s="14" t="str">
        <f>IF('Szerződés állomány'!I5&gt;0,_xlfn.RANK.EQ('Szerződés állomány'!I5,'Szerződés állomány'!I$2:I$34),"")</f>
        <v/>
      </c>
      <c r="J5" s="14" t="str">
        <f>IF('Szerződés állomány'!J5&gt;0,_xlfn.RANK.EQ('Szerződés állomány'!J5,'Szerződés állomány'!J$2:J$34),"")</f>
        <v/>
      </c>
      <c r="K5" s="14">
        <f>IF('Szerződés állomány'!K5&gt;0,_xlfn.RANK.EQ('Szerződés állomány'!K5,'Szerződés állomány'!K$2:K$34),"")</f>
        <v>8</v>
      </c>
      <c r="L5" s="14">
        <f>IF('Szerződés állomány'!L5&gt;0,_xlfn.RANK.EQ('Szerződés állomány'!L5,'Szerződés állomány'!L$2:L$34),"")</f>
        <v>9</v>
      </c>
      <c r="M5" s="14">
        <f>IF('Szerződés állomány'!M5&gt;0,_xlfn.RANK.EQ('Szerződés állomány'!M5,'Szerződés állomány'!M$2:M$34),"")</f>
        <v>7</v>
      </c>
      <c r="N5" s="14" t="str">
        <f>IF('Szerződés állomány'!N5&gt;0,_xlfn.RANK.EQ('Szerződés állomány'!N5,'Szerződés állomány'!N$2:N$34),"")</f>
        <v/>
      </c>
      <c r="O5" s="14" t="str">
        <f>IF('Szerződés állomány'!O5&gt;0,_xlfn.RANK.EQ('Szerződés állomány'!O5,'Szerződés állomány'!O$2:O$34),"")</f>
        <v/>
      </c>
      <c r="P5" s="14" t="str">
        <f>IF('Szerződés állomány'!P5&gt;0,_xlfn.RANK.EQ('Szerződés állomány'!P5,'Szerződés állomány'!P$2:P$34),"")</f>
        <v/>
      </c>
      <c r="Q5" s="14" t="str">
        <f>IF('Szerződés állomány'!Q5&gt;0,_xlfn.RANK.EQ('Szerződés állomány'!Q5,'Szerződés állomány'!Q$2:Q$34),"")</f>
        <v/>
      </c>
      <c r="R5" s="14" t="str">
        <f>IF('Szerződés állomány'!R5&gt;0,_xlfn.RANK.EQ('Szerződés állomány'!R5,'Szerződés állomány'!R$2:R$34),"")</f>
        <v/>
      </c>
      <c r="S5" s="14">
        <f>IF('Szerződés állomány'!S5&gt;0,_xlfn.RANK.EQ('Szerződés állomány'!S5,'Szerződés állomány'!S$2:S$34),"")</f>
        <v>1</v>
      </c>
      <c r="T5" s="14" t="str">
        <f>IF('Szerződés állomány'!T5&gt;0,_xlfn.RANK.EQ('Szerződés állomány'!T5,'Szerződés állomány'!T$2:T$34),"")</f>
        <v/>
      </c>
      <c r="U5" s="14" t="str">
        <f>IF('Szerződés állomány'!U5&gt;0,_xlfn.RANK.EQ('Szerződés állomány'!U5,'Szerződés állomány'!U$2:U$34),"")</f>
        <v/>
      </c>
      <c r="V5" s="14" t="str">
        <f>IF('Szerződés állomány'!V5&gt;0,_xlfn.RANK.EQ('Szerződés állomány'!V5,'Szerződés állomány'!V$2:V$34),"")</f>
        <v/>
      </c>
      <c r="W5" s="14" t="str">
        <f>IF('Szerződés állomány'!W5&gt;0,_xlfn.RANK.EQ('Szerződés állomány'!W5,'Szerződés állomány'!W$2:W$34),"")</f>
        <v/>
      </c>
      <c r="X5" s="14" t="str">
        <f>IF('Szerződés állomány'!X5&gt;0,_xlfn.RANK.EQ('Szerződés állomány'!X5,'Szerződés állomány'!X$2:X$34),"")</f>
        <v/>
      </c>
      <c r="Y5" s="14">
        <f>IF('Szerződés állomány'!Y5&gt;0,_xlfn.RANK.EQ('Szerződés állomány'!Y5,'Szerződés állomány'!Y$2:Y$34),"")</f>
        <v>11</v>
      </c>
      <c r="Z5" s="14" t="str">
        <f>IF('Szerződés állomány'!Z5&gt;0,_xlfn.RANK.EQ('Szerződés állomány'!Z5,'Szerződés állomány'!Z$2:Z$34),"")</f>
        <v/>
      </c>
      <c r="AA5" s="14" t="str">
        <f>IF('Szerződés állomány'!AA5&gt;0,_xlfn.RANK.EQ('Szerződés állomány'!AA5,'Szerződés állomány'!AA$2:AA$34),"")</f>
        <v/>
      </c>
      <c r="AB5" s="14">
        <f>IF('Szerződés állomány'!AB5&gt;0,_xlfn.RANK.EQ('Szerződés állomány'!AB5,'Szerződés állomány'!AB$2:AB$34),"")</f>
        <v>12</v>
      </c>
      <c r="AC5" s="14" t="str">
        <f>IF('Szerződés állomány'!AC5&gt;0,_xlfn.RANK.EQ('Szerződés állomány'!AC5,'Szerződés állomány'!AC$2:AC$34),"")</f>
        <v/>
      </c>
      <c r="AD5" s="14">
        <f>IF('Szerződés állomány'!AD5&gt;0,_xlfn.RANK.EQ('Szerződés állomány'!AD5,'Szerződés állomány'!AD$2:AD$34),"")</f>
        <v>10</v>
      </c>
      <c r="AE5" s="14" t="str">
        <f>IF('Szerződés állomány'!AE5&gt;0,_xlfn.RANK.EQ('Szerződés állomány'!AE5,'Szerződés állomány'!AE$2:AE$34),"")</f>
        <v/>
      </c>
      <c r="AF5" s="14">
        <f>IF('Szerződés állomány'!AF5&gt;0,_xlfn.RANK.EQ('Szerződés állomány'!AF5,'Szerződés állomány'!AF$2:AF$34),"")</f>
        <v>7</v>
      </c>
      <c r="AG5" s="14">
        <f>IF('Szerződés állomány'!AG5&gt;0,_xlfn.RANK.EQ('Szerződés állomány'!AG5,'Szerződés állomány'!AG$2:AG$34),"")</f>
        <v>5</v>
      </c>
      <c r="AH5" s="14" t="str">
        <f>IF('Szerződés állomány'!AH5&gt;0,_xlfn.RANK.EQ('Szerződés állomány'!AH5,'Szerződés állomány'!AH$2:AH$34),"")</f>
        <v/>
      </c>
      <c r="AI5" s="14" t="str">
        <f>IF('Szerződés állomány'!AI5&gt;0,_xlfn.RANK.EQ('Szerződés állomány'!AI5,'Szerződés állomány'!AI$2:AI$34),"")</f>
        <v/>
      </c>
      <c r="AJ5" s="14">
        <f>IF('Szerződés állomány'!AJ5&gt;0,_xlfn.RANK.EQ('Szerződés állomány'!AJ5,'Szerződés állomány'!AJ$2:AJ$34),"")</f>
        <v>12</v>
      </c>
      <c r="AK5" s="14" t="str">
        <f>IF('Szerződés állomány'!AK5&gt;0,_xlfn.RANK.EQ('Szerződés állomány'!AK5,'Szerződés állomány'!AK$2:AK$34),"")</f>
        <v/>
      </c>
      <c r="AL5" s="14">
        <f>IF('Szerződés állomány'!AL5&gt;0,_xlfn.RANK.EQ('Szerződés állomány'!AL5,'Szerződés állomány'!AL$2:AL$34),"")</f>
        <v>2</v>
      </c>
      <c r="AM5" s="14">
        <f>IF('Szerződés állomány'!AM5&gt;0,_xlfn.RANK.EQ('Szerződés állomány'!AM5,'Szerződés állomány'!AM$2:AM$34),"")</f>
        <v>4</v>
      </c>
      <c r="AN5" s="14" t="str">
        <f>IF('Szerződés állomány'!AN5&gt;0,_xlfn.RANK.EQ('Szerződés állomány'!AN5,'Szerződés állomány'!AN$2:AN$34),"")</f>
        <v/>
      </c>
      <c r="AO5" s="14" t="str">
        <f>IF('Szerződés állomány'!AO5&gt;0,_xlfn.RANK.EQ('Szerződés állomány'!AO5,'Szerződés állomány'!AO$2:AO$34),"")</f>
        <v/>
      </c>
      <c r="AP5" s="14" t="str">
        <f>IF('Szerződés állomány'!AP5&gt;0,_xlfn.RANK.EQ('Szerződés állomány'!AP5,'Szerződés állomány'!AP$2:AP$34),"")</f>
        <v/>
      </c>
      <c r="AQ5" s="14" t="str">
        <f>IF('Szerződés állomány'!AQ5&gt;0,_xlfn.RANK.EQ('Szerződés állomány'!AQ5,'Szerződés állomány'!AQ$2:AQ$34),"")</f>
        <v/>
      </c>
      <c r="AR5" s="14" t="str">
        <f>IF('Szerződés állomány'!AR5&gt;0,_xlfn.RANK.EQ('Szerződés állomány'!AR5,'Szerződés állomány'!AR$2:AR$34),"")</f>
        <v/>
      </c>
      <c r="AS5" s="14" t="str">
        <f>IF('Szerződés állomány'!AS5&gt;0,_xlfn.RANK.EQ('Szerződés állomány'!AS5,'Szerződés állomány'!AS$2:AS$34),"")</f>
        <v/>
      </c>
      <c r="AT5" s="14">
        <f>IF('Szerződés állomány'!AT5&gt;0,_xlfn.RANK.EQ('Szerződés állomány'!AT5,'Szerződés állomány'!AT$2:AT$34),"")</f>
        <v>1</v>
      </c>
      <c r="AU5" s="14" t="str">
        <f>IF('Szerződés állomány'!AU5&gt;0,_xlfn.RANK.EQ('Szerződés állomány'!AU5,'Szerződés állomány'!AU$2:AU$34),"")</f>
        <v/>
      </c>
      <c r="AV5" s="14" t="str">
        <f>IF('Szerződés állomány'!AV5&gt;0,_xlfn.RANK.EQ('Szerződés állomány'!AV5,'Szerződés állomány'!AV$2:AV$34),"")</f>
        <v/>
      </c>
      <c r="AW5" s="14" t="str">
        <f>IF('Szerződés állomány'!AW5&gt;0,_xlfn.RANK.EQ('Szerződés állomány'!AW5,'Szerződés állomány'!AW$2:AW$34),"")</f>
        <v/>
      </c>
      <c r="AX5" s="14" t="str">
        <f>IF('Szerződés állomány'!AX5&gt;0,_xlfn.RANK.EQ('Szerződés állomány'!AX5,'Szerződés állomány'!AX$2:AX$34),"")</f>
        <v/>
      </c>
      <c r="AY5" s="14">
        <f>IF('Szerződés állomány'!AY5&gt;0,_xlfn.RANK.EQ('Szerződés állomány'!AY5,'Szerződés állomány'!AY$2:AY$34),"")</f>
        <v>10</v>
      </c>
      <c r="AZ5" s="14" t="str">
        <f>IF('Szerződés állomány'!AZ5&gt;0,_xlfn.RANK.EQ('Szerződés állomány'!AZ5,'Szerződés állomány'!AZ$2:AZ$34),"")</f>
        <v/>
      </c>
      <c r="BA5" s="14" t="str">
        <f>IF('Szerződés állomány'!BA5&gt;0,_xlfn.RANK.EQ('Szerződés állomány'!BA5,'Szerződés állomány'!BA$2:BA$34),"")</f>
        <v/>
      </c>
      <c r="BB5" s="14" t="str">
        <f>IF('Szerződés állomány'!BB5&gt;0,_xlfn.RANK.EQ('Szerződés állomány'!BB5,'Szerződés állomány'!BB$2:BB$34),"")</f>
        <v/>
      </c>
      <c r="BC5" s="14">
        <f>IF('Szerződés állomány'!BC5&gt;0,_xlfn.RANK.EQ('Szerződés állomány'!BC5,'Szerződés állomány'!BC$2:BC$34),"")</f>
        <v>3</v>
      </c>
      <c r="BD5" s="14">
        <f>IF('Szerződés állomány'!BD5&gt;0,_xlfn.RANK.EQ('Szerződés állomány'!BD5,'Szerződés állomány'!BD$2:BD$34),"")</f>
        <v>13</v>
      </c>
      <c r="BE5" s="14">
        <f>IF('Szerződés állomány'!BE5&gt;0,_xlfn.RANK.EQ('Szerződés állomány'!BE5,'Szerződés állomány'!BE$2:BE$34),"")</f>
        <v>12</v>
      </c>
      <c r="BF5" s="14">
        <f>IF('Szerződés állomány'!BF5&gt;0,_xlfn.RANK.EQ('Szerződés állomány'!BF5,'Szerződés állomány'!BF$2:BF$34),"")</f>
        <v>6</v>
      </c>
      <c r="BG5" s="14" t="str">
        <f>IF('Szerződés állomány'!BG5&gt;0,_xlfn.RANK.EQ('Szerződés állomány'!BG5,'Szerződés állomány'!BG$2:BG$34),"")</f>
        <v/>
      </c>
      <c r="BH5" s="14">
        <f>IF('Szerződés állomány'!BH5&gt;0,_xlfn.RANK.EQ('Szerződés állomány'!BH5,'Szerződés állomány'!BH$2:BH$34),"")</f>
        <v>13</v>
      </c>
      <c r="BI5" s="14">
        <f>IF('Szerződés állomány'!BI5&gt;0,_xlfn.RANK.EQ('Szerződés állomány'!BI5,'Szerződés állomány'!BI$2:BI$34),"")</f>
        <v>4</v>
      </c>
      <c r="BJ5" s="14">
        <f>IF('Szerződés állomány'!BJ5&gt;0,_xlfn.RANK.EQ('Szerződés állomány'!BJ5,'Szerződés állomány'!BJ$2:BJ$34),"")</f>
        <v>3</v>
      </c>
      <c r="BK5" s="14" t="str">
        <f>IF('Szerződés állomány'!BK5&gt;0,_xlfn.RANK.EQ('Szerződés állomány'!BK5,'Szerződés állomány'!BK$2:BK$34),"")</f>
        <v/>
      </c>
      <c r="BL5" s="14" t="str">
        <f>IF('Szerződés állomány'!BL5&gt;0,_xlfn.RANK.EQ('Szerződés állomány'!BL5,'Szerződés állomány'!BL$2:BL$34),"")</f>
        <v/>
      </c>
      <c r="BM5" s="14">
        <f>IF('Szerződés állomány'!BM5&gt;0,_xlfn.RANK.EQ('Szerződés állomány'!BM5,'Szerződés állomány'!BM$2:BM$34),"")</f>
        <v>14</v>
      </c>
      <c r="BN5" s="14">
        <f>IF('Szerződés állomány'!BN5&gt;0,_xlfn.RANK.EQ('Szerződés állomány'!BN5,'Szerződés állomány'!BN$2:BN$34),"")</f>
        <v>11</v>
      </c>
      <c r="BO5" s="14">
        <f>IF('Szerződés állomány'!BO5&gt;0,_xlfn.RANK.EQ('Szerződés állomány'!BO5,'Szerződés állomány'!BO$2:BO$34),"")</f>
        <v>12</v>
      </c>
      <c r="BP5" s="14">
        <f>IF('Szerződés állomány'!BP5&gt;0,_xlfn.RANK.EQ('Szerződés állomány'!BP5,'Szerződés állomány'!BP$2:BP$34),"")</f>
        <v>4</v>
      </c>
      <c r="BQ5" s="14" t="str">
        <f>IF('Szerződés állomány'!BQ5&gt;0,_xlfn.RANK.EQ('Szerződés állomány'!BQ5,'Szerződés állomány'!BQ$2:BQ$34),"")</f>
        <v/>
      </c>
      <c r="BR5" s="14">
        <f>IF('Szerződés állomány'!BR5&gt;0,_xlfn.RANK.EQ('Szerződés állomány'!BR5,'Szerződés állomány'!BR$2:BR$34),"")</f>
        <v>16</v>
      </c>
      <c r="BS5" s="29" t="str">
        <f>IF('Szerződés állomány'!BS5&gt;0,_xlfn.RANK.EQ('Szerződés állomány'!BS5,'Szerződés állomány'!BS$2:BS$27),"")</f>
        <v/>
      </c>
    </row>
    <row r="6" spans="1:71" s="28" customFormat="1" x14ac:dyDescent="0.2">
      <c r="A6" s="28" t="str">
        <f>'Szerződés állomány'!A6</f>
        <v>Lombard Lízing Csoport</v>
      </c>
      <c r="B6" s="14">
        <f>IF('Szerződés állomány'!B6&gt;0,_xlfn.RANK.EQ('Szerződés állomány'!B6,'Szerződés állomány'!B$2:B$34),"")</f>
        <v>8</v>
      </c>
      <c r="C6" s="14">
        <f>IF('Szerződés állomány'!C6&gt;0,_xlfn.RANK.EQ('Szerződés állomány'!C6,'Szerződés állomány'!C$2:C$34),"")</f>
        <v>6</v>
      </c>
      <c r="D6" s="14">
        <f>IF('Szerződés állomány'!D6&gt;0,_xlfn.RANK.EQ('Szerződés állomány'!D6,'Szerződés állomány'!D$2:D$34),"")</f>
        <v>3</v>
      </c>
      <c r="E6" s="14">
        <f>IF('Szerződés állomány'!E6&gt;0,_xlfn.RANK.EQ('Szerződés állomány'!E6,'Szerződés állomány'!E$2:E$34),"")</f>
        <v>5</v>
      </c>
      <c r="F6" s="14" t="str">
        <f>IF('Szerződés állomány'!F6&gt;0,_xlfn.RANK.EQ('Szerződés állomány'!F6,'Szerződés állomány'!F$2:F$34),"")</f>
        <v/>
      </c>
      <c r="G6" s="14" t="str">
        <f>IF('Szerződés állomány'!G6&gt;0,_xlfn.RANK.EQ('Szerződés állomány'!G6,'Szerződés állomány'!G$2:G$34),"")</f>
        <v/>
      </c>
      <c r="H6" s="14">
        <f>IF('Szerződés állomány'!H6&gt;0,_xlfn.RANK.EQ('Szerződés állomány'!H6,'Szerződés állomány'!H$2:H$34),"")</f>
        <v>3</v>
      </c>
      <c r="I6" s="14" t="str">
        <f>IF('Szerződés állomány'!I6&gt;0,_xlfn.RANK.EQ('Szerződés állomány'!I6,'Szerződés állomány'!I$2:I$34),"")</f>
        <v/>
      </c>
      <c r="J6" s="14" t="str">
        <f>IF('Szerződés állomány'!J6&gt;0,_xlfn.RANK.EQ('Szerződés állomány'!J6,'Szerződés állomány'!J$2:J$34),"")</f>
        <v/>
      </c>
      <c r="K6" s="14">
        <f>IF('Szerződés állomány'!K6&gt;0,_xlfn.RANK.EQ('Szerződés állomány'!K6,'Szerződés állomány'!K$2:K$34),"")</f>
        <v>6</v>
      </c>
      <c r="L6" s="14">
        <f>IF('Szerződés állomány'!L6&gt;0,_xlfn.RANK.EQ('Szerződés állomány'!L6,'Szerződés állomány'!L$2:L$34),"")</f>
        <v>8</v>
      </c>
      <c r="M6" s="14" t="str">
        <f>IF('Szerződés állomány'!M6&gt;0,_xlfn.RANK.EQ('Szerződés állomány'!M6,'Szerződés állomány'!M$2:M$34),"")</f>
        <v/>
      </c>
      <c r="N6" s="14" t="str">
        <f>IF('Szerződés állomány'!N6&gt;0,_xlfn.RANK.EQ('Szerződés állomány'!N6,'Szerződés állomány'!N$2:N$34),"")</f>
        <v/>
      </c>
      <c r="O6" s="14" t="str">
        <f>IF('Szerződés állomány'!O6&gt;0,_xlfn.RANK.EQ('Szerződés állomány'!O6,'Szerződés állomány'!O$2:O$34),"")</f>
        <v/>
      </c>
      <c r="P6" s="14" t="str">
        <f>IF('Szerződés állomány'!P6&gt;0,_xlfn.RANK.EQ('Szerződés állomány'!P6,'Szerződés állomány'!P$2:P$34),"")</f>
        <v/>
      </c>
      <c r="Q6" s="14">
        <f>IF('Szerződés állomány'!Q6&gt;0,_xlfn.RANK.EQ('Szerződés állomány'!Q6,'Szerződés állomány'!Q$2:Q$34),"")</f>
        <v>9</v>
      </c>
      <c r="R6" s="14" t="str">
        <f>IF('Szerződés állomány'!R6&gt;0,_xlfn.RANK.EQ('Szerződés állomány'!R6,'Szerződés állomány'!R$2:R$34),"")</f>
        <v/>
      </c>
      <c r="S6" s="14">
        <f>IF('Szerződés állomány'!S6&gt;0,_xlfn.RANK.EQ('Szerződés állomány'!S6,'Szerződés állomány'!S$2:S$34),"")</f>
        <v>11</v>
      </c>
      <c r="T6" s="14" t="str">
        <f>IF('Szerződés állomány'!T6&gt;0,_xlfn.RANK.EQ('Szerződés állomány'!T6,'Szerződés állomány'!T$2:T$34),"")</f>
        <v/>
      </c>
      <c r="U6" s="14" t="str">
        <f>IF('Szerződés állomány'!U6&gt;0,_xlfn.RANK.EQ('Szerződés állomány'!U6,'Szerződés állomány'!U$2:U$34),"")</f>
        <v/>
      </c>
      <c r="V6" s="14" t="str">
        <f>IF('Szerződés állomány'!V6&gt;0,_xlfn.RANK.EQ('Szerződés állomány'!V6,'Szerződés állomány'!V$2:V$34),"")</f>
        <v/>
      </c>
      <c r="W6" s="14" t="str">
        <f>IF('Szerződés állomány'!W6&gt;0,_xlfn.RANK.EQ('Szerződés állomány'!W6,'Szerződés állomány'!W$2:W$34),"")</f>
        <v/>
      </c>
      <c r="X6" s="14" t="str">
        <f>IF('Szerződés állomány'!X6&gt;0,_xlfn.RANK.EQ('Szerződés állomány'!X6,'Szerződés állomány'!X$2:X$34),"")</f>
        <v/>
      </c>
      <c r="Y6" s="14">
        <f>IF('Szerződés állomány'!Y6&gt;0,_xlfn.RANK.EQ('Szerződés állomány'!Y6,'Szerződés állomány'!Y$2:Y$34),"")</f>
        <v>16</v>
      </c>
      <c r="Z6" s="14" t="str">
        <f>IF('Szerződés állomány'!Z6&gt;0,_xlfn.RANK.EQ('Szerződés állomány'!Z6,'Szerződés állomány'!Z$2:Z$34),"")</f>
        <v/>
      </c>
      <c r="AA6" s="14" t="str">
        <f>IF('Szerződés állomány'!AA6&gt;0,_xlfn.RANK.EQ('Szerződés állomány'!AA6,'Szerződés állomány'!AA$2:AA$34),"")</f>
        <v/>
      </c>
      <c r="AB6" s="14">
        <f>IF('Szerződés állomány'!AB6&gt;0,_xlfn.RANK.EQ('Szerződés állomány'!AB6,'Szerződés állomány'!AB$2:AB$34),"")</f>
        <v>17</v>
      </c>
      <c r="AC6" s="14" t="str">
        <f>IF('Szerződés állomány'!AC6&gt;0,_xlfn.RANK.EQ('Szerződés állomány'!AC6,'Szerződés állomány'!AC$2:AC$34),"")</f>
        <v/>
      </c>
      <c r="AD6" s="14">
        <f>IF('Szerződés állomány'!AD6&gt;0,_xlfn.RANK.EQ('Szerződés állomány'!AD6,'Szerződés állomány'!AD$2:AD$34),"")</f>
        <v>14</v>
      </c>
      <c r="AE6" s="14">
        <f>IF('Szerződés állomány'!AE6&gt;0,_xlfn.RANK.EQ('Szerződés állomány'!AE6,'Szerződés állomány'!AE$2:AE$34),"")</f>
        <v>13</v>
      </c>
      <c r="AF6" s="14">
        <f>IF('Szerződés állomány'!AF6&gt;0,_xlfn.RANK.EQ('Szerződés állomány'!AF6,'Szerződés állomány'!AF$2:AF$34),"")</f>
        <v>13</v>
      </c>
      <c r="AG6" s="14" t="str">
        <f>IF('Szerződés állomány'!AG6&gt;0,_xlfn.RANK.EQ('Szerződés állomány'!AG6,'Szerződés állomány'!AG$2:AG$34),"")</f>
        <v/>
      </c>
      <c r="AH6" s="14" t="str">
        <f>IF('Szerződés állomány'!AH6&gt;0,_xlfn.RANK.EQ('Szerződés állomány'!AH6,'Szerződés állomány'!AH$2:AH$34),"")</f>
        <v/>
      </c>
      <c r="AI6" s="14" t="str">
        <f>IF('Szerződés állomány'!AI6&gt;0,_xlfn.RANK.EQ('Szerződés állomány'!AI6,'Szerződés állomány'!AI$2:AI$34),"")</f>
        <v/>
      </c>
      <c r="AJ6" s="14" t="str">
        <f>IF('Szerződés állomány'!AJ6&gt;0,_xlfn.RANK.EQ('Szerződés állomány'!AJ6,'Szerződés állomány'!AJ$2:AJ$34),"")</f>
        <v/>
      </c>
      <c r="AK6" s="14">
        <f>IF('Szerződés állomány'!AK6&gt;0,_xlfn.RANK.EQ('Szerződés állomány'!AK6,'Szerződés állomány'!AK$2:AK$34),"")</f>
        <v>15</v>
      </c>
      <c r="AL6" s="14">
        <f>IF('Szerződés állomány'!AL6&gt;0,_xlfn.RANK.EQ('Szerződés állomány'!AL6,'Szerződés állomány'!AL$2:AL$34),"")</f>
        <v>1</v>
      </c>
      <c r="AM6" s="14">
        <f>IF('Szerződés állomány'!AM6&gt;0,_xlfn.RANK.EQ('Szerződés állomány'!AM6,'Szerződés állomány'!AM$2:AM$34),"")</f>
        <v>3</v>
      </c>
      <c r="AN6" s="14">
        <f>IF('Szerződés állomány'!AN6&gt;0,_xlfn.RANK.EQ('Szerződés állomány'!AN6,'Szerződés állomány'!AN$2:AN$34),"")</f>
        <v>1</v>
      </c>
      <c r="AO6" s="14">
        <f>IF('Szerződés állomány'!AO6&gt;0,_xlfn.RANK.EQ('Szerződés állomány'!AO6,'Szerződés állomány'!AO$2:AO$34),"")</f>
        <v>2</v>
      </c>
      <c r="AP6" s="14" t="str">
        <f>IF('Szerződés állomány'!AP6&gt;0,_xlfn.RANK.EQ('Szerződés állomány'!AP6,'Szerződés állomány'!AP$2:AP$34),"")</f>
        <v/>
      </c>
      <c r="AQ6" s="14">
        <f>IF('Szerződés állomány'!AQ6&gt;0,_xlfn.RANK.EQ('Szerződés állomány'!AQ6,'Szerződés állomány'!AQ$2:AQ$34),"")</f>
        <v>4</v>
      </c>
      <c r="AR6" s="14" t="str">
        <f>IF('Szerződés állomány'!AR6&gt;0,_xlfn.RANK.EQ('Szerződés állomány'!AR6,'Szerződés állomány'!AR$2:AR$34),"")</f>
        <v/>
      </c>
      <c r="AS6" s="14">
        <f>IF('Szerződés állomány'!AS6&gt;0,_xlfn.RANK.EQ('Szerződés állomány'!AS6,'Szerződés állomány'!AS$2:AS$34),"")</f>
        <v>1</v>
      </c>
      <c r="AT6" s="14">
        <f>IF('Szerződés állomány'!AT6&gt;0,_xlfn.RANK.EQ('Szerződés állomány'!AT6,'Szerződés állomány'!AT$2:AT$34),"")</f>
        <v>2</v>
      </c>
      <c r="AU6" s="14" t="str">
        <f>IF('Szerződés állomány'!AU6&gt;0,_xlfn.RANK.EQ('Szerződés állomány'!AU6,'Szerződés állomány'!AU$2:AU$34),"")</f>
        <v/>
      </c>
      <c r="AV6" s="14" t="str">
        <f>IF('Szerződés állomány'!AV6&gt;0,_xlfn.RANK.EQ('Szerződés állomány'!AV6,'Szerződés állomány'!AV$2:AV$34),"")</f>
        <v/>
      </c>
      <c r="AW6" s="14">
        <f>IF('Szerződés állomány'!AW6&gt;0,_xlfn.RANK.EQ('Szerződés állomány'!AW6,'Szerződés állomány'!AW$2:AW$34),"")</f>
        <v>5</v>
      </c>
      <c r="AX6" s="14" t="str">
        <f>IF('Szerződés állomány'!AX6&gt;0,_xlfn.RANK.EQ('Szerződés állomány'!AX6,'Szerződés állomány'!AX$2:AX$34),"")</f>
        <v/>
      </c>
      <c r="AY6" s="14">
        <f>IF('Szerződés állomány'!AY6&gt;0,_xlfn.RANK.EQ('Szerződés állomány'!AY6,'Szerződés állomány'!AY$2:AY$34),"")</f>
        <v>8</v>
      </c>
      <c r="AZ6" s="14">
        <f>IF('Szerződés állomány'!AZ6&gt;0,_xlfn.RANK.EQ('Szerződés állomány'!AZ6,'Szerződés állomány'!AZ$2:AZ$34),"")</f>
        <v>5</v>
      </c>
      <c r="BA6" s="14" t="str">
        <f>IF('Szerződés állomány'!BA6&gt;0,_xlfn.RANK.EQ('Szerződés állomány'!BA6,'Szerződés állomány'!BA$2:BA$34),"")</f>
        <v/>
      </c>
      <c r="BB6" s="14">
        <f>IF('Szerződés állomány'!BB6&gt;0,_xlfn.RANK.EQ('Szerződés állomány'!BB6,'Szerződés állomány'!BB$2:BB$34),"")</f>
        <v>4</v>
      </c>
      <c r="BC6" s="14">
        <f>IF('Szerződés állomány'!BC6&gt;0,_xlfn.RANK.EQ('Szerződés állomány'!BC6,'Szerződés állomány'!BC$2:BC$34),"")</f>
        <v>12</v>
      </c>
      <c r="BD6" s="14">
        <f>IF('Szerződés állomány'!BD6&gt;0,_xlfn.RANK.EQ('Szerződés állomány'!BD6,'Szerződés állomány'!BD$2:BD$34),"")</f>
        <v>17</v>
      </c>
      <c r="BE6" s="14">
        <f>IF('Szerződés állomány'!BE6&gt;0,_xlfn.RANK.EQ('Szerződés állomány'!BE6,'Szerződés állomány'!BE$2:BE$34),"")</f>
        <v>15</v>
      </c>
      <c r="BF6" s="14">
        <f>IF('Szerződés állomány'!BF6&gt;0,_xlfn.RANK.EQ('Szerződés állomány'!BF6,'Szerződés állomány'!BF$2:BF$34),"")</f>
        <v>14</v>
      </c>
      <c r="BG6" s="14" t="str">
        <f>IF('Szerződés állomány'!BG6&gt;0,_xlfn.RANK.EQ('Szerződés állomány'!BG6,'Szerződés állomány'!BG$2:BG$34),"")</f>
        <v/>
      </c>
      <c r="BH6" s="14">
        <f>IF('Szerződés állomány'!BH6&gt;0,_xlfn.RANK.EQ('Szerződés állomány'!BH6,'Szerződés állomány'!BH$2:BH$34),"")</f>
        <v>17</v>
      </c>
      <c r="BI6" s="14">
        <f>IF('Szerződés állomány'!BI6&gt;0,_xlfn.RANK.EQ('Szerződés állomány'!BI6,'Szerződés állomány'!BI$2:BI$34),"")</f>
        <v>3</v>
      </c>
      <c r="BJ6" s="14">
        <f>IF('Szerződés állomány'!BJ6&gt;0,_xlfn.RANK.EQ('Szerződés állomány'!BJ6,'Szerződés állomány'!BJ$2:BJ$34),"")</f>
        <v>2</v>
      </c>
      <c r="BK6" s="14">
        <f>IF('Szerződés állomány'!BK6&gt;0,_xlfn.RANK.EQ('Szerződés állomány'!BK6,'Szerződés állomány'!BK$2:BK$34),"")</f>
        <v>7</v>
      </c>
      <c r="BL6" s="14" t="str">
        <f>IF('Szerződés állomány'!BL6&gt;0,_xlfn.RANK.EQ('Szerződés állomány'!BL6,'Szerződés állomány'!BL$2:BL$34),"")</f>
        <v/>
      </c>
      <c r="BM6" s="14">
        <f>IF('Szerződés állomány'!BM6&gt;0,_xlfn.RANK.EQ('Szerződés állomány'!BM6,'Szerződés állomány'!BM$2:BM$34),"")</f>
        <v>10</v>
      </c>
      <c r="BN6" s="14">
        <f>IF('Szerződés állomány'!BN6&gt;0,_xlfn.RANK.EQ('Szerződés állomány'!BN6,'Szerződés állomány'!BN$2:BN$34),"")</f>
        <v>17</v>
      </c>
      <c r="BO6" s="14">
        <f>IF('Szerződés állomány'!BO6&gt;0,_xlfn.RANK.EQ('Szerződés állomány'!BO6,'Szerződés állomány'!BO$2:BO$34),"")</f>
        <v>16</v>
      </c>
      <c r="BP6" s="14">
        <f>IF('Szerződés állomány'!BP6&gt;0,_xlfn.RANK.EQ('Szerződés állomány'!BP6,'Szerződés állomány'!BP$2:BP$34),"")</f>
        <v>2</v>
      </c>
      <c r="BQ6" s="14">
        <f>IF('Szerződés állomány'!BQ6&gt;0,_xlfn.RANK.EQ('Szerződés állomány'!BQ6,'Szerződés állomány'!BQ$2:BQ$34),"")</f>
        <v>7</v>
      </c>
      <c r="BR6" s="14">
        <f>IF('Szerződés állomány'!BR6&gt;0,_xlfn.RANK.EQ('Szerződés állomány'!BR6,'Szerződés állomány'!BR$2:BR$34),"")</f>
        <v>12</v>
      </c>
      <c r="BS6" s="29" t="str">
        <f>IF('Szerződés állomány'!BS6&gt;0,_xlfn.RANK.EQ('Szerződés állomány'!BS6,'Szerződés állomány'!BS$2:BS$27),"")</f>
        <v/>
      </c>
    </row>
    <row r="7" spans="1:71" s="28" customFormat="1" x14ac:dyDescent="0.2">
      <c r="A7" s="28" t="str">
        <f>'Szerződés állomány'!A7</f>
        <v>ALD Automotive Magyarország Kft.</v>
      </c>
      <c r="B7" s="14" t="str">
        <f>IF('Szerződés állomány'!B7&gt;0,_xlfn.RANK.EQ('Szerződés állomány'!B7,'Szerződés állomány'!B$2:B$34),"")</f>
        <v/>
      </c>
      <c r="C7" s="14" t="str">
        <f>IF('Szerződés állomány'!C7&gt;0,_xlfn.RANK.EQ('Szerződés állomány'!C7,'Szerződés állomány'!C$2:C$34),"")</f>
        <v/>
      </c>
      <c r="D7" s="14" t="str">
        <f>IF('Szerződés állomány'!D7&gt;0,_xlfn.RANK.EQ('Szerződés állomány'!D7,'Szerződés állomány'!D$2:D$34),"")</f>
        <v/>
      </c>
      <c r="E7" s="14" t="str">
        <f>IF('Szerződés állomány'!E7&gt;0,_xlfn.RANK.EQ('Szerződés állomány'!E7,'Szerződés állomány'!E$2:E$34),"")</f>
        <v/>
      </c>
      <c r="F7" s="14">
        <f>IF('Szerződés állomány'!F7&gt;0,_xlfn.RANK.EQ('Szerződés állomány'!F7,'Szerződés állomány'!F$2:F$34),"")</f>
        <v>1</v>
      </c>
      <c r="G7" s="14" t="str">
        <f>IF('Szerződés állomány'!G7&gt;0,_xlfn.RANK.EQ('Szerződés állomány'!G7,'Szerződés állomány'!G$2:G$34),"")</f>
        <v/>
      </c>
      <c r="H7" s="14" t="str">
        <f>IF('Szerződés állomány'!H7&gt;0,_xlfn.RANK.EQ('Szerződés állomány'!H7,'Szerződés állomány'!H$2:H$34),"")</f>
        <v/>
      </c>
      <c r="I7" s="14" t="str">
        <f>IF('Szerződés állomány'!I7&gt;0,_xlfn.RANK.EQ('Szerződés állomány'!I7,'Szerződés állomány'!I$2:I$34),"")</f>
        <v/>
      </c>
      <c r="J7" s="14">
        <f>IF('Szerződés állomány'!J7&gt;0,_xlfn.RANK.EQ('Szerződés állomány'!J7,'Szerződés állomány'!J$2:J$34),"")</f>
        <v>1</v>
      </c>
      <c r="K7" s="14" t="str">
        <f>IF('Szerződés állomány'!K7&gt;0,_xlfn.RANK.EQ('Szerződés állomány'!K7,'Szerződés állomány'!K$2:K$34),"")</f>
        <v/>
      </c>
      <c r="L7" s="14" t="str">
        <f>IF('Szerződés állomány'!L7&gt;0,_xlfn.RANK.EQ('Szerződés állomány'!L7,'Szerződés állomány'!L$2:L$34),"")</f>
        <v/>
      </c>
      <c r="M7" s="14" t="str">
        <f>IF('Szerződés állomány'!M7&gt;0,_xlfn.RANK.EQ('Szerződés állomány'!M7,'Szerződés állomány'!M$2:M$34),"")</f>
        <v/>
      </c>
      <c r="N7" s="14" t="str">
        <f>IF('Szerződés állomány'!N7&gt;0,_xlfn.RANK.EQ('Szerződés állomány'!N7,'Szerződés állomány'!N$2:N$34),"")</f>
        <v/>
      </c>
      <c r="O7" s="14" t="str">
        <f>IF('Szerződés állomány'!O7&gt;0,_xlfn.RANK.EQ('Szerződés állomány'!O7,'Szerződés állomány'!O$2:O$34),"")</f>
        <v/>
      </c>
      <c r="P7" s="14" t="str">
        <f>IF('Szerződés állomány'!P7&gt;0,_xlfn.RANK.EQ('Szerződés állomány'!P7,'Szerződés állomány'!P$2:P$34),"")</f>
        <v/>
      </c>
      <c r="Q7" s="14" t="str">
        <f>IF('Szerződés állomány'!Q7&gt;0,_xlfn.RANK.EQ('Szerződés állomány'!Q7,'Szerződés állomány'!Q$2:Q$34),"")</f>
        <v/>
      </c>
      <c r="R7" s="14" t="str">
        <f>IF('Szerződés állomány'!R7&gt;0,_xlfn.RANK.EQ('Szerződés állomány'!R7,'Szerződés állomány'!R$2:R$34),"")</f>
        <v/>
      </c>
      <c r="S7" s="14" t="str">
        <f>IF('Szerződés állomány'!S7&gt;0,_xlfn.RANK.EQ('Szerződés állomány'!S7,'Szerződés állomány'!S$2:S$34),"")</f>
        <v/>
      </c>
      <c r="T7" s="14" t="str">
        <f>IF('Szerződés állomány'!T7&gt;0,_xlfn.RANK.EQ('Szerződés állomány'!T7,'Szerződés állomány'!T$2:T$34),"")</f>
        <v/>
      </c>
      <c r="U7" s="14" t="str">
        <f>IF('Szerződés állomány'!U7&gt;0,_xlfn.RANK.EQ('Szerződés állomány'!U7,'Szerződés állomány'!U$2:U$34),"")</f>
        <v/>
      </c>
      <c r="V7" s="14" t="str">
        <f>IF('Szerződés állomány'!V7&gt;0,_xlfn.RANK.EQ('Szerződés állomány'!V7,'Szerződés állomány'!V$2:V$34),"")</f>
        <v/>
      </c>
      <c r="W7" s="14" t="str">
        <f>IF('Szerződés állomány'!W7&gt;0,_xlfn.RANK.EQ('Szerződés állomány'!W7,'Szerződés állomány'!W$2:W$34),"")</f>
        <v/>
      </c>
      <c r="X7" s="14" t="str">
        <f>IF('Szerződés állomány'!X7&gt;0,_xlfn.RANK.EQ('Szerződés állomány'!X7,'Szerződés állomány'!X$2:X$34),"")</f>
        <v/>
      </c>
      <c r="Y7" s="14" t="str">
        <f>IF('Szerződés állomány'!Y7&gt;0,_xlfn.RANK.EQ('Szerződés állomány'!Y7,'Szerződés állomány'!Y$2:Y$34),"")</f>
        <v/>
      </c>
      <c r="Z7" s="14" t="str">
        <f>IF('Szerződés állomány'!Z7&gt;0,_xlfn.RANK.EQ('Szerződés állomány'!Z7,'Szerződés állomány'!Z$2:Z$34),"")</f>
        <v/>
      </c>
      <c r="AA7" s="14" t="str">
        <f>IF('Szerződés állomány'!AA7&gt;0,_xlfn.RANK.EQ('Szerződés állomány'!AA7,'Szerződés állomány'!AA$2:AA$34),"")</f>
        <v/>
      </c>
      <c r="AB7" s="14" t="str">
        <f>IF('Szerződés állomány'!AB7&gt;0,_xlfn.RANK.EQ('Szerződés állomány'!AB7,'Szerződés állomány'!AB$2:AB$34),"")</f>
        <v/>
      </c>
      <c r="AC7" s="14" t="str">
        <f>IF('Szerződés állomány'!AC7&gt;0,_xlfn.RANK.EQ('Szerződés állomány'!AC7,'Szerződés állomány'!AC$2:AC$34),"")</f>
        <v/>
      </c>
      <c r="AD7" s="14" t="str">
        <f>IF('Szerződés állomány'!AD7&gt;0,_xlfn.RANK.EQ('Szerződés állomány'!AD7,'Szerződés állomány'!AD$2:AD$34),"")</f>
        <v/>
      </c>
      <c r="AE7" s="14" t="str">
        <f>IF('Szerződés állomány'!AE7&gt;0,_xlfn.RANK.EQ('Szerződés állomány'!AE7,'Szerződés állomány'!AE$2:AE$34),"")</f>
        <v/>
      </c>
      <c r="AF7" s="14" t="str">
        <f>IF('Szerződés állomány'!AF7&gt;0,_xlfn.RANK.EQ('Szerződés állomány'!AF7,'Szerződés állomány'!AF$2:AF$34),"")</f>
        <v/>
      </c>
      <c r="AG7" s="14" t="str">
        <f>IF('Szerződés állomány'!AG7&gt;0,_xlfn.RANK.EQ('Szerződés állomány'!AG7,'Szerződés állomány'!AG$2:AG$34),"")</f>
        <v/>
      </c>
      <c r="AH7" s="14" t="str">
        <f>IF('Szerződés állomány'!AH7&gt;0,_xlfn.RANK.EQ('Szerződés állomány'!AH7,'Szerződés állomány'!AH$2:AH$34),"")</f>
        <v/>
      </c>
      <c r="AI7" s="14" t="str">
        <f>IF('Szerződés állomány'!AI7&gt;0,_xlfn.RANK.EQ('Szerződés állomány'!AI7,'Szerződés állomány'!AI$2:AI$34),"")</f>
        <v/>
      </c>
      <c r="AJ7" s="14" t="str">
        <f>IF('Szerződés állomány'!AJ7&gt;0,_xlfn.RANK.EQ('Szerződés állomány'!AJ7,'Szerződés állomány'!AJ$2:AJ$34),"")</f>
        <v/>
      </c>
      <c r="AK7" s="14" t="str">
        <f>IF('Szerződés állomány'!AK7&gt;0,_xlfn.RANK.EQ('Szerződés állomány'!AK7,'Szerződés állomány'!AK$2:AK$34),"")</f>
        <v/>
      </c>
      <c r="AL7" s="14" t="str">
        <f>IF('Szerződés állomány'!AL7&gt;0,_xlfn.RANK.EQ('Szerződés állomány'!AL7,'Szerződés állomány'!AL$2:AL$34),"")</f>
        <v/>
      </c>
      <c r="AM7" s="14" t="str">
        <f>IF('Szerződés állomány'!AM7&gt;0,_xlfn.RANK.EQ('Szerződés állomány'!AM7,'Szerződés állomány'!AM$2:AM$34),"")</f>
        <v/>
      </c>
      <c r="AN7" s="14" t="str">
        <f>IF('Szerződés állomány'!AN7&gt;0,_xlfn.RANK.EQ('Szerződés állomány'!AN7,'Szerződés állomány'!AN$2:AN$34),"")</f>
        <v/>
      </c>
      <c r="AO7" s="14" t="str">
        <f>IF('Szerződés állomány'!AO7&gt;0,_xlfn.RANK.EQ('Szerződés állomány'!AO7,'Szerződés állomány'!AO$2:AO$34),"")</f>
        <v/>
      </c>
      <c r="AP7" s="14" t="str">
        <f>IF('Szerződés állomány'!AP7&gt;0,_xlfn.RANK.EQ('Szerződés állomány'!AP7,'Szerződés állomány'!AP$2:AP$34),"")</f>
        <v/>
      </c>
      <c r="AQ7" s="14" t="str">
        <f>IF('Szerződés állomány'!AQ7&gt;0,_xlfn.RANK.EQ('Szerződés állomány'!AQ7,'Szerződés állomány'!AQ$2:AQ$34),"")</f>
        <v/>
      </c>
      <c r="AR7" s="14" t="str">
        <f>IF('Szerződés állomány'!AR7&gt;0,_xlfn.RANK.EQ('Szerződés állomány'!AR7,'Szerződés állomány'!AR$2:AR$34),"")</f>
        <v/>
      </c>
      <c r="AS7" s="14" t="str">
        <f>IF('Szerződés állomány'!AS7&gt;0,_xlfn.RANK.EQ('Szerződés állomány'!AS7,'Szerződés állomány'!AS$2:AS$34),"")</f>
        <v/>
      </c>
      <c r="AT7" s="14" t="str">
        <f>IF('Szerződés állomány'!AT7&gt;0,_xlfn.RANK.EQ('Szerződés állomány'!AT7,'Szerződés állomány'!AT$2:AT$34),"")</f>
        <v/>
      </c>
      <c r="AU7" s="14" t="str">
        <f>IF('Szerződés állomány'!AU7&gt;0,_xlfn.RANK.EQ('Szerződés állomány'!AU7,'Szerződés állomány'!AU$2:AU$34),"")</f>
        <v/>
      </c>
      <c r="AV7" s="14" t="str">
        <f>IF('Szerződés állomány'!AV7&gt;0,_xlfn.RANK.EQ('Szerződés állomány'!AV7,'Szerződés állomány'!AV$2:AV$34),"")</f>
        <v/>
      </c>
      <c r="AW7" s="14" t="str">
        <f>IF('Szerződés állomány'!AW7&gt;0,_xlfn.RANK.EQ('Szerződés állomány'!AW7,'Szerződés állomány'!AW$2:AW$34),"")</f>
        <v/>
      </c>
      <c r="AX7" s="14" t="str">
        <f>IF('Szerződés állomány'!AX7&gt;0,_xlfn.RANK.EQ('Szerződés állomány'!AX7,'Szerződés állomány'!AX$2:AX$34),"")</f>
        <v/>
      </c>
      <c r="AY7" s="14" t="str">
        <f>IF('Szerződés állomány'!AY7&gt;0,_xlfn.RANK.EQ('Szerződés állomány'!AY7,'Szerződés állomány'!AY$2:AY$34),"")</f>
        <v/>
      </c>
      <c r="AZ7" s="14" t="str">
        <f>IF('Szerződés állomány'!AZ7&gt;0,_xlfn.RANK.EQ('Szerződés állomány'!AZ7,'Szerződés állomány'!AZ$2:AZ$34),"")</f>
        <v/>
      </c>
      <c r="BA7" s="14">
        <f>IF('Szerződés állomány'!BA7&gt;0,_xlfn.RANK.EQ('Szerződés állomány'!BA7,'Szerződés állomány'!BA$2:BA$34),"")</f>
        <v>1</v>
      </c>
      <c r="BB7" s="14" t="str">
        <f>IF('Szerződés állomány'!BB7&gt;0,_xlfn.RANK.EQ('Szerződés állomány'!BB7,'Szerződés állomány'!BB$2:BB$34),"")</f>
        <v/>
      </c>
      <c r="BC7" s="14" t="str">
        <f>IF('Szerződés állomány'!BC7&gt;0,_xlfn.RANK.EQ('Szerződés állomány'!BC7,'Szerződés állomány'!BC$2:BC$34),"")</f>
        <v/>
      </c>
      <c r="BD7" s="14" t="str">
        <f>IF('Szerződés állomány'!BD7&gt;0,_xlfn.RANK.EQ('Szerződés állomány'!BD7,'Szerződés állomány'!BD$2:BD$34),"")</f>
        <v/>
      </c>
      <c r="BE7" s="14" t="str">
        <f>IF('Szerződés állomány'!BE7&gt;0,_xlfn.RANK.EQ('Szerződés állomány'!BE7,'Szerződés állomány'!BE$2:BE$34),"")</f>
        <v/>
      </c>
      <c r="BF7" s="14" t="str">
        <f>IF('Szerződés állomány'!BF7&gt;0,_xlfn.RANK.EQ('Szerződés állomány'!BF7,'Szerződés állomány'!BF$2:BF$34),"")</f>
        <v/>
      </c>
      <c r="BG7" s="14" t="str">
        <f>IF('Szerződés állomány'!BG7&gt;0,_xlfn.RANK.EQ('Szerződés állomány'!BG7,'Szerződés állomány'!BG$2:BG$34),"")</f>
        <v/>
      </c>
      <c r="BH7" s="14" t="str">
        <f>IF('Szerződés állomány'!BH7&gt;0,_xlfn.RANK.EQ('Szerződés állomány'!BH7,'Szerződés állomány'!BH$2:BH$34),"")</f>
        <v/>
      </c>
      <c r="BI7" s="14" t="str">
        <f>IF('Szerződés állomány'!BI7&gt;0,_xlfn.RANK.EQ('Szerződés állomány'!BI7,'Szerződés állomány'!BI$2:BI$34),"")</f>
        <v/>
      </c>
      <c r="BJ7" s="14" t="str">
        <f>IF('Szerződés állomány'!BJ7&gt;0,_xlfn.RANK.EQ('Szerződés állomány'!BJ7,'Szerződés állomány'!BJ$2:BJ$34),"")</f>
        <v/>
      </c>
      <c r="BK7" s="14" t="str">
        <f>IF('Szerződés állomány'!BK7&gt;0,_xlfn.RANK.EQ('Szerződés állomány'!BK7,'Szerződés állomány'!BK$2:BK$34),"")</f>
        <v/>
      </c>
      <c r="BL7" s="14" t="str">
        <f>IF('Szerződés állomány'!BL7&gt;0,_xlfn.RANK.EQ('Szerződés állomány'!BL7,'Szerződés állomány'!BL$2:BL$34),"")</f>
        <v/>
      </c>
      <c r="BM7" s="14">
        <f>IF('Szerződés állomány'!BM7&gt;0,_xlfn.RANK.EQ('Szerződés állomány'!BM7,'Szerződés állomány'!BM$2:BM$34),"")</f>
        <v>7</v>
      </c>
      <c r="BN7" s="14" t="str">
        <f>IF('Szerződés állomány'!BN7&gt;0,_xlfn.RANK.EQ('Szerződés állomány'!BN7,'Szerződés állomány'!BN$2:BN$34),"")</f>
        <v/>
      </c>
      <c r="BO7" s="14" t="str">
        <f>IF('Szerződés állomány'!BO7&gt;0,_xlfn.RANK.EQ('Szerződés állomány'!BO7,'Szerződés állomány'!BO$2:BO$34),"")</f>
        <v/>
      </c>
      <c r="BP7" s="14" t="str">
        <f>IF('Szerződés állomány'!BP7&gt;0,_xlfn.RANK.EQ('Szerződés állomány'!BP7,'Szerződés állomány'!BP$2:BP$34),"")</f>
        <v/>
      </c>
      <c r="BQ7" s="14" t="str">
        <f>IF('Szerződés állomány'!BQ7&gt;0,_xlfn.RANK.EQ('Szerződés állomány'!BQ7,'Szerződés állomány'!BQ$2:BQ$34),"")</f>
        <v/>
      </c>
      <c r="BR7" s="14">
        <f>IF('Szerződés állomány'!BR7&gt;0,_xlfn.RANK.EQ('Szerződés állomány'!BR7,'Szerződés állomány'!BR$2:BR$34),"")</f>
        <v>7</v>
      </c>
      <c r="BS7" s="29" t="str">
        <f>IF('Szerződés állomány'!BS7&gt;0,_xlfn.RANK.EQ('Szerződés állomány'!BS7,'Szerződés állomány'!BS$2:BS$27),"")</f>
        <v/>
      </c>
    </row>
    <row r="8" spans="1:71" x14ac:dyDescent="0.2">
      <c r="A8" s="12" t="str">
        <f>'Szerződés állomány'!A8</f>
        <v>OTP Ingatlanlízing Zrt.</v>
      </c>
      <c r="B8" s="14" t="str">
        <f>IF('Szerződés állomány'!B8&gt;0,_xlfn.RANK.EQ('Szerződés állomány'!B8,'Szerződés állomány'!B$2:B$34),"")</f>
        <v/>
      </c>
      <c r="C8" s="14" t="str">
        <f>IF('Szerződés állomány'!C8&gt;0,_xlfn.RANK.EQ('Szerződés állomány'!C8,'Szerződés állomány'!C$2:C$34),"")</f>
        <v/>
      </c>
      <c r="D8" s="14" t="str">
        <f>IF('Szerződés állomány'!D8&gt;0,_xlfn.RANK.EQ('Szerződés állomány'!D8,'Szerződés állomány'!D$2:D$34),"")</f>
        <v/>
      </c>
      <c r="E8" s="14" t="str">
        <f>IF('Szerződés állomány'!E8&gt;0,_xlfn.RANK.EQ('Szerződés állomány'!E8,'Szerződés állomány'!E$2:E$34),"")</f>
        <v/>
      </c>
      <c r="F8" s="14" t="str">
        <f>IF('Szerződés állomány'!F8&gt;0,_xlfn.RANK.EQ('Szerződés állomány'!F8,'Szerződés állomány'!F$2:F$34),"")</f>
        <v/>
      </c>
      <c r="G8" s="14" t="str">
        <f>IF('Szerződés állomány'!G8&gt;0,_xlfn.RANK.EQ('Szerződés állomány'!G8,'Szerződés állomány'!G$2:G$34),"")</f>
        <v/>
      </c>
      <c r="H8" s="14" t="str">
        <f>IF('Szerződés állomány'!H8&gt;0,_xlfn.RANK.EQ('Szerződés állomány'!H8,'Szerződés állomány'!H$2:H$34),"")</f>
        <v/>
      </c>
      <c r="I8" s="14" t="str">
        <f>IF('Szerződés állomány'!I8&gt;0,_xlfn.RANK.EQ('Szerződés állomány'!I8,'Szerződés állomány'!I$2:I$34),"")</f>
        <v/>
      </c>
      <c r="J8" s="14" t="str">
        <f>IF('Szerződés állomány'!J8&gt;0,_xlfn.RANK.EQ('Szerződés állomány'!J8,'Szerződés állomány'!J$2:J$34),"")</f>
        <v/>
      </c>
      <c r="K8" s="14" t="str">
        <f>IF('Szerződés állomány'!K8&gt;0,_xlfn.RANK.EQ('Szerződés állomány'!K8,'Szerződés állomány'!K$2:K$34),"")</f>
        <v/>
      </c>
      <c r="L8" s="14" t="str">
        <f>IF('Szerződés állomány'!L8&gt;0,_xlfn.RANK.EQ('Szerződés állomány'!L8,'Szerződés állomány'!L$2:L$34),"")</f>
        <v/>
      </c>
      <c r="M8" s="14" t="str">
        <f>IF('Szerződés állomány'!M8&gt;0,_xlfn.RANK.EQ('Szerződés állomány'!M8,'Szerződés állomány'!M$2:M$34),"")</f>
        <v/>
      </c>
      <c r="N8" s="14" t="str">
        <f>IF('Szerződés állomány'!N8&gt;0,_xlfn.RANK.EQ('Szerződés állomány'!N8,'Szerződés állomány'!N$2:N$34),"")</f>
        <v/>
      </c>
      <c r="O8" s="14" t="str">
        <f>IF('Szerződés állomány'!O8&gt;0,_xlfn.RANK.EQ('Szerződés állomány'!O8,'Szerződés állomány'!O$2:O$34),"")</f>
        <v/>
      </c>
      <c r="P8" s="14" t="str">
        <f>IF('Szerződés állomány'!P8&gt;0,_xlfn.RANK.EQ('Szerződés állomány'!P8,'Szerződés állomány'!P$2:P$34),"")</f>
        <v/>
      </c>
      <c r="Q8" s="14" t="str">
        <f>IF('Szerződés állomány'!Q8&gt;0,_xlfn.RANK.EQ('Szerződés állomány'!Q8,'Szerződés állomány'!Q$2:Q$34),"")</f>
        <v/>
      </c>
      <c r="R8" s="14" t="str">
        <f>IF('Szerződés állomány'!R8&gt;0,_xlfn.RANK.EQ('Szerződés állomány'!R8,'Szerződés állomány'!R$2:R$34),"")</f>
        <v/>
      </c>
      <c r="S8" s="14" t="str">
        <f>IF('Szerződés állomány'!S8&gt;0,_xlfn.RANK.EQ('Szerződés állomány'!S8,'Szerződés állomány'!S$2:S$34),"")</f>
        <v/>
      </c>
      <c r="T8" s="14" t="str">
        <f>IF('Szerződés állomány'!T8&gt;0,_xlfn.RANK.EQ('Szerződés állomány'!T8,'Szerződés állomány'!T$2:T$34),"")</f>
        <v/>
      </c>
      <c r="U8" s="14" t="str">
        <f>IF('Szerződés állomány'!U8&gt;0,_xlfn.RANK.EQ('Szerződés állomány'!U8,'Szerződés állomány'!U$2:U$34),"")</f>
        <v/>
      </c>
      <c r="V8" s="14" t="str">
        <f>IF('Szerződés állomány'!V8&gt;0,_xlfn.RANK.EQ('Szerződés állomány'!V8,'Szerződés állomány'!V$2:V$34),"")</f>
        <v/>
      </c>
      <c r="W8" s="14" t="str">
        <f>IF('Szerződés állomány'!W8&gt;0,_xlfn.RANK.EQ('Szerződés állomány'!W8,'Szerződés állomány'!W$2:W$34),"")</f>
        <v/>
      </c>
      <c r="X8" s="14" t="str">
        <f>IF('Szerződés állomány'!X8&gt;0,_xlfn.RANK.EQ('Szerződés állomány'!X8,'Szerződés állomány'!X$2:X$34),"")</f>
        <v/>
      </c>
      <c r="Y8" s="14" t="str">
        <f>IF('Szerződés állomány'!Y8&gt;0,_xlfn.RANK.EQ('Szerződés állomány'!Y8,'Szerződés állomány'!Y$2:Y$34),"")</f>
        <v/>
      </c>
      <c r="Z8" s="14" t="str">
        <f>IF('Szerződés állomány'!Z8&gt;0,_xlfn.RANK.EQ('Szerződés állomány'!Z8,'Szerződés állomány'!Z$2:Z$34),"")</f>
        <v/>
      </c>
      <c r="AA8" s="14" t="str">
        <f>IF('Szerződés állomány'!AA8&gt;0,_xlfn.RANK.EQ('Szerződés állomány'!AA8,'Szerződés állomány'!AA$2:AA$34),"")</f>
        <v/>
      </c>
      <c r="AB8" s="14" t="str">
        <f>IF('Szerződés állomány'!AB8&gt;0,_xlfn.RANK.EQ('Szerződés állomány'!AB8,'Szerződés állomány'!AB$2:AB$34),"")</f>
        <v/>
      </c>
      <c r="AC8" s="14" t="str">
        <f>IF('Szerződés állomány'!AC8&gt;0,_xlfn.RANK.EQ('Szerződés állomány'!AC8,'Szerződés állomány'!AC$2:AC$34),"")</f>
        <v/>
      </c>
      <c r="AD8" s="14" t="str">
        <f>IF('Szerződés állomány'!AD8&gt;0,_xlfn.RANK.EQ('Szerződés állomány'!AD8,'Szerződés állomány'!AD$2:AD$34),"")</f>
        <v/>
      </c>
      <c r="AE8" s="14" t="str">
        <f>IF('Szerződés állomány'!AE8&gt;0,_xlfn.RANK.EQ('Szerződés állomány'!AE8,'Szerződés állomány'!AE$2:AE$34),"")</f>
        <v/>
      </c>
      <c r="AF8" s="14" t="str">
        <f>IF('Szerződés állomány'!AF8&gt;0,_xlfn.RANK.EQ('Szerződés állomány'!AF8,'Szerződés állomány'!AF$2:AF$34),"")</f>
        <v/>
      </c>
      <c r="AG8" s="14" t="str">
        <f>IF('Szerződés állomány'!AG8&gt;0,_xlfn.RANK.EQ('Szerződés állomány'!AG8,'Szerződés állomány'!AG$2:AG$34),"")</f>
        <v/>
      </c>
      <c r="AH8" s="14" t="str">
        <f>IF('Szerződés állomány'!AH8&gt;0,_xlfn.RANK.EQ('Szerződés állomány'!AH8,'Szerződés állomány'!AH$2:AH$34),"")</f>
        <v/>
      </c>
      <c r="AI8" s="14" t="str">
        <f>IF('Szerződés állomány'!AI8&gt;0,_xlfn.RANK.EQ('Szerződés állomány'!AI8,'Szerződés állomány'!AI$2:AI$34),"")</f>
        <v/>
      </c>
      <c r="AJ8" s="14" t="str">
        <f>IF('Szerződés állomány'!AJ8&gt;0,_xlfn.RANK.EQ('Szerződés állomány'!AJ8,'Szerződés állomány'!AJ$2:AJ$34),"")</f>
        <v/>
      </c>
      <c r="AK8" s="14" t="str">
        <f>IF('Szerződés állomány'!AK8&gt;0,_xlfn.RANK.EQ('Szerződés állomány'!AK8,'Szerződés állomány'!AK$2:AK$34),"")</f>
        <v/>
      </c>
      <c r="AL8" s="14" t="str">
        <f>IF('Szerződés állomány'!AL8&gt;0,_xlfn.RANK.EQ('Szerződés állomány'!AL8,'Szerződés állomány'!AL$2:AL$34),"")</f>
        <v/>
      </c>
      <c r="AM8" s="14">
        <f>IF('Szerződés állomány'!AM8&gt;0,_xlfn.RANK.EQ('Szerződés állomány'!AM8,'Szerződés állomány'!AM$2:AM$34),"")</f>
        <v>1</v>
      </c>
      <c r="AN8" s="14" t="str">
        <f>IF('Szerződés állomány'!AN8&gt;0,_xlfn.RANK.EQ('Szerződés állomány'!AN8,'Szerződés állomány'!AN$2:AN$34),"")</f>
        <v/>
      </c>
      <c r="AO8" s="14">
        <f>IF('Szerződés állomány'!AO8&gt;0,_xlfn.RANK.EQ('Szerződés állomány'!AO8,'Szerződés állomány'!AO$2:AO$34),"")</f>
        <v>1</v>
      </c>
      <c r="AP8" s="14" t="str">
        <f>IF('Szerződés állomány'!AP8&gt;0,_xlfn.RANK.EQ('Szerződés állomány'!AP8,'Szerződés állomány'!AP$2:AP$34),"")</f>
        <v/>
      </c>
      <c r="AQ8" s="14">
        <f>IF('Szerződés állomány'!AQ8&gt;0,_xlfn.RANK.EQ('Szerződés állomány'!AQ8,'Szerződés állomány'!AQ$2:AQ$34),"")</f>
        <v>1</v>
      </c>
      <c r="AR8" s="14" t="str">
        <f>IF('Szerződés állomány'!AR8&gt;0,_xlfn.RANK.EQ('Szerződés állomány'!AR8,'Szerződés állomány'!AR$2:AR$34),"")</f>
        <v/>
      </c>
      <c r="AS8" s="14" t="str">
        <f>IF('Szerződés állomány'!AS8&gt;0,_xlfn.RANK.EQ('Szerződés állomány'!AS8,'Szerződés állomány'!AS$2:AS$34),"")</f>
        <v/>
      </c>
      <c r="AT8" s="14">
        <f>IF('Szerződés állomány'!AT8&gt;0,_xlfn.RANK.EQ('Szerződés állomány'!AT8,'Szerződés állomány'!AT$2:AT$34),"")</f>
        <v>4</v>
      </c>
      <c r="AU8" s="14" t="str">
        <f>IF('Szerződés állomány'!AU8&gt;0,_xlfn.RANK.EQ('Szerződés állomány'!AU8,'Szerződés állomány'!AU$2:AU$34),"")</f>
        <v/>
      </c>
      <c r="AV8" s="14" t="str">
        <f>IF('Szerződés állomány'!AV8&gt;0,_xlfn.RANK.EQ('Szerződés állomány'!AV8,'Szerződés állomány'!AV$2:AV$34),"")</f>
        <v/>
      </c>
      <c r="AW8" s="14" t="str">
        <f>IF('Szerződés állomány'!AW8&gt;0,_xlfn.RANK.EQ('Szerződés állomány'!AW8,'Szerződés állomány'!AW$2:AW$34),"")</f>
        <v/>
      </c>
      <c r="AX8" s="14" t="str">
        <f>IF('Szerződés állomány'!AX8&gt;0,_xlfn.RANK.EQ('Szerződés állomány'!AX8,'Szerződés állomány'!AX$2:AX$34),"")</f>
        <v/>
      </c>
      <c r="AY8" s="14" t="str">
        <f>IF('Szerződés állomány'!AY8&gt;0,_xlfn.RANK.EQ('Szerződés állomány'!AY8,'Szerződés állomány'!AY$2:AY$34),"")</f>
        <v/>
      </c>
      <c r="AZ8" s="14" t="str">
        <f>IF('Szerződés állomány'!AZ8&gt;0,_xlfn.RANK.EQ('Szerződés állomány'!AZ8,'Szerződés állomány'!AZ$2:AZ$34),"")</f>
        <v/>
      </c>
      <c r="BA8" s="14" t="str">
        <f>IF('Szerződés állomány'!BA8&gt;0,_xlfn.RANK.EQ('Szerződés állomány'!BA8,'Szerződés állomány'!BA$2:BA$34),"")</f>
        <v/>
      </c>
      <c r="BB8" s="14" t="str">
        <f>IF('Szerződés állomány'!BB8&gt;0,_xlfn.RANK.EQ('Szerződés állomány'!BB8,'Szerződés állomány'!BB$2:BB$34),"")</f>
        <v/>
      </c>
      <c r="BC8" s="14" t="str">
        <f>IF('Szerződés állomány'!BC8&gt;0,_xlfn.RANK.EQ('Szerződés állomány'!BC8,'Szerződés állomány'!BC$2:BC$34),"")</f>
        <v/>
      </c>
      <c r="BD8" s="14" t="str">
        <f>IF('Szerződés állomány'!BD8&gt;0,_xlfn.RANK.EQ('Szerződés állomány'!BD8,'Szerződés állomány'!BD$2:BD$34),"")</f>
        <v/>
      </c>
      <c r="BE8" s="14" t="str">
        <f>IF('Szerződés állomány'!BE8&gt;0,_xlfn.RANK.EQ('Szerződés állomány'!BE8,'Szerződés állomány'!BE$2:BE$34),"")</f>
        <v/>
      </c>
      <c r="BF8" s="14" t="str">
        <f>IF('Szerződés állomány'!BF8&gt;0,_xlfn.RANK.EQ('Szerződés állomány'!BF8,'Szerződés állomány'!BF$2:BF$34),"")</f>
        <v/>
      </c>
      <c r="BG8" s="14" t="str">
        <f>IF('Szerződés állomány'!BG8&gt;0,_xlfn.RANK.EQ('Szerződés állomány'!BG8,'Szerződés állomány'!BG$2:BG$34),"")</f>
        <v/>
      </c>
      <c r="BH8" s="14" t="str">
        <f>IF('Szerződés állomány'!BH8&gt;0,_xlfn.RANK.EQ('Szerződés állomány'!BH8,'Szerződés állomány'!BH$2:BH$34),"")</f>
        <v/>
      </c>
      <c r="BI8" s="14">
        <f>IF('Szerződés állomány'!BI8&gt;0,_xlfn.RANK.EQ('Szerződés állomány'!BI8,'Szerződés állomány'!BI$2:BI$34),"")</f>
        <v>1</v>
      </c>
      <c r="BJ8" s="14">
        <f>IF('Szerződés állomány'!BJ8&gt;0,_xlfn.RANK.EQ('Szerződés állomány'!BJ8,'Szerződés állomány'!BJ$2:BJ$34),"")</f>
        <v>1</v>
      </c>
      <c r="BK8" s="14" t="str">
        <f>IF('Szerződés állomány'!BK8&gt;0,_xlfn.RANK.EQ('Szerződés állomány'!BK8,'Szerződés állomány'!BK$2:BK$34),"")</f>
        <v/>
      </c>
      <c r="BL8" s="14" t="str">
        <f>IF('Szerződés állomány'!BL8&gt;0,_xlfn.RANK.EQ('Szerződés állomány'!BL8,'Szerződés állomány'!BL$2:BL$34),"")</f>
        <v/>
      </c>
      <c r="BM8" s="14" t="str">
        <f>IF('Szerződés állomány'!BM8&gt;0,_xlfn.RANK.EQ('Szerződés állomány'!BM8,'Szerződés állomány'!BM$2:BM$34),"")</f>
        <v/>
      </c>
      <c r="BN8" s="14" t="str">
        <f>IF('Szerződés állomány'!BN8&gt;0,_xlfn.RANK.EQ('Szerződés állomány'!BN8,'Szerződés állomány'!BN$2:BN$34),"")</f>
        <v/>
      </c>
      <c r="BO8" s="14" t="str">
        <f>IF('Szerződés állomány'!BO8&gt;0,_xlfn.RANK.EQ('Szerződés állomány'!BO8,'Szerződés állomány'!BO$2:BO$34),"")</f>
        <v/>
      </c>
      <c r="BP8" s="14">
        <f>IF('Szerződés állomány'!BP8&gt;0,_xlfn.RANK.EQ('Szerződés állomány'!BP8,'Szerződés állomány'!BP$2:BP$34),"")</f>
        <v>1</v>
      </c>
      <c r="BQ8" s="14" t="str">
        <f>IF('Szerződés állomány'!BQ8&gt;0,_xlfn.RANK.EQ('Szerződés állomány'!BQ8,'Szerződés állomány'!BQ$2:BQ$34),"")</f>
        <v/>
      </c>
      <c r="BR8" s="14">
        <f>IF('Szerződés állomány'!BR8&gt;0,_xlfn.RANK.EQ('Szerződés állomány'!BR8,'Szerződés állomány'!BR$2:BR$34),"")</f>
        <v>19</v>
      </c>
      <c r="BS8" s="14" t="str">
        <f>IF('Szerződés állomány'!BS8&gt;0,_xlfn.RANK.EQ('Szerződés állomány'!BS8,'Szerződés állomány'!BS$2:BS$27),"")</f>
        <v/>
      </c>
    </row>
    <row r="9" spans="1:71" x14ac:dyDescent="0.2">
      <c r="A9" s="12" t="str">
        <f>'Szerződés állomány'!A9</f>
        <v>Cofidis</v>
      </c>
      <c r="B9" s="14">
        <f>IF('Szerződés állomány'!B9&gt;0,_xlfn.RANK.EQ('Szerződés állomány'!B9,'Szerződés állomány'!B$2:B$34),"")</f>
        <v>18</v>
      </c>
      <c r="C9" s="14">
        <f>IF('Szerződés állomány'!C9&gt;0,_xlfn.RANK.EQ('Szerződés állomány'!C9,'Szerződés állomány'!C$2:C$34),"")</f>
        <v>2</v>
      </c>
      <c r="D9" s="14" t="str">
        <f>IF('Szerződés állomány'!D9&gt;0,_xlfn.RANK.EQ('Szerződés állomány'!D9,'Szerződés állomány'!D$2:D$34),"")</f>
        <v/>
      </c>
      <c r="E9" s="14">
        <f>IF('Szerződés állomány'!E9&gt;0,_xlfn.RANK.EQ('Szerződés állomány'!E9,'Szerződés állomány'!E$2:E$34),"")</f>
        <v>2</v>
      </c>
      <c r="F9" s="14" t="str">
        <f>IF('Szerződés állomány'!F9&gt;0,_xlfn.RANK.EQ('Szerződés állomány'!F9,'Szerződés állomány'!F$2:F$34),"")</f>
        <v/>
      </c>
      <c r="G9" s="14" t="str">
        <f>IF('Szerződés állomány'!G9&gt;0,_xlfn.RANK.EQ('Szerződés állomány'!G9,'Szerződés állomány'!G$2:G$34),"")</f>
        <v/>
      </c>
      <c r="H9" s="14" t="str">
        <f>IF('Szerződés állomány'!H9&gt;0,_xlfn.RANK.EQ('Szerződés állomány'!H9,'Szerződés állomány'!H$2:H$34),"")</f>
        <v/>
      </c>
      <c r="I9" s="14" t="str">
        <f>IF('Szerződés állomány'!I9&gt;0,_xlfn.RANK.EQ('Szerződés állomány'!I9,'Szerződés állomány'!I$2:I$34),"")</f>
        <v/>
      </c>
      <c r="J9" s="14" t="str">
        <f>IF('Szerződés állomány'!J9&gt;0,_xlfn.RANK.EQ('Szerződés állomány'!J9,'Szerződés állomány'!J$2:J$34),"")</f>
        <v/>
      </c>
      <c r="K9" s="14">
        <f>IF('Szerződés állomány'!K9&gt;0,_xlfn.RANK.EQ('Szerződés állomány'!K9,'Szerződés állomány'!K$2:K$34),"")</f>
        <v>4</v>
      </c>
      <c r="L9" s="14">
        <f>IF('Szerződés állomány'!L9&gt;0,_xlfn.RANK.EQ('Szerződés állomány'!L9,'Szerződés állomány'!L$2:L$34),"")</f>
        <v>4</v>
      </c>
      <c r="M9" s="14" t="str">
        <f>IF('Szerződés állomány'!M9&gt;0,_xlfn.RANK.EQ('Szerződés állomány'!M9,'Szerződés állomány'!M$2:M$34),"")</f>
        <v/>
      </c>
      <c r="N9" s="14" t="str">
        <f>IF('Szerződés állomány'!N9&gt;0,_xlfn.RANK.EQ('Szerződés állomány'!N9,'Szerződés állomány'!N$2:N$34),"")</f>
        <v/>
      </c>
      <c r="O9" s="14" t="str">
        <f>IF('Szerződés állomány'!O9&gt;0,_xlfn.RANK.EQ('Szerződés állomány'!O9,'Szerződés állomány'!O$2:O$34),"")</f>
        <v/>
      </c>
      <c r="P9" s="14" t="str">
        <f>IF('Szerződés állomány'!P9&gt;0,_xlfn.RANK.EQ('Szerződés állomány'!P9,'Szerződés állomány'!P$2:P$34),"")</f>
        <v/>
      </c>
      <c r="Q9" s="14" t="str">
        <f>IF('Szerződés állomány'!Q9&gt;0,_xlfn.RANK.EQ('Szerződés állomány'!Q9,'Szerződés állomány'!Q$2:Q$34),"")</f>
        <v/>
      </c>
      <c r="R9" s="14" t="str">
        <f>IF('Szerződés állomány'!R9&gt;0,_xlfn.RANK.EQ('Szerződés állomány'!R9,'Szerződés állomány'!R$2:R$34),"")</f>
        <v/>
      </c>
      <c r="S9" s="14" t="str">
        <f>IF('Szerződés állomány'!S9&gt;0,_xlfn.RANK.EQ('Szerződés állomány'!S9,'Szerződés állomány'!S$2:S$34),"")</f>
        <v/>
      </c>
      <c r="T9" s="14" t="str">
        <f>IF('Szerződés állomány'!T9&gt;0,_xlfn.RANK.EQ('Szerződés állomány'!T9,'Szerződés állomány'!T$2:T$34),"")</f>
        <v/>
      </c>
      <c r="U9" s="14" t="str">
        <f>IF('Szerződés állomány'!U9&gt;0,_xlfn.RANK.EQ('Szerződés állomány'!U9,'Szerződés állomány'!U$2:U$34),"")</f>
        <v/>
      </c>
      <c r="V9" s="14" t="str">
        <f>IF('Szerződés állomány'!V9&gt;0,_xlfn.RANK.EQ('Szerződés állomány'!V9,'Szerződés állomány'!V$2:V$34),"")</f>
        <v/>
      </c>
      <c r="W9" s="14" t="str">
        <f>IF('Szerződés állomány'!W9&gt;0,_xlfn.RANK.EQ('Szerződés állomány'!W9,'Szerződés állomány'!W$2:W$34),"")</f>
        <v/>
      </c>
      <c r="X9" s="14" t="str">
        <f>IF('Szerződés állomány'!X9&gt;0,_xlfn.RANK.EQ('Szerződés állomány'!X9,'Szerződés állomány'!X$2:X$34),"")</f>
        <v/>
      </c>
      <c r="Y9" s="14" t="str">
        <f>IF('Szerződés állomány'!Y9&gt;0,_xlfn.RANK.EQ('Szerződés állomány'!Y9,'Szerződés állomány'!Y$2:Y$34),"")</f>
        <v/>
      </c>
      <c r="Z9" s="14" t="str">
        <f>IF('Szerződés állomány'!Z9&gt;0,_xlfn.RANK.EQ('Szerződés állomány'!Z9,'Szerződés állomány'!Z$2:Z$34),"")</f>
        <v/>
      </c>
      <c r="AA9" s="14" t="str">
        <f>IF('Szerződés állomány'!AA9&gt;0,_xlfn.RANK.EQ('Szerződés állomány'!AA9,'Szerződés állomány'!AA$2:AA$34),"")</f>
        <v/>
      </c>
      <c r="AB9" s="14" t="str">
        <f>IF('Szerződés állomány'!AB9&gt;0,_xlfn.RANK.EQ('Szerződés állomány'!AB9,'Szerződés állomány'!AB$2:AB$34),"")</f>
        <v/>
      </c>
      <c r="AC9" s="14" t="str">
        <f>IF('Szerződés állomány'!AC9&gt;0,_xlfn.RANK.EQ('Szerződés állomány'!AC9,'Szerződés állomány'!AC$2:AC$34),"")</f>
        <v/>
      </c>
      <c r="AD9" s="14" t="str">
        <f>IF('Szerződés állomány'!AD9&gt;0,_xlfn.RANK.EQ('Szerződés állomány'!AD9,'Szerződés állomány'!AD$2:AD$34),"")</f>
        <v/>
      </c>
      <c r="AE9" s="14" t="str">
        <f>IF('Szerződés állomány'!AE9&gt;0,_xlfn.RANK.EQ('Szerződés állomány'!AE9,'Szerződés állomány'!AE$2:AE$34),"")</f>
        <v/>
      </c>
      <c r="AF9" s="14" t="str">
        <f>IF('Szerződés állomány'!AF9&gt;0,_xlfn.RANK.EQ('Szerződés állomány'!AF9,'Szerződés állomány'!AF$2:AF$34),"")</f>
        <v/>
      </c>
      <c r="AG9" s="14" t="str">
        <f>IF('Szerződés állomány'!AG9&gt;0,_xlfn.RANK.EQ('Szerződés állomány'!AG9,'Szerződés állomány'!AG$2:AG$34),"")</f>
        <v/>
      </c>
      <c r="AH9" s="14" t="str">
        <f>IF('Szerződés állomány'!AH9&gt;0,_xlfn.RANK.EQ('Szerződés állomány'!AH9,'Szerződés állomány'!AH$2:AH$34),"")</f>
        <v/>
      </c>
      <c r="AI9" s="14" t="str">
        <f>IF('Szerződés állomány'!AI9&gt;0,_xlfn.RANK.EQ('Szerződés állomány'!AI9,'Szerződés állomány'!AI$2:AI$34),"")</f>
        <v/>
      </c>
      <c r="AJ9" s="14" t="str">
        <f>IF('Szerződés állomány'!AJ9&gt;0,_xlfn.RANK.EQ('Szerződés állomány'!AJ9,'Szerződés állomány'!AJ$2:AJ$34),"")</f>
        <v/>
      </c>
      <c r="AK9" s="14" t="str">
        <f>IF('Szerződés állomány'!AK9&gt;0,_xlfn.RANK.EQ('Szerződés állomány'!AK9,'Szerződés állomány'!AK$2:AK$34),"")</f>
        <v/>
      </c>
      <c r="AL9" s="14">
        <f>IF('Szerződés állomány'!AL9&gt;0,_xlfn.RANK.EQ('Szerződés állomány'!AL9,'Szerződés állomány'!AL$2:AL$34),"")</f>
        <v>4</v>
      </c>
      <c r="AM9" s="14" t="str">
        <f>IF('Szerződés állomány'!AM9&gt;0,_xlfn.RANK.EQ('Szerződés állomány'!AM9,'Szerződés állomány'!AM$2:AM$34),"")</f>
        <v/>
      </c>
      <c r="AN9" s="14" t="str">
        <f>IF('Szerződés állomány'!AN9&gt;0,_xlfn.RANK.EQ('Szerződés állomány'!AN9,'Szerződés állomány'!AN$2:AN$34),"")</f>
        <v/>
      </c>
      <c r="AO9" s="14" t="str">
        <f>IF('Szerződés állomány'!AO9&gt;0,_xlfn.RANK.EQ('Szerződés állomány'!AO9,'Szerződés állomány'!AO$2:AO$34),"")</f>
        <v/>
      </c>
      <c r="AP9" s="14" t="str">
        <f>IF('Szerződés állomány'!AP9&gt;0,_xlfn.RANK.EQ('Szerződés állomány'!AP9,'Szerződés állomány'!AP$2:AP$34),"")</f>
        <v/>
      </c>
      <c r="AQ9" s="14" t="str">
        <f>IF('Szerződés állomány'!AQ9&gt;0,_xlfn.RANK.EQ('Szerződés állomány'!AQ9,'Szerződés állomány'!AQ$2:AQ$34),"")</f>
        <v/>
      </c>
      <c r="AR9" s="14" t="str">
        <f>IF('Szerződés állomány'!AR9&gt;0,_xlfn.RANK.EQ('Szerződés állomány'!AR9,'Szerződés állomány'!AR$2:AR$34),"")</f>
        <v/>
      </c>
      <c r="AS9" s="14" t="str">
        <f>IF('Szerződés állomány'!AS9&gt;0,_xlfn.RANK.EQ('Szerződés állomány'!AS9,'Szerződés állomány'!AS$2:AS$34),"")</f>
        <v/>
      </c>
      <c r="AT9" s="14" t="str">
        <f>IF('Szerződés állomány'!AT9&gt;0,_xlfn.RANK.EQ('Szerződés állomány'!AT9,'Szerződés állomány'!AT$2:AT$34),"")</f>
        <v/>
      </c>
      <c r="AU9" s="14" t="str">
        <f>IF('Szerződés állomány'!AU9&gt;0,_xlfn.RANK.EQ('Szerződés állomány'!AU9,'Szerződés állomány'!AU$2:AU$34),"")</f>
        <v/>
      </c>
      <c r="AV9" s="14" t="str">
        <f>IF('Szerződés állomány'!AV9&gt;0,_xlfn.RANK.EQ('Szerződés állomány'!AV9,'Szerződés állomány'!AV$2:AV$34),"")</f>
        <v/>
      </c>
      <c r="AW9" s="14">
        <f>IF('Szerződés állomány'!AW9&gt;0,_xlfn.RANK.EQ('Szerződés állomány'!AW9,'Szerződés állomány'!AW$2:AW$34),"")</f>
        <v>4</v>
      </c>
      <c r="AX9" s="14" t="str">
        <f>IF('Szerződés állomány'!AX9&gt;0,_xlfn.RANK.EQ('Szerződés állomány'!AX9,'Szerződés állomány'!AX$2:AX$34),"")</f>
        <v/>
      </c>
      <c r="AY9" s="14">
        <f>IF('Szerződés állomány'!AY9&gt;0,_xlfn.RANK.EQ('Szerződés állomány'!AY9,'Szerződés állomány'!AY$2:AY$34),"")</f>
        <v>4</v>
      </c>
      <c r="AZ9" s="14">
        <f>IF('Szerződés állomány'!AZ9&gt;0,_xlfn.RANK.EQ('Szerződés állomány'!AZ9,'Szerződés állomány'!AZ$2:AZ$34),"")</f>
        <v>2</v>
      </c>
      <c r="BA9" s="14" t="str">
        <f>IF('Szerződés állomány'!BA9&gt;0,_xlfn.RANK.EQ('Szerződés állomány'!BA9,'Szerződés állomány'!BA$2:BA$34),"")</f>
        <v/>
      </c>
      <c r="BB9" s="14" t="str">
        <f>IF('Szerződés állomány'!BB9&gt;0,_xlfn.RANK.EQ('Szerződés állomány'!BB9,'Szerződés állomány'!BB$2:BB$34),"")</f>
        <v/>
      </c>
      <c r="BC9" s="14" t="str">
        <f>IF('Szerződés állomány'!BC9&gt;0,_xlfn.RANK.EQ('Szerződés állomány'!BC9,'Szerződés állomány'!BC$2:BC$34),"")</f>
        <v/>
      </c>
      <c r="BD9" s="14" t="str">
        <f>IF('Szerződés állomány'!BD9&gt;0,_xlfn.RANK.EQ('Szerződés állomány'!BD9,'Szerződés állomány'!BD$2:BD$34),"")</f>
        <v/>
      </c>
      <c r="BE9" s="14" t="str">
        <f>IF('Szerződés állomány'!BE9&gt;0,_xlfn.RANK.EQ('Szerződés állomány'!BE9,'Szerződés állomány'!BE$2:BE$34),"")</f>
        <v/>
      </c>
      <c r="BF9" s="14" t="str">
        <f>IF('Szerződés állomány'!BF9&gt;0,_xlfn.RANK.EQ('Szerződés állomány'!BF9,'Szerződés állomány'!BF$2:BF$34),"")</f>
        <v/>
      </c>
      <c r="BG9" s="14" t="str">
        <f>IF('Szerződés állomány'!BG9&gt;0,_xlfn.RANK.EQ('Szerződés állomány'!BG9,'Szerződés állomány'!BG$2:BG$34),"")</f>
        <v/>
      </c>
      <c r="BH9" s="14" t="str">
        <f>IF('Szerződés állomány'!BH9&gt;0,_xlfn.RANK.EQ('Szerződés állomány'!BH9,'Szerződés állomány'!BH$2:BH$34),"")</f>
        <v/>
      </c>
      <c r="BI9" s="14">
        <f>IF('Szerződés állomány'!BI9&gt;0,_xlfn.RANK.EQ('Szerződés állomány'!BI9,'Szerződés állomány'!BI$2:BI$34),"")</f>
        <v>6</v>
      </c>
      <c r="BJ9" s="14" t="str">
        <f>IF('Szerződés állomány'!BJ9&gt;0,_xlfn.RANK.EQ('Szerződés állomány'!BJ9,'Szerződés állomány'!BJ$2:BJ$34),"")</f>
        <v/>
      </c>
      <c r="BK9" s="14">
        <f>IF('Szerződés állomány'!BK9&gt;0,_xlfn.RANK.EQ('Szerződés állomány'!BK9,'Szerződés állomány'!BK$2:BK$34),"")</f>
        <v>5</v>
      </c>
      <c r="BL9" s="14" t="str">
        <f>IF('Szerződés állomány'!BL9&gt;0,_xlfn.RANK.EQ('Szerződés állomány'!BL9,'Szerződés állomány'!BL$2:BL$34),"")</f>
        <v/>
      </c>
      <c r="BM9" s="14">
        <f>IF('Szerződés állomány'!BM9&gt;0,_xlfn.RANK.EQ('Szerződés állomány'!BM9,'Szerződés állomány'!BM$2:BM$34),"")</f>
        <v>4</v>
      </c>
      <c r="BN9" s="14" t="str">
        <f>IF('Szerződés állomány'!BN9&gt;0,_xlfn.RANK.EQ('Szerződés állomány'!BN9,'Szerződés állomány'!BN$2:BN$34),"")</f>
        <v/>
      </c>
      <c r="BO9" s="14" t="str">
        <f>IF('Szerződés állomány'!BO9&gt;0,_xlfn.RANK.EQ('Szerződés állomány'!BO9,'Szerződés állomány'!BO$2:BO$34),"")</f>
        <v/>
      </c>
      <c r="BP9" s="14">
        <f>IF('Szerződés állomány'!BP9&gt;0,_xlfn.RANK.EQ('Szerződés állomány'!BP9,'Szerződés állomány'!BP$2:BP$34),"")</f>
        <v>8</v>
      </c>
      <c r="BQ9" s="14">
        <f>IF('Szerződés állomány'!BQ9&gt;0,_xlfn.RANK.EQ('Szerződés állomány'!BQ9,'Szerződés állomány'!BQ$2:BQ$34),"")</f>
        <v>5</v>
      </c>
      <c r="BR9" s="14">
        <f>IF('Szerződés állomány'!BR9&gt;0,_xlfn.RANK.EQ('Szerződés állomány'!BR9,'Szerződés állomány'!BR$2:BR$34),"")</f>
        <v>5</v>
      </c>
      <c r="BS9" s="14" t="str">
        <f>IF('Szerződés állomány'!BS9&gt;0,_xlfn.RANK.EQ('Szerződés állomány'!BS9,'Szerződés állomány'!BS$2:BS$27),"")</f>
        <v/>
      </c>
    </row>
    <row r="10" spans="1:71" x14ac:dyDescent="0.2">
      <c r="A10" s="12" t="str">
        <f>'Szerződés állomány'!A10</f>
        <v>UniCredit Leasing csoport</v>
      </c>
      <c r="B10" s="14">
        <f>IF('Szerződés állomány'!B10&gt;0,_xlfn.RANK.EQ('Szerződés állomány'!B10,'Szerződés állomány'!B$2:B$34),"")</f>
        <v>4</v>
      </c>
      <c r="C10" s="14">
        <f>IF('Szerződés állomány'!C10&gt;0,_xlfn.RANK.EQ('Szerződés állomány'!C10,'Szerződés állomány'!C$2:C$34),"")</f>
        <v>10</v>
      </c>
      <c r="D10" s="14" t="str">
        <f>IF('Szerződés állomány'!D10&gt;0,_xlfn.RANK.EQ('Szerződés állomány'!D10,'Szerződés állomány'!D$2:D$34),"")</f>
        <v/>
      </c>
      <c r="E10" s="14" t="str">
        <f>IF('Szerződés állomány'!E10&gt;0,_xlfn.RANK.EQ('Szerződés állomány'!E10,'Szerződés állomány'!E$2:E$34),"")</f>
        <v/>
      </c>
      <c r="F10" s="14">
        <f>IF('Szerződés állomány'!F10&gt;0,_xlfn.RANK.EQ('Szerződés állomány'!F10,'Szerződés állomány'!F$2:F$34),"")</f>
        <v>7</v>
      </c>
      <c r="G10" s="14">
        <f>IF('Szerződés állomány'!G10&gt;0,_xlfn.RANK.EQ('Szerződés állomány'!G10,'Szerződés állomány'!G$2:G$34),"")</f>
        <v>4</v>
      </c>
      <c r="H10" s="14" t="str">
        <f>IF('Szerződés állomány'!H10&gt;0,_xlfn.RANK.EQ('Szerződés állomány'!H10,'Szerződés állomány'!H$2:H$34),"")</f>
        <v/>
      </c>
      <c r="I10" s="14" t="str">
        <f>IF('Szerződés állomány'!I10&gt;0,_xlfn.RANK.EQ('Szerződés állomány'!I10,'Szerződés állomány'!I$2:I$34),"")</f>
        <v/>
      </c>
      <c r="J10" s="14" t="str">
        <f>IF('Szerződés állomány'!J10&gt;0,_xlfn.RANK.EQ('Szerződés állomány'!J10,'Szerződés állomány'!J$2:J$34),"")</f>
        <v/>
      </c>
      <c r="K10" s="14">
        <f>IF('Szerződés állomány'!K10&gt;0,_xlfn.RANK.EQ('Szerződés állomány'!K10,'Szerződés állomány'!K$2:K$34),"")</f>
        <v>10</v>
      </c>
      <c r="L10" s="14">
        <f>IF('Szerződés állomány'!L10&gt;0,_xlfn.RANK.EQ('Szerződés állomány'!L10,'Szerződés állomány'!L$2:L$34),"")</f>
        <v>5</v>
      </c>
      <c r="M10" s="14">
        <f>IF('Szerződés állomány'!M10&gt;0,_xlfn.RANK.EQ('Szerződés állomány'!M10,'Szerződés állomány'!M$2:M$34),"")</f>
        <v>5</v>
      </c>
      <c r="N10" s="14" t="str">
        <f>IF('Szerződés állomány'!N10&gt;0,_xlfn.RANK.EQ('Szerződés állomány'!N10,'Szerződés állomány'!N$2:N$34),"")</f>
        <v/>
      </c>
      <c r="O10" s="14">
        <f>IF('Szerződés állomány'!O10&gt;0,_xlfn.RANK.EQ('Szerződés állomány'!O10,'Szerződés állomány'!O$2:O$34),"")</f>
        <v>5</v>
      </c>
      <c r="P10" s="14" t="str">
        <f>IF('Szerződés állomány'!P10&gt;0,_xlfn.RANK.EQ('Szerződés állomány'!P10,'Szerződés állomány'!P$2:P$34),"")</f>
        <v/>
      </c>
      <c r="Q10" s="14">
        <f>IF('Szerződés állomány'!Q10&gt;0,_xlfn.RANK.EQ('Szerződés állomány'!Q10,'Szerződés állomány'!Q$2:Q$34),"")</f>
        <v>6</v>
      </c>
      <c r="R10" s="14" t="str">
        <f>IF('Szerződés állomány'!R10&gt;0,_xlfn.RANK.EQ('Szerződés állomány'!R10,'Szerződés állomány'!R$2:R$34),"")</f>
        <v/>
      </c>
      <c r="S10" s="14" t="str">
        <f>IF('Szerződés állomány'!S10&gt;0,_xlfn.RANK.EQ('Szerződés állomány'!S10,'Szerződés állomány'!S$2:S$34),"")</f>
        <v/>
      </c>
      <c r="T10" s="14" t="str">
        <f>IF('Szerződés állomány'!T10&gt;0,_xlfn.RANK.EQ('Szerződés állomány'!T10,'Szerződés állomány'!T$2:T$34),"")</f>
        <v/>
      </c>
      <c r="U10" s="14" t="str">
        <f>IF('Szerződés állomány'!U10&gt;0,_xlfn.RANK.EQ('Szerződés állomány'!U10,'Szerződés állomány'!U$2:U$34),"")</f>
        <v/>
      </c>
      <c r="V10" s="14">
        <f>IF('Szerződés állomány'!V10&gt;0,_xlfn.RANK.EQ('Szerződés állomány'!V10,'Szerződés állomány'!V$2:V$34),"")</f>
        <v>10</v>
      </c>
      <c r="W10" s="14" t="str">
        <f>IF('Szerződés állomány'!W10&gt;0,_xlfn.RANK.EQ('Szerződés állomány'!W10,'Szerződés állomány'!W$2:W$34),"")</f>
        <v/>
      </c>
      <c r="X10" s="14" t="str">
        <f>IF('Szerződés állomány'!X10&gt;0,_xlfn.RANK.EQ('Szerződés állomány'!X10,'Szerződés állomány'!X$2:X$34),"")</f>
        <v/>
      </c>
      <c r="Y10" s="14">
        <f>IF('Szerződés állomány'!Y10&gt;0,_xlfn.RANK.EQ('Szerződés állomány'!Y10,'Szerződés állomány'!Y$2:Y$34),"")</f>
        <v>8</v>
      </c>
      <c r="Z10" s="14">
        <f>IF('Szerződés állomány'!Z10&gt;0,_xlfn.RANK.EQ('Szerződés állomány'!Z10,'Szerződés állomány'!Z$2:Z$34),"")</f>
        <v>9</v>
      </c>
      <c r="AA10" s="14" t="str">
        <f>IF('Szerződés állomány'!AA10&gt;0,_xlfn.RANK.EQ('Szerződés állomány'!AA10,'Szerződés állomány'!AA$2:AA$34),"")</f>
        <v/>
      </c>
      <c r="AB10" s="14">
        <f>IF('Szerződés állomány'!AB10&gt;0,_xlfn.RANK.EQ('Szerződés állomány'!AB10,'Szerződés állomány'!AB$2:AB$34),"")</f>
        <v>8</v>
      </c>
      <c r="AC10" s="14">
        <f>IF('Szerződés állomány'!AC10&gt;0,_xlfn.RANK.EQ('Szerződés állomány'!AC10,'Szerződés állomány'!AC$2:AC$34),"")</f>
        <v>7</v>
      </c>
      <c r="AD10" s="14">
        <f>IF('Szerződés állomány'!AD10&gt;0,_xlfn.RANK.EQ('Szerződés állomány'!AD10,'Szerződés állomány'!AD$2:AD$34),"")</f>
        <v>5</v>
      </c>
      <c r="AE10" s="14">
        <f>IF('Szerződés állomány'!AE10&gt;0,_xlfn.RANK.EQ('Szerződés állomány'!AE10,'Szerződés állomány'!AE$2:AE$34),"")</f>
        <v>3</v>
      </c>
      <c r="AF10" s="14">
        <f>IF('Szerződés állomány'!AF10&gt;0,_xlfn.RANK.EQ('Szerződés állomány'!AF10,'Szerződés állomány'!AF$2:AF$34),"")</f>
        <v>4</v>
      </c>
      <c r="AG10" s="14">
        <f>IF('Szerződés állomány'!AG10&gt;0,_xlfn.RANK.EQ('Szerződés állomány'!AG10,'Szerződés állomány'!AG$2:AG$34),"")</f>
        <v>7</v>
      </c>
      <c r="AH10" s="14">
        <f>IF('Szerződés állomány'!AH10&gt;0,_xlfn.RANK.EQ('Szerződés állomány'!AH10,'Szerződés állomány'!AH$2:AH$34),"")</f>
        <v>5</v>
      </c>
      <c r="AI10" s="14">
        <f>IF('Szerződés állomány'!AI10&gt;0,_xlfn.RANK.EQ('Szerződés állomány'!AI10,'Szerződés állomány'!AI$2:AI$34),"")</f>
        <v>6</v>
      </c>
      <c r="AJ10" s="14">
        <f>IF('Szerződés állomány'!AJ10&gt;0,_xlfn.RANK.EQ('Szerződés állomány'!AJ10,'Szerződés állomány'!AJ$2:AJ$34),"")</f>
        <v>8</v>
      </c>
      <c r="AK10" s="14">
        <f>IF('Szerződés állomány'!AK10&gt;0,_xlfn.RANK.EQ('Szerződés állomány'!AK10,'Szerződés állomány'!AK$2:AK$34),"")</f>
        <v>8</v>
      </c>
      <c r="AL10" s="14" t="str">
        <f>IF('Szerződés állomány'!AL10&gt;0,_xlfn.RANK.EQ('Szerződés állomány'!AL10,'Szerződés állomány'!AL$2:AL$34),"")</f>
        <v/>
      </c>
      <c r="AM10" s="14" t="str">
        <f>IF('Szerződés állomány'!AM10&gt;0,_xlfn.RANK.EQ('Szerződés állomány'!AM10,'Szerződés állomány'!AM$2:AM$34),"")</f>
        <v/>
      </c>
      <c r="AN10" s="14" t="str">
        <f>IF('Szerződés állomány'!AN10&gt;0,_xlfn.RANK.EQ('Szerződés állomány'!AN10,'Szerződés állomány'!AN$2:AN$34),"")</f>
        <v/>
      </c>
      <c r="AO10" s="14" t="str">
        <f>IF('Szerződés állomány'!AO10&gt;0,_xlfn.RANK.EQ('Szerződés állomány'!AO10,'Szerződés állomány'!AO$2:AO$34),"")</f>
        <v/>
      </c>
      <c r="AP10" s="14" t="str">
        <f>IF('Szerződés állomány'!AP10&gt;0,_xlfn.RANK.EQ('Szerződés állomány'!AP10,'Szerződés állomány'!AP$2:AP$34),"")</f>
        <v/>
      </c>
      <c r="AQ10" s="14" t="str">
        <f>IF('Szerződés állomány'!AQ10&gt;0,_xlfn.RANK.EQ('Szerződés állomány'!AQ10,'Szerződés állomány'!AQ$2:AQ$34),"")</f>
        <v/>
      </c>
      <c r="AR10" s="14" t="str">
        <f>IF('Szerződés állomány'!AR10&gt;0,_xlfn.RANK.EQ('Szerződés állomány'!AR10,'Szerződés állomány'!AR$2:AR$34),"")</f>
        <v/>
      </c>
      <c r="AS10" s="14" t="str">
        <f>IF('Szerződés állomány'!AS10&gt;0,_xlfn.RANK.EQ('Szerződés állomány'!AS10,'Szerződés állomány'!AS$2:AS$34),"")</f>
        <v/>
      </c>
      <c r="AT10" s="14" t="str">
        <f>IF('Szerződés állomány'!AT10&gt;0,_xlfn.RANK.EQ('Szerződés állomány'!AT10,'Szerződés állomány'!AT$2:AT$34),"")</f>
        <v/>
      </c>
      <c r="AU10" s="14" t="str">
        <f>IF('Szerződés állomány'!AU10&gt;0,_xlfn.RANK.EQ('Szerződés állomány'!AU10,'Szerződés állomány'!AU$2:AU$34),"")</f>
        <v/>
      </c>
      <c r="AV10" s="14" t="str">
        <f>IF('Szerződés állomány'!AV10&gt;0,_xlfn.RANK.EQ('Szerződés állomány'!AV10,'Szerződés állomány'!AV$2:AV$34),"")</f>
        <v/>
      </c>
      <c r="AW10" s="14">
        <f>IF('Szerződés állomány'!AW10&gt;0,_xlfn.RANK.EQ('Szerződés állomány'!AW10,'Szerződés állomány'!AW$2:AW$34),"")</f>
        <v>1</v>
      </c>
      <c r="AX10" s="14" t="str">
        <f>IF('Szerződés állomány'!AX10&gt;0,_xlfn.RANK.EQ('Szerződés állomány'!AX10,'Szerződés állomány'!AX$2:AX$34),"")</f>
        <v/>
      </c>
      <c r="AY10" s="14">
        <f>IF('Szerződés állomány'!AY10&gt;0,_xlfn.RANK.EQ('Szerződés állomány'!AY10,'Szerződés állomány'!AY$2:AY$34),"")</f>
        <v>6</v>
      </c>
      <c r="AZ10" s="14" t="str">
        <f>IF('Szerződés állomány'!AZ10&gt;0,_xlfn.RANK.EQ('Szerződés állomány'!AZ10,'Szerződés állomány'!AZ$2:AZ$34),"")</f>
        <v/>
      </c>
      <c r="BA10" s="14">
        <f>IF('Szerződés állomány'!BA10&gt;0,_xlfn.RANK.EQ('Szerződés állomány'!BA10,'Szerződés állomány'!BA$2:BA$34),"")</f>
        <v>7</v>
      </c>
      <c r="BB10" s="14" t="str">
        <f>IF('Szerződés állomány'!BB10&gt;0,_xlfn.RANK.EQ('Szerződés állomány'!BB10,'Szerződés állomány'!BB$2:BB$34),"")</f>
        <v/>
      </c>
      <c r="BC10" s="14">
        <f>IF('Szerződés állomány'!BC10&gt;0,_xlfn.RANK.EQ('Szerződés állomány'!BC10,'Szerződés állomány'!BC$2:BC$34),"")</f>
        <v>11</v>
      </c>
      <c r="BD10" s="14">
        <f>IF('Szerződés állomány'!BD10&gt;0,_xlfn.RANK.EQ('Szerződés állomány'!BD10,'Szerződés állomány'!BD$2:BD$34),"")</f>
        <v>8</v>
      </c>
      <c r="BE10" s="14">
        <f>IF('Szerződés állomány'!BE10&gt;0,_xlfn.RANK.EQ('Szerződés állomány'!BE10,'Szerződés állomány'!BE$2:BE$34),"")</f>
        <v>5</v>
      </c>
      <c r="BF10" s="14">
        <f>IF('Szerződés állomány'!BF10&gt;0,_xlfn.RANK.EQ('Szerződés állomány'!BF10,'Szerződés állomány'!BF$2:BF$34),"")</f>
        <v>5</v>
      </c>
      <c r="BG10" s="14">
        <f>IF('Szerződés állomány'!BG10&gt;0,_xlfn.RANK.EQ('Szerződés állomány'!BG10,'Szerződés állomány'!BG$2:BG$34),"")</f>
        <v>6</v>
      </c>
      <c r="BH10" s="14">
        <f>IF('Szerződés állomány'!BH10&gt;0,_xlfn.RANK.EQ('Szerződés állomány'!BH10,'Szerződés állomány'!BH$2:BH$34),"")</f>
        <v>8</v>
      </c>
      <c r="BI10" s="14" t="str">
        <f>IF('Szerződés állomány'!BI10&gt;0,_xlfn.RANK.EQ('Szerződés állomány'!BI10,'Szerződés állomány'!BI$2:BI$34),"")</f>
        <v/>
      </c>
      <c r="BJ10" s="14" t="str">
        <f>IF('Szerződés állomány'!BJ10&gt;0,_xlfn.RANK.EQ('Szerződés állomány'!BJ10,'Szerződés állomány'!BJ$2:BJ$34),"")</f>
        <v/>
      </c>
      <c r="BK10" s="14">
        <f>IF('Szerződés állomány'!BK10&gt;0,_xlfn.RANK.EQ('Szerződés állomány'!BK10,'Szerződés állomány'!BK$2:BK$34),"")</f>
        <v>1</v>
      </c>
      <c r="BL10" s="14" t="str">
        <f>IF('Szerződés állomány'!BL10&gt;0,_xlfn.RANK.EQ('Szerződés állomány'!BL10,'Szerződés állomány'!BL$2:BL$34),"")</f>
        <v/>
      </c>
      <c r="BM10" s="14">
        <f>IF('Szerződés állomány'!BM10&gt;0,_xlfn.RANK.EQ('Szerződés állomány'!BM10,'Szerződés állomány'!BM$2:BM$34),"")</f>
        <v>6</v>
      </c>
      <c r="BN10" s="14">
        <f>IF('Szerződés állomány'!BN10&gt;0,_xlfn.RANK.EQ('Szerződés állomány'!BN10,'Szerződés állomány'!BN$2:BN$34),"")</f>
        <v>10</v>
      </c>
      <c r="BO10" s="14">
        <f>IF('Szerződés állomány'!BO10&gt;0,_xlfn.RANK.EQ('Szerződés állomány'!BO10,'Szerződés állomány'!BO$2:BO$34),"")</f>
        <v>6</v>
      </c>
      <c r="BP10" s="14" t="str">
        <f>IF('Szerződés állomány'!BP10&gt;0,_xlfn.RANK.EQ('Szerződés állomány'!BP10,'Szerződés állomány'!BP$2:BP$34),"")</f>
        <v/>
      </c>
      <c r="BQ10" s="14">
        <f>IF('Szerződés állomány'!BQ10&gt;0,_xlfn.RANK.EQ('Szerződés állomány'!BQ10,'Szerződés állomány'!BQ$2:BQ$34),"")</f>
        <v>1</v>
      </c>
      <c r="BR10" s="14">
        <f>IF('Szerződés állomány'!BR10&gt;0,_xlfn.RANK.EQ('Szerződés állomány'!BR10,'Szerződés állomány'!BR$2:BR$34),"")</f>
        <v>6</v>
      </c>
      <c r="BS10" s="14" t="str">
        <f>IF('Szerződés állomány'!BS10&gt;0,_xlfn.RANK.EQ('Szerződés állomány'!BS10,'Szerződés állomány'!BS$2:BS$27),"")</f>
        <v/>
      </c>
    </row>
    <row r="11" spans="1:71" x14ac:dyDescent="0.2">
      <c r="A11" s="12" t="str">
        <f>'Szerződés állomány'!A11</f>
        <v>Erste Leasing Cégcsoport</v>
      </c>
      <c r="B11" s="14">
        <f>IF('Szerződés állomány'!B11&gt;0,_xlfn.RANK.EQ('Szerződés állomány'!B11,'Szerződés állomány'!B$2:B$34),"")</f>
        <v>11</v>
      </c>
      <c r="C11" s="14">
        <f>IF('Szerződés állomány'!C11&gt;0,_xlfn.RANK.EQ('Szerződés állomány'!C11,'Szerződés állomány'!C$2:C$34),"")</f>
        <v>12</v>
      </c>
      <c r="D11" s="14" t="str">
        <f>IF('Szerződés állomány'!D11&gt;0,_xlfn.RANK.EQ('Szerződés állomány'!D11,'Szerződés állomány'!D$2:D$34),"")</f>
        <v/>
      </c>
      <c r="E11" s="14" t="str">
        <f>IF('Szerződés állomány'!E11&gt;0,_xlfn.RANK.EQ('Szerződés állomány'!E11,'Szerződés állomány'!E$2:E$34),"")</f>
        <v/>
      </c>
      <c r="F11" s="14" t="str">
        <f>IF('Szerződés állomány'!F11&gt;0,_xlfn.RANK.EQ('Szerződés állomány'!F11,'Szerződés állomány'!F$2:F$34),"")</f>
        <v/>
      </c>
      <c r="G11" s="14" t="str">
        <f>IF('Szerződés állomány'!G11&gt;0,_xlfn.RANK.EQ('Szerződés állomány'!G11,'Szerződés állomány'!G$2:G$34),"")</f>
        <v/>
      </c>
      <c r="H11" s="14">
        <f>IF('Szerződés állomány'!H11&gt;0,_xlfn.RANK.EQ('Szerződés állomány'!H11,'Szerződés állomány'!H$2:H$34),"")</f>
        <v>2</v>
      </c>
      <c r="I11" s="14">
        <f>IF('Szerződés állomány'!I11&gt;0,_xlfn.RANK.EQ('Szerződés állomány'!I11,'Szerződés állomány'!I$2:I$34),"")</f>
        <v>3</v>
      </c>
      <c r="J11" s="14" t="str">
        <f>IF('Szerződés állomány'!J11&gt;0,_xlfn.RANK.EQ('Szerződés állomány'!J11,'Szerződés állomány'!J$2:J$34),"")</f>
        <v/>
      </c>
      <c r="K11" s="14">
        <f>IF('Szerződés állomány'!K11&gt;0,_xlfn.RANK.EQ('Szerződés állomány'!K11,'Szerződés állomány'!K$2:K$34),"")</f>
        <v>12</v>
      </c>
      <c r="L11" s="14">
        <f>IF('Szerződés állomány'!L11&gt;0,_xlfn.RANK.EQ('Szerződés állomány'!L11,'Szerződés állomány'!L$2:L$34),"")</f>
        <v>10</v>
      </c>
      <c r="M11" s="14">
        <f>IF('Szerződés állomány'!M11&gt;0,_xlfn.RANK.EQ('Szerződés állomány'!M11,'Szerződés állomány'!M$2:M$34),"")</f>
        <v>8</v>
      </c>
      <c r="N11" s="14" t="str">
        <f>IF('Szerződés állomány'!N11&gt;0,_xlfn.RANK.EQ('Szerződés állomány'!N11,'Szerződés állomány'!N$2:N$34),"")</f>
        <v/>
      </c>
      <c r="O11" s="14">
        <f>IF('Szerződés állomány'!O11&gt;0,_xlfn.RANK.EQ('Szerződés állomány'!O11,'Szerződés állomány'!O$2:O$34),"")</f>
        <v>4</v>
      </c>
      <c r="P11" s="14" t="str">
        <f>IF('Szerződés állomány'!P11&gt;0,_xlfn.RANK.EQ('Szerződés állomány'!P11,'Szerződés állomány'!P$2:P$34),"")</f>
        <v/>
      </c>
      <c r="Q11" s="14" t="str">
        <f>IF('Szerződés állomány'!Q11&gt;0,_xlfn.RANK.EQ('Szerződés állomány'!Q11,'Szerződés állomány'!Q$2:Q$34),"")</f>
        <v/>
      </c>
      <c r="R11" s="14" t="str">
        <f>IF('Szerződés állomány'!R11&gt;0,_xlfn.RANK.EQ('Szerződés állomány'!R11,'Szerződés állomány'!R$2:R$34),"")</f>
        <v/>
      </c>
      <c r="S11" s="14" t="str">
        <f>IF('Szerződés állomány'!S11&gt;0,_xlfn.RANK.EQ('Szerződés állomány'!S11,'Szerződés állomány'!S$2:S$34),"")</f>
        <v/>
      </c>
      <c r="T11" s="14" t="str">
        <f>IF('Szerződés állomány'!T11&gt;0,_xlfn.RANK.EQ('Szerződés állomány'!T11,'Szerződés állomány'!T$2:T$34),"")</f>
        <v/>
      </c>
      <c r="U11" s="14" t="str">
        <f>IF('Szerződés állomány'!U11&gt;0,_xlfn.RANK.EQ('Szerződés állomány'!U11,'Szerződés állomány'!U$2:U$34),"")</f>
        <v/>
      </c>
      <c r="V11" s="14" t="str">
        <f>IF('Szerződés állomány'!V11&gt;0,_xlfn.RANK.EQ('Szerződés állomány'!V11,'Szerződés állomány'!V$2:V$34),"")</f>
        <v/>
      </c>
      <c r="W11" s="14" t="str">
        <f>IF('Szerződés állomány'!W11&gt;0,_xlfn.RANK.EQ('Szerződés állomány'!W11,'Szerződés állomány'!W$2:W$34),"")</f>
        <v/>
      </c>
      <c r="X11" s="14">
        <f>IF('Szerződés állomány'!X11&gt;0,_xlfn.RANK.EQ('Szerződés állomány'!X11,'Szerződés állomány'!X$2:X$34),"")</f>
        <v>3</v>
      </c>
      <c r="Y11" s="14">
        <f>IF('Szerződés állomány'!Y11&gt;0,_xlfn.RANK.EQ('Szerződés állomány'!Y11,'Szerződés állomány'!Y$2:Y$34),"")</f>
        <v>5</v>
      </c>
      <c r="Z11" s="14" t="str">
        <f>IF('Szerződés állomány'!Z11&gt;0,_xlfn.RANK.EQ('Szerződés állomány'!Z11,'Szerződés állomány'!Z$2:Z$34),"")</f>
        <v/>
      </c>
      <c r="AA11" s="14">
        <f>IF('Szerződés állomány'!AA11&gt;0,_xlfn.RANK.EQ('Szerződés állomány'!AA11,'Szerződés állomány'!AA$2:AA$34),"")</f>
        <v>3</v>
      </c>
      <c r="AB11" s="14">
        <f>IF('Szerződés állomány'!AB11&gt;0,_xlfn.RANK.EQ('Szerződés állomány'!AB11,'Szerződés állomány'!AB$2:AB$34),"")</f>
        <v>6</v>
      </c>
      <c r="AC11" s="14" t="str">
        <f>IF('Szerződés állomány'!AC11&gt;0,_xlfn.RANK.EQ('Szerződés állomány'!AC11,'Szerződés állomány'!AC$2:AC$34),"")</f>
        <v/>
      </c>
      <c r="AD11" s="14">
        <f>IF('Szerződés állomány'!AD11&gt;0,_xlfn.RANK.EQ('Szerződés állomány'!AD11,'Szerződés állomány'!AD$2:AD$34),"")</f>
        <v>12</v>
      </c>
      <c r="AE11" s="14" t="str">
        <f>IF('Szerződés állomány'!AE11&gt;0,_xlfn.RANK.EQ('Szerződés állomány'!AE11,'Szerződés állomány'!AE$2:AE$34),"")</f>
        <v/>
      </c>
      <c r="AF11" s="14">
        <f>IF('Szerződés állomány'!AF11&gt;0,_xlfn.RANK.EQ('Szerződés állomány'!AF11,'Szerződés állomány'!AF$2:AF$34),"")</f>
        <v>11</v>
      </c>
      <c r="AG11" s="14" t="str">
        <f>IF('Szerződés állomány'!AG11&gt;0,_xlfn.RANK.EQ('Szerződés állomány'!AG11,'Szerződés állomány'!AG$2:AG$34),"")</f>
        <v/>
      </c>
      <c r="AH11" s="14" t="str">
        <f>IF('Szerződés állomány'!AH11&gt;0,_xlfn.RANK.EQ('Szerződés állomány'!AH11,'Szerződés állomány'!AH$2:AH$34),"")</f>
        <v/>
      </c>
      <c r="AI11" s="14" t="str">
        <f>IF('Szerződés állomány'!AI11&gt;0,_xlfn.RANK.EQ('Szerződés állomány'!AI11,'Szerződés állomány'!AI$2:AI$34),"")</f>
        <v/>
      </c>
      <c r="AJ11" s="14">
        <f>IF('Szerződés állomány'!AJ11&gt;0,_xlfn.RANK.EQ('Szerződés állomány'!AJ11,'Szerződés állomány'!AJ$2:AJ$34),"")</f>
        <v>9</v>
      </c>
      <c r="AK11" s="14" t="str">
        <f>IF('Szerződés állomány'!AK11&gt;0,_xlfn.RANK.EQ('Szerződés állomány'!AK11,'Szerződés állomány'!AK$2:AK$34),"")</f>
        <v/>
      </c>
      <c r="AL11" s="14" t="str">
        <f>IF('Szerződés állomány'!AL11&gt;0,_xlfn.RANK.EQ('Szerződés állomány'!AL11,'Szerződés állomány'!AL$2:AL$34),"")</f>
        <v/>
      </c>
      <c r="AM11" s="14" t="str">
        <f>IF('Szerződés állomány'!AM11&gt;0,_xlfn.RANK.EQ('Szerződés állomány'!AM11,'Szerződés állomány'!AM$2:AM$34),"")</f>
        <v/>
      </c>
      <c r="AN11" s="14" t="str">
        <f>IF('Szerződés állomány'!AN11&gt;0,_xlfn.RANK.EQ('Szerződés állomány'!AN11,'Szerződés állomány'!AN$2:AN$34),"")</f>
        <v/>
      </c>
      <c r="AO11" s="14" t="str">
        <f>IF('Szerződés állomány'!AO11&gt;0,_xlfn.RANK.EQ('Szerződés állomány'!AO11,'Szerződés állomány'!AO$2:AO$34),"")</f>
        <v/>
      </c>
      <c r="AP11" s="14" t="str">
        <f>IF('Szerződés állomány'!AP11&gt;0,_xlfn.RANK.EQ('Szerződés állomány'!AP11,'Szerződés állomány'!AP$2:AP$34),"")</f>
        <v/>
      </c>
      <c r="AQ11" s="14" t="str">
        <f>IF('Szerződés állomány'!AQ11&gt;0,_xlfn.RANK.EQ('Szerződés állomány'!AQ11,'Szerződés állomány'!AQ$2:AQ$34),"")</f>
        <v/>
      </c>
      <c r="AR11" s="14" t="str">
        <f>IF('Szerződés állomány'!AR11&gt;0,_xlfn.RANK.EQ('Szerződés állomány'!AR11,'Szerződés állomány'!AR$2:AR$34),"")</f>
        <v/>
      </c>
      <c r="AS11" s="14" t="str">
        <f>IF('Szerződés állomány'!AS11&gt;0,_xlfn.RANK.EQ('Szerződés állomány'!AS11,'Szerződés állomány'!AS$2:AS$34),"")</f>
        <v/>
      </c>
      <c r="AT11" s="14" t="str">
        <f>IF('Szerződés állomány'!AT11&gt;0,_xlfn.RANK.EQ('Szerződés állomány'!AT11,'Szerződés állomány'!AT$2:AT$34),"")</f>
        <v/>
      </c>
      <c r="AU11" s="14" t="str">
        <f>IF('Szerződés állomány'!AU11&gt;0,_xlfn.RANK.EQ('Szerződés állomány'!AU11,'Szerződés állomány'!AU$2:AU$34),"")</f>
        <v/>
      </c>
      <c r="AV11" s="14" t="str">
        <f>IF('Szerződés állomány'!AV11&gt;0,_xlfn.RANK.EQ('Szerződés állomány'!AV11,'Szerződés állomány'!AV$2:AV$34),"")</f>
        <v/>
      </c>
      <c r="AW11" s="14" t="str">
        <f>IF('Szerződés állomány'!AW11&gt;0,_xlfn.RANK.EQ('Szerződés állomány'!AW11,'Szerződés állomány'!AW$2:AW$34),"")</f>
        <v/>
      </c>
      <c r="AX11" s="14" t="str">
        <f>IF('Szerződés állomány'!AX11&gt;0,_xlfn.RANK.EQ('Szerződés állomány'!AX11,'Szerződés állomány'!AX$2:AX$34),"")</f>
        <v/>
      </c>
      <c r="AY11" s="14">
        <f>IF('Szerződés állomány'!AY11&gt;0,_xlfn.RANK.EQ('Szerződés állomány'!AY11,'Szerződés állomány'!AY$2:AY$34),"")</f>
        <v>12</v>
      </c>
      <c r="AZ11" s="14" t="str">
        <f>IF('Szerződés állomány'!AZ11&gt;0,_xlfn.RANK.EQ('Szerződés állomány'!AZ11,'Szerződés állomány'!AZ$2:AZ$34),"")</f>
        <v/>
      </c>
      <c r="BA11" s="14" t="str">
        <f>IF('Szerződés állomány'!BA11&gt;0,_xlfn.RANK.EQ('Szerződés állomány'!BA11,'Szerződés állomány'!BA$2:BA$34),"")</f>
        <v/>
      </c>
      <c r="BB11" s="14">
        <f>IF('Szerződés állomány'!BB11&gt;0,_xlfn.RANK.EQ('Szerződés állomány'!BB11,'Szerződés állomány'!BB$2:BB$34),"")</f>
        <v>2</v>
      </c>
      <c r="BC11" s="14" t="str">
        <f>IF('Szerződés állomány'!BC11&gt;0,_xlfn.RANK.EQ('Szerződés állomány'!BC11,'Szerződés állomány'!BC$2:BC$34),"")</f>
        <v/>
      </c>
      <c r="BD11" s="14">
        <f>IF('Szerződés állomány'!BD11&gt;0,_xlfn.RANK.EQ('Szerződés állomány'!BD11,'Szerződés állomány'!BD$2:BD$34),"")</f>
        <v>5</v>
      </c>
      <c r="BE11" s="14">
        <f>IF('Szerződés állomány'!BE11&gt;0,_xlfn.RANK.EQ('Szerződés állomány'!BE11,'Szerződés állomány'!BE$2:BE$34),"")</f>
        <v>13</v>
      </c>
      <c r="BF11" s="14">
        <f>IF('Szerződés állomány'!BF11&gt;0,_xlfn.RANK.EQ('Szerződés állomány'!BF11,'Szerződés állomány'!BF$2:BF$34),"")</f>
        <v>11</v>
      </c>
      <c r="BG11" s="14" t="str">
        <f>IF('Szerződés állomány'!BG11&gt;0,_xlfn.RANK.EQ('Szerződés állomány'!BG11,'Szerződés állomány'!BG$2:BG$34),"")</f>
        <v/>
      </c>
      <c r="BH11" s="14">
        <f>IF('Szerződés állomány'!BH11&gt;0,_xlfn.RANK.EQ('Szerződés állomány'!BH11,'Szerződés állomány'!BH$2:BH$34),"")</f>
        <v>10</v>
      </c>
      <c r="BI11" s="14" t="str">
        <f>IF('Szerződés állomány'!BI11&gt;0,_xlfn.RANK.EQ('Szerződés állomány'!BI11,'Szerződés állomány'!BI$2:BI$34),"")</f>
        <v/>
      </c>
      <c r="BJ11" s="14" t="str">
        <f>IF('Szerződés állomány'!BJ11&gt;0,_xlfn.RANK.EQ('Szerződés állomány'!BJ11,'Szerződés állomány'!BJ$2:BJ$34),"")</f>
        <v/>
      </c>
      <c r="BK11" s="14" t="str">
        <f>IF('Szerződés állomány'!BK11&gt;0,_xlfn.RANK.EQ('Szerződés állomány'!BK11,'Szerződés állomány'!BK$2:BK$34),"")</f>
        <v/>
      </c>
      <c r="BL11" s="14" t="str">
        <f>IF('Szerződés állomány'!BL11&gt;0,_xlfn.RANK.EQ('Szerződés állomány'!BL11,'Szerződés állomány'!BL$2:BL$34),"")</f>
        <v/>
      </c>
      <c r="BM11" s="14">
        <f>IF('Szerződés állomány'!BM11&gt;0,_xlfn.RANK.EQ('Szerződés állomány'!BM11,'Szerződés állomány'!BM$2:BM$34),"")</f>
        <v>16</v>
      </c>
      <c r="BN11" s="14">
        <f>IF('Szerződés állomány'!BN11&gt;0,_xlfn.RANK.EQ('Szerződés állomány'!BN11,'Szerződés állomány'!BN$2:BN$34),"")</f>
        <v>5</v>
      </c>
      <c r="BO11" s="14">
        <f>IF('Szerződés állomány'!BO11&gt;0,_xlfn.RANK.EQ('Szerződés állomány'!BO11,'Szerződés állomány'!BO$2:BO$34),"")</f>
        <v>13</v>
      </c>
      <c r="BP11" s="14" t="str">
        <f>IF('Szerződés állomány'!BP11&gt;0,_xlfn.RANK.EQ('Szerződés állomány'!BP11,'Szerződés állomány'!BP$2:BP$34),"")</f>
        <v/>
      </c>
      <c r="BQ11" s="14" t="str">
        <f>IF('Szerződés állomány'!BQ11&gt;0,_xlfn.RANK.EQ('Szerződés állomány'!BQ11,'Szerződés állomány'!BQ$2:BQ$34),"")</f>
        <v/>
      </c>
      <c r="BR11" s="14">
        <f>IF('Szerződés állomány'!BR11&gt;0,_xlfn.RANK.EQ('Szerződés állomány'!BR11,'Szerződés állomány'!BR$2:BR$34),"")</f>
        <v>17</v>
      </c>
      <c r="BS11" s="14" t="str">
        <f>IF('Szerződés állomány'!BS11&gt;0,_xlfn.RANK.EQ('Szerződés állomány'!BS11,'Szerződés állomány'!BS$2:BS$27),"")</f>
        <v/>
      </c>
    </row>
    <row r="12" spans="1:71" x14ac:dyDescent="0.2">
      <c r="A12" s="12" t="str">
        <f>'Szerződés állomány'!A12</f>
        <v>Budapest Bank Zrt., Budapest Lízing Zrt.</v>
      </c>
      <c r="B12" s="14">
        <f>IF('Szerződés állomány'!B12&gt;0,_xlfn.RANK.EQ('Szerződés állomány'!B12,'Szerződés állomány'!B$2:B$34),"")</f>
        <v>3</v>
      </c>
      <c r="C12" s="14">
        <f>IF('Szerződés állomány'!C12&gt;0,_xlfn.RANK.EQ('Szerződés állomány'!C12,'Szerződés állomány'!C$2:C$34),"")</f>
        <v>4</v>
      </c>
      <c r="D12" s="14" t="str">
        <f>IF('Szerződés állomány'!D12&gt;0,_xlfn.RANK.EQ('Szerződés állomány'!D12,'Szerződés állomány'!D$2:D$34),"")</f>
        <v/>
      </c>
      <c r="E12" s="14" t="str">
        <f>IF('Szerződés állomány'!E12&gt;0,_xlfn.RANK.EQ('Szerződés állomány'!E12,'Szerződés állomány'!E$2:E$34),"")</f>
        <v/>
      </c>
      <c r="F12" s="14" t="str">
        <f>IF('Szerződés állomány'!F12&gt;0,_xlfn.RANK.EQ('Szerződés állomány'!F12,'Szerződés állomány'!F$2:F$34),"")</f>
        <v/>
      </c>
      <c r="G12" s="14" t="str">
        <f>IF('Szerződés állomány'!G12&gt;0,_xlfn.RANK.EQ('Szerződés állomány'!G12,'Szerződés állomány'!G$2:G$34),"")</f>
        <v/>
      </c>
      <c r="H12" s="14">
        <f>IF('Szerződés állomány'!H12&gt;0,_xlfn.RANK.EQ('Szerződés állomány'!H12,'Szerződés állomány'!H$2:H$34),"")</f>
        <v>1</v>
      </c>
      <c r="I12" s="14">
        <f>IF('Szerződés állomány'!I12&gt;0,_xlfn.RANK.EQ('Szerződés állomány'!I12,'Szerződés állomány'!I$2:I$34),"")</f>
        <v>1</v>
      </c>
      <c r="J12" s="14" t="str">
        <f>IF('Szerződés állomány'!J12&gt;0,_xlfn.RANK.EQ('Szerződés állomány'!J12,'Szerződés állomány'!J$2:J$34),"")</f>
        <v/>
      </c>
      <c r="K12" s="14">
        <f>IF('Szerződés állomány'!K12&gt;0,_xlfn.RANK.EQ('Szerződés állomány'!K12,'Szerződés állomány'!K$2:K$34),"")</f>
        <v>2</v>
      </c>
      <c r="L12" s="14">
        <f>IF('Szerződés állomány'!L12&gt;0,_xlfn.RANK.EQ('Szerződés állomány'!L12,'Szerződés állomány'!L$2:L$34),"")</f>
        <v>3</v>
      </c>
      <c r="M12" s="14">
        <f>IF('Szerződés állomány'!M12&gt;0,_xlfn.RANK.EQ('Szerződés állomány'!M12,'Szerződés állomány'!M$2:M$34),"")</f>
        <v>3</v>
      </c>
      <c r="N12" s="14" t="str">
        <f>IF('Szerződés állomány'!N12&gt;0,_xlfn.RANK.EQ('Szerződés állomány'!N12,'Szerződés állomány'!N$2:N$34),"")</f>
        <v/>
      </c>
      <c r="O12" s="14" t="str">
        <f>IF('Szerződés állomány'!O12&gt;0,_xlfn.RANK.EQ('Szerződés állomány'!O12,'Szerződés állomány'!O$2:O$34),"")</f>
        <v/>
      </c>
      <c r="P12" s="14" t="str">
        <f>IF('Szerződés állomány'!P12&gt;0,_xlfn.RANK.EQ('Szerződés állomány'!P12,'Szerződés állomány'!P$2:P$34),"")</f>
        <v/>
      </c>
      <c r="Q12" s="14" t="str">
        <f>IF('Szerződés állomány'!Q12&gt;0,_xlfn.RANK.EQ('Szerződés állomány'!Q12,'Szerződés állomány'!Q$2:Q$34),"")</f>
        <v/>
      </c>
      <c r="R12" s="14" t="str">
        <f>IF('Szerződés állomány'!R12&gt;0,_xlfn.RANK.EQ('Szerződés állomány'!R12,'Szerződés állomány'!R$2:R$34),"")</f>
        <v/>
      </c>
      <c r="S12" s="14">
        <f>IF('Szerződés állomány'!S12&gt;0,_xlfn.RANK.EQ('Szerződés állomány'!S12,'Szerződés állomány'!S$2:S$34),"")</f>
        <v>4</v>
      </c>
      <c r="T12" s="14" t="str">
        <f>IF('Szerződés állomány'!T12&gt;0,_xlfn.RANK.EQ('Szerződés állomány'!T12,'Szerződés állomány'!T$2:T$34),"")</f>
        <v/>
      </c>
      <c r="U12" s="14" t="str">
        <f>IF('Szerződés állomány'!U12&gt;0,_xlfn.RANK.EQ('Szerződés állomány'!U12,'Szerződés állomány'!U$2:U$34),"")</f>
        <v/>
      </c>
      <c r="V12" s="14">
        <f>IF('Szerződés állomány'!V12&gt;0,_xlfn.RANK.EQ('Szerződés állomány'!V12,'Szerződés állomány'!V$2:V$34),"")</f>
        <v>4</v>
      </c>
      <c r="W12" s="14" t="str">
        <f>IF('Szerződés állomány'!W12&gt;0,_xlfn.RANK.EQ('Szerződés állomány'!W12,'Szerződés állomány'!W$2:W$34),"")</f>
        <v/>
      </c>
      <c r="X12" s="14" t="str">
        <f>IF('Szerződés állomány'!X12&gt;0,_xlfn.RANK.EQ('Szerződés állomány'!X12,'Szerződés állomány'!X$2:X$34),"")</f>
        <v/>
      </c>
      <c r="Y12" s="14">
        <f>IF('Szerződés állomány'!Y12&gt;0,_xlfn.RANK.EQ('Szerződés állomány'!Y12,'Szerződés állomány'!Y$2:Y$34),"")</f>
        <v>3</v>
      </c>
      <c r="Z12" s="14">
        <f>IF('Szerződés állomány'!Z12&gt;0,_xlfn.RANK.EQ('Szerződés állomány'!Z12,'Szerződés állomány'!Z$2:Z$34),"")</f>
        <v>5</v>
      </c>
      <c r="AA12" s="14" t="str">
        <f>IF('Szerződés állomány'!AA12&gt;0,_xlfn.RANK.EQ('Szerződés állomány'!AA12,'Szerződés állomány'!AA$2:AA$34),"")</f>
        <v/>
      </c>
      <c r="AB12" s="14">
        <f>IF('Szerződés állomány'!AB12&gt;0,_xlfn.RANK.EQ('Szerződés állomány'!AB12,'Szerződés állomány'!AB$2:AB$34),"")</f>
        <v>3</v>
      </c>
      <c r="AC12" s="14" t="str">
        <f>IF('Szerződés állomány'!AC12&gt;0,_xlfn.RANK.EQ('Szerződés állomány'!AC12,'Szerződés állomány'!AC$2:AC$34),"")</f>
        <v/>
      </c>
      <c r="AD12" s="14">
        <f>IF('Szerződés állomány'!AD12&gt;0,_xlfn.RANK.EQ('Szerződés állomány'!AD12,'Szerződés állomány'!AD$2:AD$34),"")</f>
        <v>6</v>
      </c>
      <c r="AE12" s="14">
        <f>IF('Szerződés állomány'!AE12&gt;0,_xlfn.RANK.EQ('Szerződés állomány'!AE12,'Szerződés állomány'!AE$2:AE$34),"")</f>
        <v>6</v>
      </c>
      <c r="AF12" s="14">
        <f>IF('Szerződés állomány'!AF12&gt;0,_xlfn.RANK.EQ('Szerződés állomány'!AF12,'Szerződés állomány'!AF$2:AF$34),"")</f>
        <v>6</v>
      </c>
      <c r="AG12" s="14">
        <f>IF('Szerződés állomány'!AG12&gt;0,_xlfn.RANK.EQ('Szerződés állomány'!AG12,'Szerződés állomány'!AG$2:AG$34),"")</f>
        <v>6</v>
      </c>
      <c r="AH12" s="14">
        <f>IF('Szerződés állomány'!AH12&gt;0,_xlfn.RANK.EQ('Szerződés állomány'!AH12,'Szerződés állomány'!AH$2:AH$34),"")</f>
        <v>3</v>
      </c>
      <c r="AI12" s="14">
        <f>IF('Szerződés állomány'!AI12&gt;0,_xlfn.RANK.EQ('Szerződés állomány'!AI12,'Szerződés állomány'!AI$2:AI$34),"")</f>
        <v>2</v>
      </c>
      <c r="AJ12" s="14">
        <f>IF('Szerződés állomány'!AJ12&gt;0,_xlfn.RANK.EQ('Szerződés állomány'!AJ12,'Szerződés állomány'!AJ$2:AJ$34),"")</f>
        <v>4</v>
      </c>
      <c r="AK12" s="14">
        <f>IF('Szerződés állomány'!AK12&gt;0,_xlfn.RANK.EQ('Szerződés állomány'!AK12,'Szerződés állomány'!AK$2:AK$34),"")</f>
        <v>4</v>
      </c>
      <c r="AL12" s="14" t="str">
        <f>IF('Szerződés állomány'!AL12&gt;0,_xlfn.RANK.EQ('Szerződés állomány'!AL12,'Szerződés állomány'!AL$2:AL$34),"")</f>
        <v/>
      </c>
      <c r="AM12" s="14" t="str">
        <f>IF('Szerződés állomány'!AM12&gt;0,_xlfn.RANK.EQ('Szerződés állomány'!AM12,'Szerződés állomány'!AM$2:AM$34),"")</f>
        <v/>
      </c>
      <c r="AN12" s="14" t="str">
        <f>IF('Szerződés állomány'!AN12&gt;0,_xlfn.RANK.EQ('Szerződés állomány'!AN12,'Szerződés állomány'!AN$2:AN$34),"")</f>
        <v/>
      </c>
      <c r="AO12" s="14" t="str">
        <f>IF('Szerződés állomány'!AO12&gt;0,_xlfn.RANK.EQ('Szerződés állomány'!AO12,'Szerződés állomány'!AO$2:AO$34),"")</f>
        <v/>
      </c>
      <c r="AP12" s="14" t="str">
        <f>IF('Szerződés állomány'!AP12&gt;0,_xlfn.RANK.EQ('Szerződés állomány'!AP12,'Szerződés állomány'!AP$2:AP$34),"")</f>
        <v/>
      </c>
      <c r="AQ12" s="14" t="str">
        <f>IF('Szerződés állomány'!AQ12&gt;0,_xlfn.RANK.EQ('Szerződés állomány'!AQ12,'Szerződés állomány'!AQ$2:AQ$34),"")</f>
        <v/>
      </c>
      <c r="AR12" s="14" t="str">
        <f>IF('Szerződés állomány'!AR12&gt;0,_xlfn.RANK.EQ('Szerződés állomány'!AR12,'Szerződés állomány'!AR$2:AR$34),"")</f>
        <v/>
      </c>
      <c r="AS12" s="14" t="str">
        <f>IF('Szerződés állomány'!AS12&gt;0,_xlfn.RANK.EQ('Szerződés állomány'!AS12,'Szerződés állomány'!AS$2:AS$34),"")</f>
        <v/>
      </c>
      <c r="AT12" s="14" t="str">
        <f>IF('Szerződés állomány'!AT12&gt;0,_xlfn.RANK.EQ('Szerződés állomány'!AT12,'Szerződés állomány'!AT$2:AT$34),"")</f>
        <v/>
      </c>
      <c r="AU12" s="14" t="str">
        <f>IF('Szerződés állomány'!AU12&gt;0,_xlfn.RANK.EQ('Szerződés állomány'!AU12,'Szerződés állomány'!AU$2:AU$34),"")</f>
        <v/>
      </c>
      <c r="AV12" s="14" t="str">
        <f>IF('Szerződés állomány'!AV12&gt;0,_xlfn.RANK.EQ('Szerződés állomány'!AV12,'Szerződés állomány'!AV$2:AV$34),"")</f>
        <v/>
      </c>
      <c r="AW12" s="14" t="str">
        <f>IF('Szerződés állomány'!AW12&gt;0,_xlfn.RANK.EQ('Szerződés állomány'!AW12,'Szerződés állomány'!AW$2:AW$34),"")</f>
        <v/>
      </c>
      <c r="AX12" s="14" t="str">
        <f>IF('Szerződés állomány'!AX12&gt;0,_xlfn.RANK.EQ('Szerződés állomány'!AX12,'Szerződés állomány'!AX$2:AX$34),"")</f>
        <v/>
      </c>
      <c r="AY12" s="14">
        <f>IF('Szerződés állomány'!AY12&gt;0,_xlfn.RANK.EQ('Szerződés állomány'!AY12,'Szerződés állomány'!AY$2:AY$34),"")</f>
        <v>3</v>
      </c>
      <c r="AZ12" s="14" t="str">
        <f>IF('Szerződés állomány'!AZ12&gt;0,_xlfn.RANK.EQ('Szerződés állomány'!AZ12,'Szerződés állomány'!AZ$2:AZ$34),"")</f>
        <v/>
      </c>
      <c r="BA12" s="14" t="str">
        <f>IF('Szerződés állomány'!BA12&gt;0,_xlfn.RANK.EQ('Szerződés állomány'!BA12,'Szerződés állomány'!BA$2:BA$34),"")</f>
        <v/>
      </c>
      <c r="BB12" s="14">
        <f>IF('Szerződés állomány'!BB12&gt;0,_xlfn.RANK.EQ('Szerződés állomány'!BB12,'Szerződés állomány'!BB$2:BB$34),"")</f>
        <v>1</v>
      </c>
      <c r="BC12" s="14">
        <f>IF('Szerződés állomány'!BC12&gt;0,_xlfn.RANK.EQ('Szerződés állomány'!BC12,'Szerződés állomány'!BC$2:BC$34),"")</f>
        <v>6</v>
      </c>
      <c r="BD12" s="14">
        <f>IF('Szerződés állomány'!BD12&gt;0,_xlfn.RANK.EQ('Szerződés állomány'!BD12,'Szerződés állomány'!BD$2:BD$34),"")</f>
        <v>3</v>
      </c>
      <c r="BE12" s="14">
        <f>IF('Szerződés állomány'!BE12&gt;0,_xlfn.RANK.EQ('Szerződés állomány'!BE12,'Szerződés állomány'!BE$2:BE$34),"")</f>
        <v>6</v>
      </c>
      <c r="BF12" s="14">
        <f>IF('Szerződés állomány'!BF12&gt;0,_xlfn.RANK.EQ('Szerződés állomány'!BF12,'Szerződés állomány'!BF$2:BF$34),"")</f>
        <v>7</v>
      </c>
      <c r="BG12" s="14">
        <f>IF('Szerződés állomány'!BG12&gt;0,_xlfn.RANK.EQ('Szerződés állomány'!BG12,'Szerződés állomány'!BG$2:BG$34),"")</f>
        <v>4</v>
      </c>
      <c r="BH12" s="14">
        <f>IF('Szerződés állomány'!BH12&gt;0,_xlfn.RANK.EQ('Szerződés állomány'!BH12,'Szerződés állomány'!BH$2:BH$34),"")</f>
        <v>4</v>
      </c>
      <c r="BI12" s="14" t="str">
        <f>IF('Szerződés állomány'!BI12&gt;0,_xlfn.RANK.EQ('Szerződés állomány'!BI12,'Szerződés állomány'!BI$2:BI$34),"")</f>
        <v/>
      </c>
      <c r="BJ12" s="14" t="str">
        <f>IF('Szerződés állomány'!BJ12&gt;0,_xlfn.RANK.EQ('Szerződés állomány'!BJ12,'Szerződés állomány'!BJ$2:BJ$34),"")</f>
        <v/>
      </c>
      <c r="BK12" s="14" t="str">
        <f>IF('Szerződés állomány'!BK12&gt;0,_xlfn.RANK.EQ('Szerződés állomány'!BK12,'Szerződés állomány'!BK$2:BK$34),"")</f>
        <v/>
      </c>
      <c r="BL12" s="14" t="str">
        <f>IF('Szerződés állomány'!BL12&gt;0,_xlfn.RANK.EQ('Szerződés állomány'!BL12,'Szerződés állomány'!BL$2:BL$34),"")</f>
        <v/>
      </c>
      <c r="BM12" s="14">
        <f>IF('Szerződés állomány'!BM12&gt;0,_xlfn.RANK.EQ('Szerződés állomány'!BM12,'Szerződés állomány'!BM$2:BM$34),"")</f>
        <v>3</v>
      </c>
      <c r="BN12" s="14">
        <f>IF('Szerződés állomány'!BN12&gt;0,_xlfn.RANK.EQ('Szerződés állomány'!BN12,'Szerződés állomány'!BN$2:BN$34),"")</f>
        <v>3</v>
      </c>
      <c r="BO12" s="14">
        <f>IF('Szerződés állomány'!BO12&gt;0,_xlfn.RANK.EQ('Szerződés állomány'!BO12,'Szerződés állomány'!BO$2:BO$34),"")</f>
        <v>7</v>
      </c>
      <c r="BP12" s="14" t="str">
        <f>IF('Szerződés állomány'!BP12&gt;0,_xlfn.RANK.EQ('Szerződés állomány'!BP12,'Szerződés állomány'!BP$2:BP$34),"")</f>
        <v/>
      </c>
      <c r="BQ12" s="14" t="str">
        <f>IF('Szerződés állomány'!BQ12&gt;0,_xlfn.RANK.EQ('Szerződés állomány'!BQ12,'Szerződés állomány'!BQ$2:BQ$34),"")</f>
        <v/>
      </c>
      <c r="BR12" s="14">
        <f>IF('Szerződés állomány'!BR12&gt;0,_xlfn.RANK.EQ('Szerződés állomány'!BR12,'Szerződés állomány'!BR$2:BR$34),"")</f>
        <v>3</v>
      </c>
      <c r="BS12" s="14" t="str">
        <f>IF('Szerződés állomány'!BS12&gt;0,_xlfn.RANK.EQ('Szerződés állomány'!BS12,'Szerződés állomány'!BS$2:BS$27),"")</f>
        <v/>
      </c>
    </row>
    <row r="13" spans="1:71" x14ac:dyDescent="0.2">
      <c r="A13" s="12" t="str">
        <f>'Szerződés állomány'!A13</f>
        <v>Régió Holding Kft.</v>
      </c>
      <c r="B13" s="14">
        <f>IF('Szerződés állomány'!B13&gt;0,_xlfn.RANK.EQ('Szerződés állomány'!B13,'Szerződés állomány'!B$2:B$34),"")</f>
        <v>14</v>
      </c>
      <c r="C13" s="14">
        <f>IF('Szerződés állomány'!C13&gt;0,_xlfn.RANK.EQ('Szerződés állomány'!C13,'Szerződés állomány'!C$2:C$34),"")</f>
        <v>16</v>
      </c>
      <c r="D13" s="14">
        <f>IF('Szerződés állomány'!D13&gt;0,_xlfn.RANK.EQ('Szerződés állomány'!D13,'Szerződés állomány'!D$2:D$34),"")</f>
        <v>6</v>
      </c>
      <c r="E13" s="14" t="str">
        <f>IF('Szerződés állomány'!E13&gt;0,_xlfn.RANK.EQ('Szerződés állomány'!E13,'Szerződés állomány'!E$2:E$34),"")</f>
        <v/>
      </c>
      <c r="F13" s="14" t="str">
        <f>IF('Szerződés állomány'!F13&gt;0,_xlfn.RANK.EQ('Szerződés állomány'!F13,'Szerződés állomány'!F$2:F$34),"")</f>
        <v/>
      </c>
      <c r="G13" s="14" t="str">
        <f>IF('Szerződés állomány'!G13&gt;0,_xlfn.RANK.EQ('Szerződés állomány'!G13,'Szerződés állomány'!G$2:G$34),"")</f>
        <v/>
      </c>
      <c r="H13" s="14" t="str">
        <f>IF('Szerződés állomány'!H13&gt;0,_xlfn.RANK.EQ('Szerződés állomány'!H13,'Szerződés állomány'!H$2:H$34),"")</f>
        <v/>
      </c>
      <c r="I13" s="14" t="str">
        <f>IF('Szerződés állomány'!I13&gt;0,_xlfn.RANK.EQ('Szerződés állomány'!I13,'Szerződés állomány'!I$2:I$34),"")</f>
        <v/>
      </c>
      <c r="J13" s="14" t="str">
        <f>IF('Szerződés állomány'!J13&gt;0,_xlfn.RANK.EQ('Szerződés állomány'!J13,'Szerződés állomány'!J$2:J$34),"")</f>
        <v/>
      </c>
      <c r="K13" s="14" t="str">
        <f>IF('Szerződés állomány'!K13&gt;0,_xlfn.RANK.EQ('Szerződés állomány'!K13,'Szerződés állomány'!K$2:K$34),"")</f>
        <v/>
      </c>
      <c r="L13" s="14">
        <f>IF('Szerződés állomány'!L13&gt;0,_xlfn.RANK.EQ('Szerződés állomány'!L13,'Szerződés állomány'!L$2:L$34),"")</f>
        <v>15</v>
      </c>
      <c r="M13" s="14">
        <f>IF('Szerződés állomány'!M13&gt;0,_xlfn.RANK.EQ('Szerződés állomány'!M13,'Szerződés állomány'!M$2:M$34),"")</f>
        <v>13</v>
      </c>
      <c r="N13" s="14" t="str">
        <f>IF('Szerződés állomány'!N13&gt;0,_xlfn.RANK.EQ('Szerződés állomány'!N13,'Szerződés állomány'!N$2:N$34),"")</f>
        <v/>
      </c>
      <c r="O13" s="14" t="str">
        <f>IF('Szerződés állomány'!O13&gt;0,_xlfn.RANK.EQ('Szerződés állomány'!O13,'Szerződés állomány'!O$2:O$34),"")</f>
        <v/>
      </c>
      <c r="P13" s="14" t="str">
        <f>IF('Szerződés állomány'!P13&gt;0,_xlfn.RANK.EQ('Szerződés állomány'!P13,'Szerződés állomány'!P$2:P$34),"")</f>
        <v/>
      </c>
      <c r="Q13" s="14" t="str">
        <f>IF('Szerződés állomány'!Q13&gt;0,_xlfn.RANK.EQ('Szerződés állomány'!Q13,'Szerződés állomány'!Q$2:Q$34),"")</f>
        <v/>
      </c>
      <c r="R13" s="14" t="str">
        <f>IF('Szerződés állomány'!R13&gt;0,_xlfn.RANK.EQ('Szerződés állomány'!R13,'Szerződés állomány'!R$2:R$34),"")</f>
        <v/>
      </c>
      <c r="S13" s="14">
        <f>IF('Szerződés állomány'!S13&gt;0,_xlfn.RANK.EQ('Szerződés állomány'!S13,'Szerződés állomány'!S$2:S$34),"")</f>
        <v>10</v>
      </c>
      <c r="T13" s="14" t="str">
        <f>IF('Szerződés állomány'!T13&gt;0,_xlfn.RANK.EQ('Szerződés állomány'!T13,'Szerződés állomány'!T$2:T$34),"")</f>
        <v/>
      </c>
      <c r="U13" s="14" t="str">
        <f>IF('Szerződés állomány'!U13&gt;0,_xlfn.RANK.EQ('Szerződés állomány'!U13,'Szerződés állomány'!U$2:U$34),"")</f>
        <v/>
      </c>
      <c r="V13" s="14">
        <f>IF('Szerződés állomány'!V13&gt;0,_xlfn.RANK.EQ('Szerződés állomány'!V13,'Szerződés állomány'!V$2:V$34),"")</f>
        <v>6</v>
      </c>
      <c r="W13" s="14" t="str">
        <f>IF('Szerződés állomány'!W13&gt;0,_xlfn.RANK.EQ('Szerződés állomány'!W13,'Szerződés állomány'!W$2:W$34),"")</f>
        <v/>
      </c>
      <c r="X13" s="14" t="str">
        <f>IF('Szerződés állomány'!X13&gt;0,_xlfn.RANK.EQ('Szerződés állomány'!X13,'Szerződés állomány'!X$2:X$34),"")</f>
        <v/>
      </c>
      <c r="Y13" s="14">
        <f>IF('Szerződés állomány'!Y13&gt;0,_xlfn.RANK.EQ('Szerződés állomány'!Y13,'Szerződés állomány'!Y$2:Y$34),"")</f>
        <v>14</v>
      </c>
      <c r="Z13" s="14">
        <f>IF('Szerződés állomány'!Z13&gt;0,_xlfn.RANK.EQ('Szerződés állomány'!Z13,'Szerződés állomány'!Z$2:Z$34),"")</f>
        <v>6</v>
      </c>
      <c r="AA13" s="14" t="str">
        <f>IF('Szerződés állomány'!AA13&gt;0,_xlfn.RANK.EQ('Szerződés állomány'!AA13,'Szerződés állomány'!AA$2:AA$34),"")</f>
        <v/>
      </c>
      <c r="AB13" s="14">
        <f>IF('Szerződés állomány'!AB13&gt;0,_xlfn.RANK.EQ('Szerződés állomány'!AB13,'Szerződés állomány'!AB$2:AB$34),"")</f>
        <v>11</v>
      </c>
      <c r="AC13" s="14">
        <f>IF('Szerződés állomány'!AC13&gt;0,_xlfn.RANK.EQ('Szerződés állomány'!AC13,'Szerződés állomány'!AC$2:AC$34),"")</f>
        <v>8</v>
      </c>
      <c r="AD13" s="14">
        <f>IF('Szerződés állomány'!AD13&gt;0,_xlfn.RANK.EQ('Szerződés állomány'!AD13,'Szerződés állomány'!AD$2:AD$34),"")</f>
        <v>15</v>
      </c>
      <c r="AE13" s="14">
        <f>IF('Szerződés állomány'!AE13&gt;0,_xlfn.RANK.EQ('Szerződés állomány'!AE13,'Szerződés állomány'!AE$2:AE$34),"")</f>
        <v>12</v>
      </c>
      <c r="AF13" s="14">
        <f>IF('Szerződés állomány'!AF13&gt;0,_xlfn.RANK.EQ('Szerződés állomány'!AF13,'Szerződés állomány'!AF$2:AF$34),"")</f>
        <v>14</v>
      </c>
      <c r="AG13" s="14">
        <f>IF('Szerződés állomány'!AG13&gt;0,_xlfn.RANK.EQ('Szerződés állomány'!AG13,'Szerződés állomány'!AG$2:AG$34),"")</f>
        <v>11</v>
      </c>
      <c r="AH13" s="14">
        <f>IF('Szerződés állomány'!AH13&gt;0,_xlfn.RANK.EQ('Szerződés állomány'!AH13,'Szerződés állomány'!AH$2:AH$34),"")</f>
        <v>13</v>
      </c>
      <c r="AI13" s="14" t="str">
        <f>IF('Szerződés állomány'!AI13&gt;0,_xlfn.RANK.EQ('Szerződés állomány'!AI13,'Szerződés állomány'!AI$2:AI$34),"")</f>
        <v/>
      </c>
      <c r="AJ13" s="14">
        <f>IF('Szerződés állomány'!AJ13&gt;0,_xlfn.RANK.EQ('Szerződés állomány'!AJ13,'Szerződés állomány'!AJ$2:AJ$34),"")</f>
        <v>13</v>
      </c>
      <c r="AK13" s="14">
        <f>IF('Szerződés állomány'!AK13&gt;0,_xlfn.RANK.EQ('Szerződés állomány'!AK13,'Szerződés állomány'!AK$2:AK$34),"")</f>
        <v>1</v>
      </c>
      <c r="AL13" s="14" t="str">
        <f>IF('Szerződés állomány'!AL13&gt;0,_xlfn.RANK.EQ('Szerződés állomány'!AL13,'Szerződés állomány'!AL$2:AL$34),"")</f>
        <v/>
      </c>
      <c r="AM13" s="14" t="str">
        <f>IF('Szerződés állomány'!AM13&gt;0,_xlfn.RANK.EQ('Szerződés állomány'!AM13,'Szerződés állomány'!AM$2:AM$34),"")</f>
        <v/>
      </c>
      <c r="AN13" s="14" t="str">
        <f>IF('Szerződés állomány'!AN13&gt;0,_xlfn.RANK.EQ('Szerződés állomány'!AN13,'Szerződés állomány'!AN$2:AN$34),"")</f>
        <v/>
      </c>
      <c r="AO13" s="14" t="str">
        <f>IF('Szerződés állomány'!AO13&gt;0,_xlfn.RANK.EQ('Szerződés állomány'!AO13,'Szerződés állomány'!AO$2:AO$34),"")</f>
        <v/>
      </c>
      <c r="AP13" s="14" t="str">
        <f>IF('Szerződés állomány'!AP13&gt;0,_xlfn.RANK.EQ('Szerződés állomány'!AP13,'Szerződés állomány'!AP$2:AP$34),"")</f>
        <v/>
      </c>
      <c r="AQ13" s="14" t="str">
        <f>IF('Szerződés állomány'!AQ13&gt;0,_xlfn.RANK.EQ('Szerződés állomány'!AQ13,'Szerződés állomány'!AQ$2:AQ$34),"")</f>
        <v/>
      </c>
      <c r="AR13" s="14" t="str">
        <f>IF('Szerződés állomány'!AR13&gt;0,_xlfn.RANK.EQ('Szerződés állomány'!AR13,'Szerződés állomány'!AR$2:AR$34),"")</f>
        <v/>
      </c>
      <c r="AS13" s="14" t="str">
        <f>IF('Szerződés állomány'!AS13&gt;0,_xlfn.RANK.EQ('Szerződés állomány'!AS13,'Szerződés állomány'!AS$2:AS$34),"")</f>
        <v/>
      </c>
      <c r="AT13" s="14" t="str">
        <f>IF('Szerződés állomány'!AT13&gt;0,_xlfn.RANK.EQ('Szerződés állomány'!AT13,'Szerződés állomány'!AT$2:AT$34),"")</f>
        <v/>
      </c>
      <c r="AU13" s="14" t="str">
        <f>IF('Szerződés állomány'!AU13&gt;0,_xlfn.RANK.EQ('Szerződés állomány'!AU13,'Szerződés állomány'!AU$2:AU$34),"")</f>
        <v/>
      </c>
      <c r="AV13" s="14" t="str">
        <f>IF('Szerződés állomány'!AV13&gt;0,_xlfn.RANK.EQ('Szerződés állomány'!AV13,'Szerződés állomány'!AV$2:AV$34),"")</f>
        <v/>
      </c>
      <c r="AW13" s="14">
        <f>IF('Szerződés állomány'!AW13&gt;0,_xlfn.RANK.EQ('Szerződés állomány'!AW13,'Szerződés állomány'!AW$2:AW$34),"")</f>
        <v>3</v>
      </c>
      <c r="AX13" s="14" t="str">
        <f>IF('Szerződés állomány'!AX13&gt;0,_xlfn.RANK.EQ('Szerződés állomány'!AX13,'Szerződés állomány'!AX$2:AX$34),"")</f>
        <v/>
      </c>
      <c r="AY13" s="14">
        <f>IF('Szerződés állomány'!AY13&gt;0,_xlfn.RANK.EQ('Szerződés állomány'!AY13,'Szerződés állomány'!AY$2:AY$34),"")</f>
        <v>16</v>
      </c>
      <c r="AZ13" s="14">
        <f>IF('Szerződés állomány'!AZ13&gt;0,_xlfn.RANK.EQ('Szerződés állomány'!AZ13,'Szerződés állomány'!AZ$2:AZ$34),"")</f>
        <v>7</v>
      </c>
      <c r="BA13" s="14" t="str">
        <f>IF('Szerződés állomány'!BA13&gt;0,_xlfn.RANK.EQ('Szerződés állomány'!BA13,'Szerződés állomány'!BA$2:BA$34),"")</f>
        <v/>
      </c>
      <c r="BB13" s="14" t="str">
        <f>IF('Szerződés állomány'!BB13&gt;0,_xlfn.RANK.EQ('Szerződés állomány'!BB13,'Szerződés állomány'!BB$2:BB$34),"")</f>
        <v/>
      </c>
      <c r="BC13" s="14">
        <f>IF('Szerződés állomány'!BC13&gt;0,_xlfn.RANK.EQ('Szerződés állomány'!BC13,'Szerződés állomány'!BC$2:BC$34),"")</f>
        <v>9</v>
      </c>
      <c r="BD13" s="14">
        <f>IF('Szerződés állomány'!BD13&gt;0,_xlfn.RANK.EQ('Szerződés állomány'!BD13,'Szerződés állomány'!BD$2:BD$34),"")</f>
        <v>14</v>
      </c>
      <c r="BE13" s="14">
        <f>IF('Szerződés állomány'!BE13&gt;0,_xlfn.RANK.EQ('Szerződés állomány'!BE13,'Szerződés állomány'!BE$2:BE$34),"")</f>
        <v>14</v>
      </c>
      <c r="BF13" s="14">
        <f>IF('Szerződés állomány'!BF13&gt;0,_xlfn.RANK.EQ('Szerződés állomány'!BF13,'Szerződés állomány'!BF$2:BF$34),"")</f>
        <v>13</v>
      </c>
      <c r="BG13" s="14">
        <f>IF('Szerződés állomány'!BG13&gt;0,_xlfn.RANK.EQ('Szerződés állomány'!BG13,'Szerződés állomány'!BG$2:BG$34),"")</f>
        <v>13</v>
      </c>
      <c r="BH13" s="14">
        <f>IF('Szerződés állomány'!BH13&gt;0,_xlfn.RANK.EQ('Szerződés állomány'!BH13,'Szerződés állomány'!BH$2:BH$34),"")</f>
        <v>9</v>
      </c>
      <c r="BI13" s="14" t="str">
        <f>IF('Szerződés állomány'!BI13&gt;0,_xlfn.RANK.EQ('Szerződés állomány'!BI13,'Szerződés állomány'!BI$2:BI$34),"")</f>
        <v/>
      </c>
      <c r="BJ13" s="14" t="str">
        <f>IF('Szerződés állomány'!BJ13&gt;0,_xlfn.RANK.EQ('Szerződés állomány'!BJ13,'Szerződés állomány'!BJ$2:BJ$34),"")</f>
        <v/>
      </c>
      <c r="BK13" s="14">
        <f>IF('Szerződés állomány'!BK13&gt;0,_xlfn.RANK.EQ('Szerződés állomány'!BK13,'Szerződés állomány'!BK$2:BK$34),"")</f>
        <v>4</v>
      </c>
      <c r="BL13" s="14" t="str">
        <f>IF('Szerződés állomány'!BL13&gt;0,_xlfn.RANK.EQ('Szerződés állomány'!BL13,'Szerződés állomány'!BL$2:BL$34),"")</f>
        <v/>
      </c>
      <c r="BM13" s="14">
        <f>IF('Szerződés állomány'!BM13&gt;0,_xlfn.RANK.EQ('Szerződés állomány'!BM13,'Szerződés állomány'!BM$2:BM$34),"")</f>
        <v>21</v>
      </c>
      <c r="BN13" s="14">
        <f>IF('Szerződés állomány'!BN13&gt;0,_xlfn.RANK.EQ('Szerződés állomány'!BN13,'Szerződés állomány'!BN$2:BN$34),"")</f>
        <v>14</v>
      </c>
      <c r="BO13" s="14">
        <f>IF('Szerződés állomány'!BO13&gt;0,_xlfn.RANK.EQ('Szerződés állomány'!BO13,'Szerződés állomány'!BO$2:BO$34),"")</f>
        <v>14</v>
      </c>
      <c r="BP13" s="14" t="str">
        <f>IF('Szerződés állomány'!BP13&gt;0,_xlfn.RANK.EQ('Szerződés állomány'!BP13,'Szerződés állomány'!BP$2:BP$34),"")</f>
        <v/>
      </c>
      <c r="BQ13" s="14">
        <f>IF('Szerződés állomány'!BQ13&gt;0,_xlfn.RANK.EQ('Szerződés állomány'!BQ13,'Szerződés állomány'!BQ$2:BQ$34),"")</f>
        <v>4</v>
      </c>
      <c r="BR13" s="14">
        <f>IF('Szerződés állomány'!BR13&gt;0,_xlfn.RANK.EQ('Szerződés állomány'!BR13,'Szerződés állomány'!BR$2:BR$34),"")</f>
        <v>21</v>
      </c>
      <c r="BS13" s="14" t="str">
        <f>IF('Szerződés állomány'!BS13&gt;0,_xlfn.RANK.EQ('Szerződés állomány'!BS13,'Szerződés állomány'!BS$2:BS$27),"")</f>
        <v/>
      </c>
    </row>
    <row r="14" spans="1:71" x14ac:dyDescent="0.2">
      <c r="A14" s="12" t="str">
        <f>'Szerződés állomány'!A14</f>
        <v>Otokoc Hungary Kft.</v>
      </c>
      <c r="B14" s="14" t="str">
        <f>IF('Szerződés állomány'!B14&gt;0,_xlfn.RANK.EQ('Szerződés állomány'!B14,'Szerződés állomány'!B$2:B$34),"")</f>
        <v/>
      </c>
      <c r="C14" s="14" t="str">
        <f>IF('Szerződés állomány'!C14&gt;0,_xlfn.RANK.EQ('Szerződés állomány'!C14,'Szerződés állomány'!C$2:C$34),"")</f>
        <v/>
      </c>
      <c r="D14" s="14" t="str">
        <f>IF('Szerződés állomány'!D14&gt;0,_xlfn.RANK.EQ('Szerződés állomány'!D14,'Szerződés állomány'!D$2:D$34),"")</f>
        <v/>
      </c>
      <c r="E14" s="14" t="str">
        <f>IF('Szerződés állomány'!E14&gt;0,_xlfn.RANK.EQ('Szerződés állomány'!E14,'Szerződés állomány'!E$2:E$34),"")</f>
        <v/>
      </c>
      <c r="F14" s="14">
        <f>IF('Szerződés állomány'!F14&gt;0,_xlfn.RANK.EQ('Szerződés állomány'!F14,'Szerződés állomány'!F$2:F$34),"")</f>
        <v>8</v>
      </c>
      <c r="G14" s="14" t="str">
        <f>IF('Szerződés állomány'!G14&gt;0,_xlfn.RANK.EQ('Szerződés állomány'!G14,'Szerződés állomány'!G$2:G$34),"")</f>
        <v/>
      </c>
      <c r="H14" s="14" t="str">
        <f>IF('Szerződés állomány'!H14&gt;0,_xlfn.RANK.EQ('Szerződés állomány'!H14,'Szerződés állomány'!H$2:H$34),"")</f>
        <v/>
      </c>
      <c r="I14" s="14" t="str">
        <f>IF('Szerződés állomány'!I14&gt;0,_xlfn.RANK.EQ('Szerződés állomány'!I14,'Szerződés állomány'!I$2:I$34),"")</f>
        <v/>
      </c>
      <c r="J14" s="14" t="str">
        <f>IF('Szerződés állomány'!J14&gt;0,_xlfn.RANK.EQ('Szerződés állomány'!J14,'Szerződés állomány'!J$2:J$34),"")</f>
        <v/>
      </c>
      <c r="K14" s="14" t="str">
        <f>IF('Szerződés állomány'!K14&gt;0,_xlfn.RANK.EQ('Szerződés állomány'!K14,'Szerződés állomány'!K$2:K$34),"")</f>
        <v/>
      </c>
      <c r="L14" s="14" t="str">
        <f>IF('Szerződés állomány'!L14&gt;0,_xlfn.RANK.EQ('Szerződés állomány'!L14,'Szerződés állomány'!L$2:L$34),"")</f>
        <v/>
      </c>
      <c r="M14" s="14" t="str">
        <f>IF('Szerződés állomány'!M14&gt;0,_xlfn.RANK.EQ('Szerződés állomány'!M14,'Szerződés állomány'!M$2:M$34),"")</f>
        <v/>
      </c>
      <c r="N14" s="14" t="str">
        <f>IF('Szerződés állomány'!N14&gt;0,_xlfn.RANK.EQ('Szerződés állomány'!N14,'Szerződés állomány'!N$2:N$34),"")</f>
        <v/>
      </c>
      <c r="O14" s="14" t="str">
        <f>IF('Szerződés állomány'!O14&gt;0,_xlfn.RANK.EQ('Szerződés állomány'!O14,'Szerződés állomány'!O$2:O$34),"")</f>
        <v/>
      </c>
      <c r="P14" s="14" t="str">
        <f>IF('Szerződés állomány'!P14&gt;0,_xlfn.RANK.EQ('Szerződés állomány'!P14,'Szerződés állomány'!P$2:P$34),"")</f>
        <v/>
      </c>
      <c r="Q14" s="14">
        <f>IF('Szerződés állomány'!Q14&gt;0,_xlfn.RANK.EQ('Szerződés állomány'!Q14,'Szerződés állomány'!Q$2:Q$34),"")</f>
        <v>4</v>
      </c>
      <c r="R14" s="14" t="str">
        <f>IF('Szerződés állomány'!R14&gt;0,_xlfn.RANK.EQ('Szerződés állomány'!R14,'Szerződés állomány'!R$2:R$34),"")</f>
        <v/>
      </c>
      <c r="S14" s="14" t="str">
        <f>IF('Szerződés állomány'!S14&gt;0,_xlfn.RANK.EQ('Szerződés állomány'!S14,'Szerződés állomány'!S$2:S$34),"")</f>
        <v/>
      </c>
      <c r="T14" s="14" t="str">
        <f>IF('Szerződés állomány'!T14&gt;0,_xlfn.RANK.EQ('Szerződés állomány'!T14,'Szerződés állomány'!T$2:T$34),"")</f>
        <v/>
      </c>
      <c r="U14" s="14" t="str">
        <f>IF('Szerződés állomány'!U14&gt;0,_xlfn.RANK.EQ('Szerződés állomány'!U14,'Szerződés állomány'!U$2:U$34),"")</f>
        <v/>
      </c>
      <c r="V14" s="14" t="str">
        <f>IF('Szerződés állomány'!V14&gt;0,_xlfn.RANK.EQ('Szerződés állomány'!V14,'Szerződés állomány'!V$2:V$34),"")</f>
        <v/>
      </c>
      <c r="W14" s="14" t="str">
        <f>IF('Szerződés állomány'!W14&gt;0,_xlfn.RANK.EQ('Szerződés állomány'!W14,'Szerződés állomány'!W$2:W$34),"")</f>
        <v/>
      </c>
      <c r="X14" s="14" t="str">
        <f>IF('Szerződés állomány'!X14&gt;0,_xlfn.RANK.EQ('Szerződés állomány'!X14,'Szerződés állomány'!X$2:X$34),"")</f>
        <v/>
      </c>
      <c r="Y14" s="14" t="str">
        <f>IF('Szerződés állomány'!Y14&gt;0,_xlfn.RANK.EQ('Szerződés állomány'!Y14,'Szerződés állomány'!Y$2:Y$34),"")</f>
        <v/>
      </c>
      <c r="Z14" s="14" t="str">
        <f>IF('Szerződés állomány'!Z14&gt;0,_xlfn.RANK.EQ('Szerződés állomány'!Z14,'Szerződés állomány'!Z$2:Z$34),"")</f>
        <v/>
      </c>
      <c r="AA14" s="14" t="str">
        <f>IF('Szerződés állomány'!AA14&gt;0,_xlfn.RANK.EQ('Szerződés állomány'!AA14,'Szerződés állomány'!AA$2:AA$34),"")</f>
        <v/>
      </c>
      <c r="AB14" s="14" t="str">
        <f>IF('Szerződés állomány'!AB14&gt;0,_xlfn.RANK.EQ('Szerződés állomány'!AB14,'Szerződés állomány'!AB$2:AB$34),"")</f>
        <v/>
      </c>
      <c r="AC14" s="14" t="str">
        <f>IF('Szerződés állomány'!AC14&gt;0,_xlfn.RANK.EQ('Szerződés állomány'!AC14,'Szerződés állomány'!AC$2:AC$34),"")</f>
        <v/>
      </c>
      <c r="AD14" s="14" t="str">
        <f>IF('Szerződés állomány'!AD14&gt;0,_xlfn.RANK.EQ('Szerződés állomány'!AD14,'Szerződés állomány'!AD$2:AD$34),"")</f>
        <v/>
      </c>
      <c r="AE14" s="14" t="str">
        <f>IF('Szerződés állomány'!AE14&gt;0,_xlfn.RANK.EQ('Szerződés állomány'!AE14,'Szerződés állomány'!AE$2:AE$34),"")</f>
        <v/>
      </c>
      <c r="AF14" s="14" t="str">
        <f>IF('Szerződés állomány'!AF14&gt;0,_xlfn.RANK.EQ('Szerződés állomány'!AF14,'Szerződés állomány'!AF$2:AF$34),"")</f>
        <v/>
      </c>
      <c r="AG14" s="14" t="str">
        <f>IF('Szerződés állomány'!AG14&gt;0,_xlfn.RANK.EQ('Szerződés állomány'!AG14,'Szerződés állomány'!AG$2:AG$34),"")</f>
        <v/>
      </c>
      <c r="AH14" s="14" t="str">
        <f>IF('Szerződés állomány'!AH14&gt;0,_xlfn.RANK.EQ('Szerződés állomány'!AH14,'Szerződés állomány'!AH$2:AH$34),"")</f>
        <v/>
      </c>
      <c r="AI14" s="14" t="str">
        <f>IF('Szerződés állomány'!AI14&gt;0,_xlfn.RANK.EQ('Szerződés állomány'!AI14,'Szerződés állomány'!AI$2:AI$34),"")</f>
        <v/>
      </c>
      <c r="AJ14" s="14" t="str">
        <f>IF('Szerződés állomány'!AJ14&gt;0,_xlfn.RANK.EQ('Szerződés állomány'!AJ14,'Szerződés állomány'!AJ$2:AJ$34),"")</f>
        <v/>
      </c>
      <c r="AK14" s="14" t="str">
        <f>IF('Szerződés állomány'!AK14&gt;0,_xlfn.RANK.EQ('Szerződés állomány'!AK14,'Szerződés állomány'!AK$2:AK$34),"")</f>
        <v/>
      </c>
      <c r="AL14" s="14" t="str">
        <f>IF('Szerződés állomány'!AL14&gt;0,_xlfn.RANK.EQ('Szerződés állomány'!AL14,'Szerződés állomány'!AL$2:AL$34),"")</f>
        <v/>
      </c>
      <c r="AM14" s="14" t="str">
        <f>IF('Szerződés állomány'!AM14&gt;0,_xlfn.RANK.EQ('Szerződés állomány'!AM14,'Szerződés állomány'!AM$2:AM$34),"")</f>
        <v/>
      </c>
      <c r="AN14" s="14" t="str">
        <f>IF('Szerződés állomány'!AN14&gt;0,_xlfn.RANK.EQ('Szerződés állomány'!AN14,'Szerződés állomány'!AN$2:AN$34),"")</f>
        <v/>
      </c>
      <c r="AO14" s="14" t="str">
        <f>IF('Szerződés állomány'!AO14&gt;0,_xlfn.RANK.EQ('Szerződés állomány'!AO14,'Szerződés állomány'!AO$2:AO$34),"")</f>
        <v/>
      </c>
      <c r="AP14" s="14" t="str">
        <f>IF('Szerződés állomány'!AP14&gt;0,_xlfn.RANK.EQ('Szerződés állomány'!AP14,'Szerződés állomány'!AP$2:AP$34),"")</f>
        <v/>
      </c>
      <c r="AQ14" s="14" t="str">
        <f>IF('Szerződés állomány'!AQ14&gt;0,_xlfn.RANK.EQ('Szerződés állomány'!AQ14,'Szerződés állomány'!AQ$2:AQ$34),"")</f>
        <v/>
      </c>
      <c r="AR14" s="14" t="str">
        <f>IF('Szerződés állomány'!AR14&gt;0,_xlfn.RANK.EQ('Szerződés állomány'!AR14,'Szerződés állomány'!AR$2:AR$34),"")</f>
        <v/>
      </c>
      <c r="AS14" s="14" t="str">
        <f>IF('Szerződés állomány'!AS14&gt;0,_xlfn.RANK.EQ('Szerződés állomány'!AS14,'Szerződés állomány'!AS$2:AS$34),"")</f>
        <v/>
      </c>
      <c r="AT14" s="14" t="str">
        <f>IF('Szerződés állomány'!AT14&gt;0,_xlfn.RANK.EQ('Szerződés állomány'!AT14,'Szerződés állomány'!AT$2:AT$34),"")</f>
        <v/>
      </c>
      <c r="AU14" s="14" t="str">
        <f>IF('Szerződés állomány'!AU14&gt;0,_xlfn.RANK.EQ('Szerződés állomány'!AU14,'Szerződés állomány'!AU$2:AU$34),"")</f>
        <v/>
      </c>
      <c r="AV14" s="14" t="str">
        <f>IF('Szerződés állomány'!AV14&gt;0,_xlfn.RANK.EQ('Szerződés állomány'!AV14,'Szerződés állomány'!AV$2:AV$34),"")</f>
        <v/>
      </c>
      <c r="AW14" s="14" t="str">
        <f>IF('Szerződés állomány'!AW14&gt;0,_xlfn.RANK.EQ('Szerződés állomány'!AW14,'Szerződés állomány'!AW$2:AW$34),"")</f>
        <v/>
      </c>
      <c r="AX14" s="14" t="str">
        <f>IF('Szerződés állomány'!AX14&gt;0,_xlfn.RANK.EQ('Szerződés állomány'!AX14,'Szerződés állomány'!AX$2:AX$34),"")</f>
        <v/>
      </c>
      <c r="AY14" s="14" t="str">
        <f>IF('Szerződés állomány'!AY14&gt;0,_xlfn.RANK.EQ('Szerződés állomány'!AY14,'Szerződés állomány'!AY$2:AY$34),"")</f>
        <v/>
      </c>
      <c r="AZ14" s="14" t="str">
        <f>IF('Szerződés állomány'!AZ14&gt;0,_xlfn.RANK.EQ('Szerződés állomány'!AZ14,'Szerződés állomány'!AZ$2:AZ$34),"")</f>
        <v/>
      </c>
      <c r="BA14" s="14">
        <f>IF('Szerződés állomány'!BA14&gt;0,_xlfn.RANK.EQ('Szerződés állomány'!BA14,'Szerződés állomány'!BA$2:BA$34),"")</f>
        <v>8</v>
      </c>
      <c r="BB14" s="14" t="str">
        <f>IF('Szerződés állomány'!BB14&gt;0,_xlfn.RANK.EQ('Szerződés állomány'!BB14,'Szerződés állomány'!BB$2:BB$34),"")</f>
        <v/>
      </c>
      <c r="BC14" s="14" t="str">
        <f>IF('Szerződés állomány'!BC14&gt;0,_xlfn.RANK.EQ('Szerződés állomány'!BC14,'Szerződés állomány'!BC$2:BC$34),"")</f>
        <v/>
      </c>
      <c r="BD14" s="14" t="str">
        <f>IF('Szerződés állomány'!BD14&gt;0,_xlfn.RANK.EQ('Szerződés állomány'!BD14,'Szerződés állomány'!BD$2:BD$34),"")</f>
        <v/>
      </c>
      <c r="BE14" s="14" t="str">
        <f>IF('Szerződés állomány'!BE14&gt;0,_xlfn.RANK.EQ('Szerződés állomány'!BE14,'Szerződés állomány'!BE$2:BE$34),"")</f>
        <v/>
      </c>
      <c r="BF14" s="14" t="str">
        <f>IF('Szerződés állomány'!BF14&gt;0,_xlfn.RANK.EQ('Szerződés állomány'!BF14,'Szerződés állomány'!BF$2:BF$34),"")</f>
        <v/>
      </c>
      <c r="BG14" s="14" t="str">
        <f>IF('Szerződés állomány'!BG14&gt;0,_xlfn.RANK.EQ('Szerződés állomány'!BG14,'Szerződés állomány'!BG$2:BG$34),"")</f>
        <v/>
      </c>
      <c r="BH14" s="14" t="str">
        <f>IF('Szerződés állomány'!BH14&gt;0,_xlfn.RANK.EQ('Szerződés állomány'!BH14,'Szerződés állomány'!BH$2:BH$34),"")</f>
        <v/>
      </c>
      <c r="BI14" s="14" t="str">
        <f>IF('Szerződés állomány'!BI14&gt;0,_xlfn.RANK.EQ('Szerződés állomány'!BI14,'Szerződés állomány'!BI$2:BI$34),"")</f>
        <v/>
      </c>
      <c r="BJ14" s="14" t="str">
        <f>IF('Szerződés állomány'!BJ14&gt;0,_xlfn.RANK.EQ('Szerződés állomány'!BJ14,'Szerződés állomány'!BJ$2:BJ$34),"")</f>
        <v/>
      </c>
      <c r="BK14" s="14" t="str">
        <f>IF('Szerződés állomány'!BK14&gt;0,_xlfn.RANK.EQ('Szerződés állomány'!BK14,'Szerződés állomány'!BK$2:BK$34),"")</f>
        <v/>
      </c>
      <c r="BL14" s="14" t="str">
        <f>IF('Szerződés állomány'!BL14&gt;0,_xlfn.RANK.EQ('Szerződés állomány'!BL14,'Szerződés állomány'!BL$2:BL$34),"")</f>
        <v/>
      </c>
      <c r="BM14" s="14">
        <f>IF('Szerződés állomány'!BM14&gt;0,_xlfn.RANK.EQ('Szerződés állomány'!BM14,'Szerződés állomány'!BM$2:BM$34),"")</f>
        <v>19</v>
      </c>
      <c r="BN14" s="14" t="str">
        <f>IF('Szerződés állomány'!BN14&gt;0,_xlfn.RANK.EQ('Szerződés állomány'!BN14,'Szerződés állomány'!BN$2:BN$34),"")</f>
        <v/>
      </c>
      <c r="BO14" s="14" t="str">
        <f>IF('Szerződés állomány'!BO14&gt;0,_xlfn.RANK.EQ('Szerződés állomány'!BO14,'Szerződés állomány'!BO$2:BO$34),"")</f>
        <v/>
      </c>
      <c r="BP14" s="14" t="str">
        <f>IF('Szerződés állomány'!BP14&gt;0,_xlfn.RANK.EQ('Szerződés állomány'!BP14,'Szerződés állomány'!BP$2:BP$34),"")</f>
        <v/>
      </c>
      <c r="BQ14" s="14" t="str">
        <f>IF('Szerződés állomány'!BQ14&gt;0,_xlfn.RANK.EQ('Szerződés állomány'!BQ14,'Szerződés állomány'!BQ$2:BQ$34),"")</f>
        <v/>
      </c>
      <c r="BR14" s="14">
        <f>IF('Szerződés állomány'!BR14&gt;0,_xlfn.RANK.EQ('Szerződés állomány'!BR14,'Szerződés állomány'!BR$2:BR$34),"")</f>
        <v>23</v>
      </c>
      <c r="BS14" s="14" t="str">
        <f>IF('Szerződés állomány'!BS14&gt;0,_xlfn.RANK.EQ('Szerződés állomány'!BS14,'Szerződés állomány'!BS$2:BS$27),"")</f>
        <v/>
      </c>
    </row>
    <row r="15" spans="1:71" x14ac:dyDescent="0.2">
      <c r="A15" s="12" t="str">
        <f>'Szerződés állomány'!A15</f>
        <v>FINALP Zrt.</v>
      </c>
      <c r="B15" s="14" t="str">
        <f>IF('Szerződés állomány'!B15&gt;0,_xlfn.RANK.EQ('Szerződés állomány'!B15,'Szerződés állomány'!B$2:B$34),"")</f>
        <v/>
      </c>
      <c r="C15" s="14" t="str">
        <f>IF('Szerződés állomány'!C15&gt;0,_xlfn.RANK.EQ('Szerződés állomány'!C15,'Szerződés állomány'!C$2:C$34),"")</f>
        <v/>
      </c>
      <c r="D15" s="14" t="str">
        <f>IF('Szerződés állomány'!D15&gt;0,_xlfn.RANK.EQ('Szerződés állomány'!D15,'Szerződés állomány'!D$2:D$34),"")</f>
        <v/>
      </c>
      <c r="E15" s="14" t="str">
        <f>IF('Szerződés állomány'!E15&gt;0,_xlfn.RANK.EQ('Szerződés állomány'!E15,'Szerződés állomány'!E$2:E$34),"")</f>
        <v/>
      </c>
      <c r="F15" s="14" t="str">
        <f>IF('Szerződés állomány'!F15&gt;0,_xlfn.RANK.EQ('Szerződés állomány'!F15,'Szerződés állomány'!F$2:F$34),"")</f>
        <v/>
      </c>
      <c r="G15" s="14" t="str">
        <f>IF('Szerződés állomány'!G15&gt;0,_xlfn.RANK.EQ('Szerződés állomány'!G15,'Szerződés állomány'!G$2:G$34),"")</f>
        <v/>
      </c>
      <c r="H15" s="14" t="str">
        <f>IF('Szerződés állomány'!H15&gt;0,_xlfn.RANK.EQ('Szerződés állomány'!H15,'Szerződés állomány'!H$2:H$34),"")</f>
        <v/>
      </c>
      <c r="I15" s="14" t="str">
        <f>IF('Szerződés állomány'!I15&gt;0,_xlfn.RANK.EQ('Szerződés állomány'!I15,'Szerződés állomány'!I$2:I$34),"")</f>
        <v/>
      </c>
      <c r="J15" s="14" t="str">
        <f>IF('Szerződés állomány'!J15&gt;0,_xlfn.RANK.EQ('Szerződés állomány'!J15,'Szerződés állomány'!J$2:J$34),"")</f>
        <v/>
      </c>
      <c r="K15" s="14" t="str">
        <f>IF('Szerződés állomány'!K15&gt;0,_xlfn.RANK.EQ('Szerződés állomány'!K15,'Szerződés állomány'!K$2:K$34),"")</f>
        <v/>
      </c>
      <c r="L15" s="14" t="str">
        <f>IF('Szerződés állomány'!L15&gt;0,_xlfn.RANK.EQ('Szerződés állomány'!L15,'Szerződés állomány'!L$2:L$34),"")</f>
        <v/>
      </c>
      <c r="M15" s="14" t="str">
        <f>IF('Szerződés állomány'!M15&gt;0,_xlfn.RANK.EQ('Szerződés állomány'!M15,'Szerződés állomány'!M$2:M$34),"")</f>
        <v/>
      </c>
      <c r="N15" s="14" t="str">
        <f>IF('Szerződés állomány'!N15&gt;0,_xlfn.RANK.EQ('Szerződés állomány'!N15,'Szerződés állomány'!N$2:N$34),"")</f>
        <v/>
      </c>
      <c r="O15" s="14" t="str">
        <f>IF('Szerződés állomány'!O15&gt;0,_xlfn.RANK.EQ('Szerződés állomány'!O15,'Szerződés állomány'!O$2:O$34),"")</f>
        <v/>
      </c>
      <c r="P15" s="14" t="str">
        <f>IF('Szerződés állomány'!P15&gt;0,_xlfn.RANK.EQ('Szerződés állomány'!P15,'Szerződés állomány'!P$2:P$34),"")</f>
        <v/>
      </c>
      <c r="Q15" s="14" t="str">
        <f>IF('Szerződés állomány'!Q15&gt;0,_xlfn.RANK.EQ('Szerződés állomány'!Q15,'Szerződés állomány'!Q$2:Q$34),"")</f>
        <v/>
      </c>
      <c r="R15" s="14" t="str">
        <f>IF('Szerződés állomány'!R15&gt;0,_xlfn.RANK.EQ('Szerződés állomány'!R15,'Szerződés állomány'!R$2:R$34),"")</f>
        <v/>
      </c>
      <c r="S15" s="14" t="str">
        <f>IF('Szerződés állomány'!S15&gt;0,_xlfn.RANK.EQ('Szerződés állomány'!S15,'Szerződés állomány'!S$2:S$34),"")</f>
        <v/>
      </c>
      <c r="T15" s="14" t="str">
        <f>IF('Szerződés állomány'!T15&gt;0,_xlfn.RANK.EQ('Szerződés állomány'!T15,'Szerződés állomány'!T$2:T$34),"")</f>
        <v/>
      </c>
      <c r="U15" s="14" t="str">
        <f>IF('Szerződés állomány'!U15&gt;0,_xlfn.RANK.EQ('Szerződés állomány'!U15,'Szerződés állomány'!U$2:U$34),"")</f>
        <v/>
      </c>
      <c r="V15" s="14" t="str">
        <f>IF('Szerződés állomány'!V15&gt;0,_xlfn.RANK.EQ('Szerződés állomány'!V15,'Szerződés állomány'!V$2:V$34),"")</f>
        <v/>
      </c>
      <c r="W15" s="14" t="str">
        <f>IF('Szerződés állomány'!W15&gt;0,_xlfn.RANK.EQ('Szerződés állomány'!W15,'Szerződés állomány'!W$2:W$34),"")</f>
        <v/>
      </c>
      <c r="X15" s="14" t="str">
        <f>IF('Szerződés állomány'!X15&gt;0,_xlfn.RANK.EQ('Szerződés állomány'!X15,'Szerződés állomány'!X$2:X$34),"")</f>
        <v/>
      </c>
      <c r="Y15" s="14" t="str">
        <f>IF('Szerződés állomány'!Y15&gt;0,_xlfn.RANK.EQ('Szerződés állomány'!Y15,'Szerződés állomány'!Y$2:Y$34),"")</f>
        <v/>
      </c>
      <c r="Z15" s="14" t="str">
        <f>IF('Szerződés állomány'!Z15&gt;0,_xlfn.RANK.EQ('Szerződés állomány'!Z15,'Szerződés állomány'!Z$2:Z$34),"")</f>
        <v/>
      </c>
      <c r="AA15" s="14" t="str">
        <f>IF('Szerződés állomány'!AA15&gt;0,_xlfn.RANK.EQ('Szerződés állomány'!AA15,'Szerződés állomány'!AA$2:AA$34),"")</f>
        <v/>
      </c>
      <c r="AB15" s="14" t="str">
        <f>IF('Szerződés állomány'!AB15&gt;0,_xlfn.RANK.EQ('Szerződés állomány'!AB15,'Szerződés állomány'!AB$2:AB$34),"")</f>
        <v/>
      </c>
      <c r="AC15" s="14" t="str">
        <f>IF('Szerződés állomány'!AC15&gt;0,_xlfn.RANK.EQ('Szerződés állomány'!AC15,'Szerződés állomány'!AC$2:AC$34),"")</f>
        <v/>
      </c>
      <c r="AD15" s="14" t="str">
        <f>IF('Szerződés állomány'!AD15&gt;0,_xlfn.RANK.EQ('Szerződés állomány'!AD15,'Szerződés állomány'!AD$2:AD$34),"")</f>
        <v/>
      </c>
      <c r="AE15" s="14" t="str">
        <f>IF('Szerződés állomány'!AE15&gt;0,_xlfn.RANK.EQ('Szerződés állomány'!AE15,'Szerződés állomány'!AE$2:AE$34),"")</f>
        <v/>
      </c>
      <c r="AF15" s="14" t="str">
        <f>IF('Szerződés állomány'!AF15&gt;0,_xlfn.RANK.EQ('Szerződés állomány'!AF15,'Szerződés állomány'!AF$2:AF$34),"")</f>
        <v/>
      </c>
      <c r="AG15" s="14" t="str">
        <f>IF('Szerződés állomány'!AG15&gt;0,_xlfn.RANK.EQ('Szerződés állomány'!AG15,'Szerződés állomány'!AG$2:AG$34),"")</f>
        <v/>
      </c>
      <c r="AH15" s="14" t="str">
        <f>IF('Szerződés állomány'!AH15&gt;0,_xlfn.RANK.EQ('Szerződés állomány'!AH15,'Szerződés állomány'!AH$2:AH$34),"")</f>
        <v/>
      </c>
      <c r="AI15" s="14" t="str">
        <f>IF('Szerződés állomány'!AI15&gt;0,_xlfn.RANK.EQ('Szerződés állomány'!AI15,'Szerződés állomány'!AI$2:AI$34),"")</f>
        <v/>
      </c>
      <c r="AJ15" s="14" t="str">
        <f>IF('Szerződés állomány'!AJ15&gt;0,_xlfn.RANK.EQ('Szerződés állomány'!AJ15,'Szerződés állomány'!AJ$2:AJ$34),"")</f>
        <v/>
      </c>
      <c r="AK15" s="14" t="str">
        <f>IF('Szerződés állomány'!AK15&gt;0,_xlfn.RANK.EQ('Szerződés állomány'!AK15,'Szerződés állomány'!AK$2:AK$34),"")</f>
        <v/>
      </c>
      <c r="AL15" s="14" t="str">
        <f>IF('Szerződés állomány'!AL15&gt;0,_xlfn.RANK.EQ('Szerződés állomány'!AL15,'Szerződés állomány'!AL$2:AL$34),"")</f>
        <v/>
      </c>
      <c r="AM15" s="14" t="str">
        <f>IF('Szerződés állomány'!AM15&gt;0,_xlfn.RANK.EQ('Szerződés állomány'!AM15,'Szerződés állomány'!AM$2:AM$34),"")</f>
        <v/>
      </c>
      <c r="AN15" s="14" t="str">
        <f>IF('Szerződés állomány'!AN15&gt;0,_xlfn.RANK.EQ('Szerződés állomány'!AN15,'Szerződés állomány'!AN$2:AN$34),"")</f>
        <v/>
      </c>
      <c r="AO15" s="14" t="str">
        <f>IF('Szerződés állomány'!AO15&gt;0,_xlfn.RANK.EQ('Szerződés állomány'!AO15,'Szerződés állomány'!AO$2:AO$34),"")</f>
        <v/>
      </c>
      <c r="AP15" s="14" t="str">
        <f>IF('Szerződés állomány'!AP15&gt;0,_xlfn.RANK.EQ('Szerződés állomány'!AP15,'Szerződés állomány'!AP$2:AP$34),"")</f>
        <v/>
      </c>
      <c r="AQ15" s="14" t="str">
        <f>IF('Szerződés állomány'!AQ15&gt;0,_xlfn.RANK.EQ('Szerződés állomány'!AQ15,'Szerződés állomány'!AQ$2:AQ$34),"")</f>
        <v/>
      </c>
      <c r="AR15" s="14" t="str">
        <f>IF('Szerződés állomány'!AR15&gt;0,_xlfn.RANK.EQ('Szerződés állomány'!AR15,'Szerződés állomány'!AR$2:AR$34),"")</f>
        <v/>
      </c>
      <c r="AS15" s="14" t="str">
        <f>IF('Szerződés állomány'!AS15&gt;0,_xlfn.RANK.EQ('Szerződés állomány'!AS15,'Szerződés állomány'!AS$2:AS$34),"")</f>
        <v/>
      </c>
      <c r="AT15" s="14" t="str">
        <f>IF('Szerződés állomány'!AT15&gt;0,_xlfn.RANK.EQ('Szerződés állomány'!AT15,'Szerződés állomány'!AT$2:AT$34),"")</f>
        <v/>
      </c>
      <c r="AU15" s="14" t="str">
        <f>IF('Szerződés állomány'!AU15&gt;0,_xlfn.RANK.EQ('Szerződés állomány'!AU15,'Szerződés állomány'!AU$2:AU$34),"")</f>
        <v/>
      </c>
      <c r="AV15" s="14" t="str">
        <f>IF('Szerződés állomány'!AV15&gt;0,_xlfn.RANK.EQ('Szerződés állomány'!AV15,'Szerződés állomány'!AV$2:AV$34),"")</f>
        <v/>
      </c>
      <c r="AW15" s="14" t="str">
        <f>IF('Szerződés állomány'!AW15&gt;0,_xlfn.RANK.EQ('Szerződés állomány'!AW15,'Szerződés állomány'!AW$2:AW$34),"")</f>
        <v/>
      </c>
      <c r="AX15" s="14" t="str">
        <f>IF('Szerződés állomány'!AX15&gt;0,_xlfn.RANK.EQ('Szerződés állomány'!AX15,'Szerződés állomány'!AX$2:AX$34),"")</f>
        <v/>
      </c>
      <c r="AY15" s="14" t="str">
        <f>IF('Szerződés állomány'!AY15&gt;0,_xlfn.RANK.EQ('Szerződés állomány'!AY15,'Szerződés állomány'!AY$2:AY$34),"")</f>
        <v/>
      </c>
      <c r="AZ15" s="14" t="str">
        <f>IF('Szerződés állomány'!AZ15&gt;0,_xlfn.RANK.EQ('Szerződés állomány'!AZ15,'Szerződés állomány'!AZ$2:AZ$34),"")</f>
        <v/>
      </c>
      <c r="BA15" s="14" t="str">
        <f>IF('Szerződés állomány'!BA15&gt;0,_xlfn.RANK.EQ('Szerződés állomány'!BA15,'Szerződés állomány'!BA$2:BA$34),"")</f>
        <v/>
      </c>
      <c r="BB15" s="14" t="str">
        <f>IF('Szerződés állomány'!BB15&gt;0,_xlfn.RANK.EQ('Szerződés állomány'!BB15,'Szerződés állomány'!BB$2:BB$34),"")</f>
        <v/>
      </c>
      <c r="BC15" s="14" t="str">
        <f>IF('Szerződés állomány'!BC15&gt;0,_xlfn.RANK.EQ('Szerződés állomány'!BC15,'Szerződés állomány'!BC$2:BC$34),"")</f>
        <v/>
      </c>
      <c r="BD15" s="14" t="str">
        <f>IF('Szerződés állomány'!BD15&gt;0,_xlfn.RANK.EQ('Szerződés állomány'!BD15,'Szerződés állomány'!BD$2:BD$34),"")</f>
        <v/>
      </c>
      <c r="BE15" s="14" t="str">
        <f>IF('Szerződés állomány'!BE15&gt;0,_xlfn.RANK.EQ('Szerződés állomány'!BE15,'Szerződés állomány'!BE$2:BE$34),"")</f>
        <v/>
      </c>
      <c r="BF15" s="14" t="str">
        <f>IF('Szerződés állomány'!BF15&gt;0,_xlfn.RANK.EQ('Szerződés állomány'!BF15,'Szerződés állomány'!BF$2:BF$34),"")</f>
        <v/>
      </c>
      <c r="BG15" s="14" t="str">
        <f>IF('Szerződés állomány'!BG15&gt;0,_xlfn.RANK.EQ('Szerződés állomány'!BG15,'Szerződés állomány'!BG$2:BG$34),"")</f>
        <v/>
      </c>
      <c r="BH15" s="14" t="str">
        <f>IF('Szerződés állomány'!BH15&gt;0,_xlfn.RANK.EQ('Szerződés állomány'!BH15,'Szerződés állomány'!BH$2:BH$34),"")</f>
        <v/>
      </c>
      <c r="BI15" s="14" t="str">
        <f>IF('Szerződés állomány'!BI15&gt;0,_xlfn.RANK.EQ('Szerződés állomány'!BI15,'Szerződés állomány'!BI$2:BI$34),"")</f>
        <v/>
      </c>
      <c r="BJ15" s="14" t="str">
        <f>IF('Szerződés állomány'!BJ15&gt;0,_xlfn.RANK.EQ('Szerződés állomány'!BJ15,'Szerződés állomány'!BJ$2:BJ$34),"")</f>
        <v/>
      </c>
      <c r="BK15" s="14" t="str">
        <f>IF('Szerződés állomány'!BK15&gt;0,_xlfn.RANK.EQ('Szerződés állomány'!BK15,'Szerződés állomány'!BK$2:BK$34),"")</f>
        <v/>
      </c>
      <c r="BL15" s="14" t="str">
        <f>IF('Szerződés állomány'!BL15&gt;0,_xlfn.RANK.EQ('Szerződés állomány'!BL15,'Szerződés állomány'!BL$2:BL$34),"")</f>
        <v/>
      </c>
      <c r="BM15" s="14" t="str">
        <f>IF('Szerződés állomány'!BM15&gt;0,_xlfn.RANK.EQ('Szerződés állomány'!BM15,'Szerződés állomány'!BM$2:BM$34),"")</f>
        <v/>
      </c>
      <c r="BN15" s="14" t="str">
        <f>IF('Szerződés állomány'!BN15&gt;0,_xlfn.RANK.EQ('Szerződés állomány'!BN15,'Szerződés állomány'!BN$2:BN$34),"")</f>
        <v/>
      </c>
      <c r="BO15" s="14" t="str">
        <f>IF('Szerződés állomány'!BO15&gt;0,_xlfn.RANK.EQ('Szerződés állomány'!BO15,'Szerződés állomány'!BO$2:BO$34),"")</f>
        <v/>
      </c>
      <c r="BP15" s="14" t="str">
        <f>IF('Szerződés állomány'!BP15&gt;0,_xlfn.RANK.EQ('Szerződés állomány'!BP15,'Szerződés állomány'!BP$2:BP$34),"")</f>
        <v/>
      </c>
      <c r="BQ15" s="14" t="str">
        <f>IF('Szerződés állomány'!BQ15&gt;0,_xlfn.RANK.EQ('Szerződés állomány'!BQ15,'Szerződés állomány'!BQ$2:BQ$34),"")</f>
        <v/>
      </c>
      <c r="BR15" s="14" t="str">
        <f>IF('Szerződés állomány'!BR15&gt;0,_xlfn.RANK.EQ('Szerződés állomány'!BR15,'Szerződés állomány'!BR$2:BR$34),"")</f>
        <v/>
      </c>
      <c r="BS15" s="14" t="str">
        <f>IF('Szerződés állomány'!BS15&gt;0,_xlfn.RANK.EQ('Szerződés állomány'!BS15,'Szerződés állomány'!BS$2:BS$27),"")</f>
        <v/>
      </c>
    </row>
    <row r="16" spans="1:71" x14ac:dyDescent="0.2">
      <c r="A16" s="12" t="str">
        <f>'Szerződés állomány'!A16</f>
        <v>Scania Finance Magyarország Zrt.</v>
      </c>
      <c r="B16" s="14" t="str">
        <f>IF('Szerződés állomány'!B16&gt;0,_xlfn.RANK.EQ('Szerződés állomány'!B16,'Szerződés állomány'!B$2:B$34),"")</f>
        <v/>
      </c>
      <c r="C16" s="14" t="str">
        <f>IF('Szerződés állomány'!C16&gt;0,_xlfn.RANK.EQ('Szerződés állomány'!C16,'Szerződés állomány'!C$2:C$34),"")</f>
        <v/>
      </c>
      <c r="D16" s="14" t="str">
        <f>IF('Szerződés állomány'!D16&gt;0,_xlfn.RANK.EQ('Szerződés állomány'!D16,'Szerződés állomány'!D$2:D$34),"")</f>
        <v/>
      </c>
      <c r="E16" s="14" t="str">
        <f>IF('Szerződés állomány'!E16&gt;0,_xlfn.RANK.EQ('Szerződés állomány'!E16,'Szerződés állomány'!E$2:E$34),"")</f>
        <v/>
      </c>
      <c r="F16" s="14" t="str">
        <f>IF('Szerződés állomány'!F16&gt;0,_xlfn.RANK.EQ('Szerződés állomány'!F16,'Szerződés állomány'!F$2:F$34),"")</f>
        <v/>
      </c>
      <c r="G16" s="14" t="str">
        <f>IF('Szerződés állomány'!G16&gt;0,_xlfn.RANK.EQ('Szerződés állomány'!G16,'Szerződés állomány'!G$2:G$34),"")</f>
        <v/>
      </c>
      <c r="H16" s="14" t="str">
        <f>IF('Szerződés állomány'!H16&gt;0,_xlfn.RANK.EQ('Szerződés állomány'!H16,'Szerződés állomány'!H$2:H$34),"")</f>
        <v/>
      </c>
      <c r="I16" s="14" t="str">
        <f>IF('Szerződés állomány'!I16&gt;0,_xlfn.RANK.EQ('Szerződés állomány'!I16,'Szerződés állomány'!I$2:I$34),"")</f>
        <v/>
      </c>
      <c r="J16" s="14" t="str">
        <f>IF('Szerződés állomány'!J16&gt;0,_xlfn.RANK.EQ('Szerződés állomány'!J16,'Szerződés állomány'!J$2:J$34),"")</f>
        <v/>
      </c>
      <c r="K16" s="14" t="str">
        <f>IF('Szerződés állomány'!K16&gt;0,_xlfn.RANK.EQ('Szerződés állomány'!K16,'Szerződés állomány'!K$2:K$34),"")</f>
        <v/>
      </c>
      <c r="L16" s="14" t="str">
        <f>IF('Szerződés állomány'!L16&gt;0,_xlfn.RANK.EQ('Szerződés állomány'!L16,'Szerződés állomány'!L$2:L$34),"")</f>
        <v/>
      </c>
      <c r="M16" s="14" t="str">
        <f>IF('Szerződés állomány'!M16&gt;0,_xlfn.RANK.EQ('Szerződés állomány'!M16,'Szerződés állomány'!M$2:M$34),"")</f>
        <v/>
      </c>
      <c r="N16" s="14" t="str">
        <f>IF('Szerződés állomány'!N16&gt;0,_xlfn.RANK.EQ('Szerződés állomány'!N16,'Szerződés állomány'!N$2:N$34),"")</f>
        <v/>
      </c>
      <c r="O16" s="14" t="str">
        <f>IF('Szerződés állomány'!O16&gt;0,_xlfn.RANK.EQ('Szerződés állomány'!O16,'Szerződés állomány'!O$2:O$34),"")</f>
        <v/>
      </c>
      <c r="P16" s="14" t="str">
        <f>IF('Szerződés állomány'!P16&gt;0,_xlfn.RANK.EQ('Szerződés állomány'!P16,'Szerződés állomány'!P$2:P$34),"")</f>
        <v/>
      </c>
      <c r="Q16" s="14" t="str">
        <f>IF('Szerződés állomány'!Q16&gt;0,_xlfn.RANK.EQ('Szerződés állomány'!Q16,'Szerződés állomány'!Q$2:Q$34),"")</f>
        <v/>
      </c>
      <c r="R16" s="14" t="str">
        <f>IF('Szerződés állomány'!R16&gt;0,_xlfn.RANK.EQ('Szerződés állomány'!R16,'Szerződés állomány'!R$2:R$34),"")</f>
        <v/>
      </c>
      <c r="S16" s="14" t="str">
        <f>IF('Szerződés állomány'!S16&gt;0,_xlfn.RANK.EQ('Szerződés állomány'!S16,'Szerződés állomány'!S$2:S$34),"")</f>
        <v/>
      </c>
      <c r="T16" s="14" t="str">
        <f>IF('Szerződés állomány'!T16&gt;0,_xlfn.RANK.EQ('Szerződés állomány'!T16,'Szerződés állomány'!T$2:T$34),"")</f>
        <v/>
      </c>
      <c r="U16" s="14" t="str">
        <f>IF('Szerződés állomány'!U16&gt;0,_xlfn.RANK.EQ('Szerződés állomány'!U16,'Szerződés állomány'!U$2:U$34),"")</f>
        <v/>
      </c>
      <c r="V16" s="14" t="str">
        <f>IF('Szerződés állomány'!V16&gt;0,_xlfn.RANK.EQ('Szerződés állomány'!V16,'Szerződés állomány'!V$2:V$34),"")</f>
        <v/>
      </c>
      <c r="W16" s="14" t="str">
        <f>IF('Szerződés állomány'!W16&gt;0,_xlfn.RANK.EQ('Szerződés állomány'!W16,'Szerződés állomány'!W$2:W$34),"")</f>
        <v/>
      </c>
      <c r="X16" s="14" t="str">
        <f>IF('Szerződés állomány'!X16&gt;0,_xlfn.RANK.EQ('Szerződés állomány'!X16,'Szerződés állomány'!X$2:X$34),"")</f>
        <v/>
      </c>
      <c r="Y16" s="14" t="str">
        <f>IF('Szerződés állomány'!Y16&gt;0,_xlfn.RANK.EQ('Szerződés állomány'!Y16,'Szerződés állomány'!Y$2:Y$34),"")</f>
        <v/>
      </c>
      <c r="Z16" s="14" t="str">
        <f>IF('Szerződés állomány'!Z16&gt;0,_xlfn.RANK.EQ('Szerződés állomány'!Z16,'Szerződés állomány'!Z$2:Z$34),"")</f>
        <v/>
      </c>
      <c r="AA16" s="14" t="str">
        <f>IF('Szerződés állomány'!AA16&gt;0,_xlfn.RANK.EQ('Szerződés állomány'!AA16,'Szerződés állomány'!AA$2:AA$34),"")</f>
        <v/>
      </c>
      <c r="AB16" s="14" t="str">
        <f>IF('Szerződés állomány'!AB16&gt;0,_xlfn.RANK.EQ('Szerződés állomány'!AB16,'Szerződés állomány'!AB$2:AB$34),"")</f>
        <v/>
      </c>
      <c r="AC16" s="14" t="str">
        <f>IF('Szerződés állomány'!AC16&gt;0,_xlfn.RANK.EQ('Szerződés állomány'!AC16,'Szerződés állomány'!AC$2:AC$34),"")</f>
        <v/>
      </c>
      <c r="AD16" s="14" t="str">
        <f>IF('Szerződés állomány'!AD16&gt;0,_xlfn.RANK.EQ('Szerződés állomány'!AD16,'Szerződés állomány'!AD$2:AD$34),"")</f>
        <v/>
      </c>
      <c r="AE16" s="14" t="str">
        <f>IF('Szerződés állomány'!AE16&gt;0,_xlfn.RANK.EQ('Szerződés állomány'!AE16,'Szerződés állomány'!AE$2:AE$34),"")</f>
        <v/>
      </c>
      <c r="AF16" s="14" t="str">
        <f>IF('Szerződés állomány'!AF16&gt;0,_xlfn.RANK.EQ('Szerződés állomány'!AF16,'Szerződés állomány'!AF$2:AF$34),"")</f>
        <v/>
      </c>
      <c r="AG16" s="14" t="str">
        <f>IF('Szerződés állomány'!AG16&gt;0,_xlfn.RANK.EQ('Szerződés állomány'!AG16,'Szerződés állomány'!AG$2:AG$34),"")</f>
        <v/>
      </c>
      <c r="AH16" s="14" t="str">
        <f>IF('Szerződés állomány'!AH16&gt;0,_xlfn.RANK.EQ('Szerződés állomány'!AH16,'Szerződés állomány'!AH$2:AH$34),"")</f>
        <v/>
      </c>
      <c r="AI16" s="14" t="str">
        <f>IF('Szerződés állomány'!AI16&gt;0,_xlfn.RANK.EQ('Szerződés állomány'!AI16,'Szerződés állomány'!AI$2:AI$34),"")</f>
        <v/>
      </c>
      <c r="AJ16" s="14" t="str">
        <f>IF('Szerződés állomány'!AJ16&gt;0,_xlfn.RANK.EQ('Szerződés állomány'!AJ16,'Szerződés állomány'!AJ$2:AJ$34),"")</f>
        <v/>
      </c>
      <c r="AK16" s="14" t="str">
        <f>IF('Szerződés állomány'!AK16&gt;0,_xlfn.RANK.EQ('Szerződés állomány'!AK16,'Szerződés állomány'!AK$2:AK$34),"")</f>
        <v/>
      </c>
      <c r="AL16" s="14" t="str">
        <f>IF('Szerződés állomány'!AL16&gt;0,_xlfn.RANK.EQ('Szerződés állomány'!AL16,'Szerződés állomány'!AL$2:AL$34),"")</f>
        <v/>
      </c>
      <c r="AM16" s="14" t="str">
        <f>IF('Szerződés állomány'!AM16&gt;0,_xlfn.RANK.EQ('Szerződés állomány'!AM16,'Szerződés állomány'!AM$2:AM$34),"")</f>
        <v/>
      </c>
      <c r="AN16" s="14" t="str">
        <f>IF('Szerződés állomány'!AN16&gt;0,_xlfn.RANK.EQ('Szerződés állomány'!AN16,'Szerződés állomány'!AN$2:AN$34),"")</f>
        <v/>
      </c>
      <c r="AO16" s="14" t="str">
        <f>IF('Szerződés állomány'!AO16&gt;0,_xlfn.RANK.EQ('Szerződés állomány'!AO16,'Szerződés állomány'!AO$2:AO$34),"")</f>
        <v/>
      </c>
      <c r="AP16" s="14" t="str">
        <f>IF('Szerződés állomány'!AP16&gt;0,_xlfn.RANK.EQ('Szerződés állomány'!AP16,'Szerződés állomány'!AP$2:AP$34),"")</f>
        <v/>
      </c>
      <c r="AQ16" s="14" t="str">
        <f>IF('Szerződés állomány'!AQ16&gt;0,_xlfn.RANK.EQ('Szerződés állomány'!AQ16,'Szerződés állomány'!AQ$2:AQ$34),"")</f>
        <v/>
      </c>
      <c r="AR16" s="14" t="str">
        <f>IF('Szerződés állomány'!AR16&gt;0,_xlfn.RANK.EQ('Szerződés állomány'!AR16,'Szerződés állomány'!AR$2:AR$34),"")</f>
        <v/>
      </c>
      <c r="AS16" s="14" t="str">
        <f>IF('Szerződés állomány'!AS16&gt;0,_xlfn.RANK.EQ('Szerződés állomány'!AS16,'Szerződés állomány'!AS$2:AS$34),"")</f>
        <v/>
      </c>
      <c r="AT16" s="14" t="str">
        <f>IF('Szerződés állomány'!AT16&gt;0,_xlfn.RANK.EQ('Szerződés állomány'!AT16,'Szerződés állomány'!AT$2:AT$34),"")</f>
        <v/>
      </c>
      <c r="AU16" s="14" t="str">
        <f>IF('Szerződés állomány'!AU16&gt;0,_xlfn.RANK.EQ('Szerződés állomány'!AU16,'Szerződés állomány'!AU$2:AU$34),"")</f>
        <v/>
      </c>
      <c r="AV16" s="14" t="str">
        <f>IF('Szerződés állomány'!AV16&gt;0,_xlfn.RANK.EQ('Szerződés állomány'!AV16,'Szerződés állomány'!AV$2:AV$34),"")</f>
        <v/>
      </c>
      <c r="AW16" s="14" t="str">
        <f>IF('Szerződés állomány'!AW16&gt;0,_xlfn.RANK.EQ('Szerződés állomány'!AW16,'Szerződés állomány'!AW$2:AW$34),"")</f>
        <v/>
      </c>
      <c r="AX16" s="14" t="str">
        <f>IF('Szerződés állomány'!AX16&gt;0,_xlfn.RANK.EQ('Szerződés állomány'!AX16,'Szerződés állomány'!AX$2:AX$34),"")</f>
        <v/>
      </c>
      <c r="AY16" s="14" t="str">
        <f>IF('Szerződés állomány'!AY16&gt;0,_xlfn.RANK.EQ('Szerződés állomány'!AY16,'Szerződés állomány'!AY$2:AY$34),"")</f>
        <v/>
      </c>
      <c r="AZ16" s="14" t="str">
        <f>IF('Szerződés állomány'!AZ16&gt;0,_xlfn.RANK.EQ('Szerződés állomány'!AZ16,'Szerződés állomány'!AZ$2:AZ$34),"")</f>
        <v/>
      </c>
      <c r="BA16" s="14" t="str">
        <f>IF('Szerződés állomány'!BA16&gt;0,_xlfn.RANK.EQ('Szerződés állomány'!BA16,'Szerződés állomány'!BA$2:BA$34),"")</f>
        <v/>
      </c>
      <c r="BB16" s="14" t="str">
        <f>IF('Szerződés állomány'!BB16&gt;0,_xlfn.RANK.EQ('Szerződés állomány'!BB16,'Szerződés állomány'!BB$2:BB$34),"")</f>
        <v/>
      </c>
      <c r="BC16" s="14" t="str">
        <f>IF('Szerződés állomány'!BC16&gt;0,_xlfn.RANK.EQ('Szerződés állomány'!BC16,'Szerződés állomány'!BC$2:BC$34),"")</f>
        <v/>
      </c>
      <c r="BD16" s="14" t="str">
        <f>IF('Szerződés állomány'!BD16&gt;0,_xlfn.RANK.EQ('Szerződés állomány'!BD16,'Szerződés állomány'!BD$2:BD$34),"")</f>
        <v/>
      </c>
      <c r="BE16" s="14" t="str">
        <f>IF('Szerződés állomány'!BE16&gt;0,_xlfn.RANK.EQ('Szerződés állomány'!BE16,'Szerződés állomány'!BE$2:BE$34),"")</f>
        <v/>
      </c>
      <c r="BF16" s="14" t="str">
        <f>IF('Szerződés állomány'!BF16&gt;0,_xlfn.RANK.EQ('Szerződés állomány'!BF16,'Szerződés állomány'!BF$2:BF$34),"")</f>
        <v/>
      </c>
      <c r="BG16" s="14" t="str">
        <f>IF('Szerződés állomány'!BG16&gt;0,_xlfn.RANK.EQ('Szerződés állomány'!BG16,'Szerződés állomány'!BG$2:BG$34),"")</f>
        <v/>
      </c>
      <c r="BH16" s="14" t="str">
        <f>IF('Szerződés állomány'!BH16&gt;0,_xlfn.RANK.EQ('Szerződés állomány'!BH16,'Szerződés állomány'!BH$2:BH$34),"")</f>
        <v/>
      </c>
      <c r="BI16" s="14" t="str">
        <f>IF('Szerződés állomány'!BI16&gt;0,_xlfn.RANK.EQ('Szerződés állomány'!BI16,'Szerződés állomány'!BI$2:BI$34),"")</f>
        <v/>
      </c>
      <c r="BJ16" s="14" t="str">
        <f>IF('Szerződés állomány'!BJ16&gt;0,_xlfn.RANK.EQ('Szerződés állomány'!BJ16,'Szerződés állomány'!BJ$2:BJ$34),"")</f>
        <v/>
      </c>
      <c r="BK16" s="14" t="str">
        <f>IF('Szerződés állomány'!BK16&gt;0,_xlfn.RANK.EQ('Szerződés állomány'!BK16,'Szerződés állomány'!BK$2:BK$34),"")</f>
        <v/>
      </c>
      <c r="BL16" s="14" t="str">
        <f>IF('Szerződés állomány'!BL16&gt;0,_xlfn.RANK.EQ('Szerződés állomány'!BL16,'Szerződés állomány'!BL$2:BL$34),"")</f>
        <v/>
      </c>
      <c r="BM16" s="14" t="str">
        <f>IF('Szerződés állomány'!BM16&gt;0,_xlfn.RANK.EQ('Szerződés állomány'!BM16,'Szerződés állomány'!BM$2:BM$34),"")</f>
        <v/>
      </c>
      <c r="BN16" s="14" t="str">
        <f>IF('Szerződés állomány'!BN16&gt;0,_xlfn.RANK.EQ('Szerződés állomány'!BN16,'Szerződés állomány'!BN$2:BN$34),"")</f>
        <v/>
      </c>
      <c r="BO16" s="14" t="str">
        <f>IF('Szerződés állomány'!BO16&gt;0,_xlfn.RANK.EQ('Szerződés állomány'!BO16,'Szerződés állomány'!BO$2:BO$34),"")</f>
        <v/>
      </c>
      <c r="BP16" s="14" t="str">
        <f>IF('Szerződés állomány'!BP16&gt;0,_xlfn.RANK.EQ('Szerződés állomány'!BP16,'Szerződés állomány'!BP$2:BP$34),"")</f>
        <v/>
      </c>
      <c r="BQ16" s="14" t="str">
        <f>IF('Szerződés állomány'!BQ16&gt;0,_xlfn.RANK.EQ('Szerződés állomány'!BQ16,'Szerződés állomány'!BQ$2:BQ$34),"")</f>
        <v/>
      </c>
      <c r="BR16" s="14" t="str">
        <f>IF('Szerződés állomány'!BR16&gt;0,_xlfn.RANK.EQ('Szerződés állomány'!BR16,'Szerződés állomány'!BR$2:BR$34),"")</f>
        <v/>
      </c>
      <c r="BS16" s="14" t="str">
        <f>IF('Szerződés állomány'!BS16&gt;0,_xlfn.RANK.EQ('Szerződés állomány'!BS16,'Szerződés állomány'!BS$2:BS$27),"")</f>
        <v/>
      </c>
    </row>
    <row r="17" spans="1:71" x14ac:dyDescent="0.2">
      <c r="A17" s="12" t="str">
        <f>'Szerződés állomány'!A17</f>
        <v>Rent-a-server Kft.</v>
      </c>
      <c r="B17" s="14" t="str">
        <f>IF('Szerződés állomány'!B17&gt;0,_xlfn.RANK.EQ('Szerződés állomány'!B17,'Szerződés állomány'!B$2:B$34),"")</f>
        <v/>
      </c>
      <c r="C17" s="14" t="str">
        <f>IF('Szerződés állomány'!C17&gt;0,_xlfn.RANK.EQ('Szerződés állomány'!C17,'Szerződés állomány'!C$2:C$34),"")</f>
        <v/>
      </c>
      <c r="D17" s="14" t="str">
        <f>IF('Szerződés állomány'!D17&gt;0,_xlfn.RANK.EQ('Szerződés állomány'!D17,'Szerződés állomány'!D$2:D$34),"")</f>
        <v/>
      </c>
      <c r="E17" s="14" t="str">
        <f>IF('Szerződés állomány'!E17&gt;0,_xlfn.RANK.EQ('Szerződés állomány'!E17,'Szerződés állomány'!E$2:E$34),"")</f>
        <v/>
      </c>
      <c r="F17" s="14" t="str">
        <f>IF('Szerződés állomány'!F17&gt;0,_xlfn.RANK.EQ('Szerződés állomány'!F17,'Szerződés állomány'!F$2:F$34),"")</f>
        <v/>
      </c>
      <c r="G17" s="14" t="str">
        <f>IF('Szerződés állomány'!G17&gt;0,_xlfn.RANK.EQ('Szerződés állomány'!G17,'Szerződés állomány'!G$2:G$34),"")</f>
        <v/>
      </c>
      <c r="H17" s="14" t="str">
        <f>IF('Szerződés állomány'!H17&gt;0,_xlfn.RANK.EQ('Szerződés állomány'!H17,'Szerződés állomány'!H$2:H$34),"")</f>
        <v/>
      </c>
      <c r="I17" s="14" t="str">
        <f>IF('Szerződés állomány'!I17&gt;0,_xlfn.RANK.EQ('Szerződés állomány'!I17,'Szerződés állomány'!I$2:I$34),"")</f>
        <v/>
      </c>
      <c r="J17" s="14" t="str">
        <f>IF('Szerződés állomány'!J17&gt;0,_xlfn.RANK.EQ('Szerződés állomány'!J17,'Szerződés állomány'!J$2:J$34),"")</f>
        <v/>
      </c>
      <c r="K17" s="14" t="str">
        <f>IF('Szerződés állomány'!K17&gt;0,_xlfn.RANK.EQ('Szerződés állomány'!K17,'Szerződés állomány'!K$2:K$34),"")</f>
        <v/>
      </c>
      <c r="L17" s="14" t="str">
        <f>IF('Szerződés állomány'!L17&gt;0,_xlfn.RANK.EQ('Szerződés állomány'!L17,'Szerződés állomány'!L$2:L$34),"")</f>
        <v/>
      </c>
      <c r="M17" s="14" t="str">
        <f>IF('Szerződés állomány'!M17&gt;0,_xlfn.RANK.EQ('Szerződés állomány'!M17,'Szerződés állomány'!M$2:M$34),"")</f>
        <v/>
      </c>
      <c r="N17" s="14" t="str">
        <f>IF('Szerződés állomány'!N17&gt;0,_xlfn.RANK.EQ('Szerződés állomány'!N17,'Szerződés állomány'!N$2:N$34),"")</f>
        <v/>
      </c>
      <c r="O17" s="14" t="str">
        <f>IF('Szerződés állomány'!O17&gt;0,_xlfn.RANK.EQ('Szerződés állomány'!O17,'Szerződés állomány'!O$2:O$34),"")</f>
        <v/>
      </c>
      <c r="P17" s="14" t="str">
        <f>IF('Szerződés állomány'!P17&gt;0,_xlfn.RANK.EQ('Szerződés állomány'!P17,'Szerződés állomány'!P$2:P$34),"")</f>
        <v/>
      </c>
      <c r="Q17" s="14" t="str">
        <f>IF('Szerződés állomány'!Q17&gt;0,_xlfn.RANK.EQ('Szerződés állomány'!Q17,'Szerződés állomány'!Q$2:Q$34),"")</f>
        <v/>
      </c>
      <c r="R17" s="14" t="str">
        <f>IF('Szerződés állomány'!R17&gt;0,_xlfn.RANK.EQ('Szerződés állomány'!R17,'Szerződés állomány'!R$2:R$34),"")</f>
        <v/>
      </c>
      <c r="S17" s="14" t="str">
        <f>IF('Szerződés állomány'!S17&gt;0,_xlfn.RANK.EQ('Szerződés állomány'!S17,'Szerződés állomány'!S$2:S$34),"")</f>
        <v/>
      </c>
      <c r="T17" s="14" t="str">
        <f>IF('Szerződés állomány'!T17&gt;0,_xlfn.RANK.EQ('Szerződés állomány'!T17,'Szerződés állomány'!T$2:T$34),"")</f>
        <v/>
      </c>
      <c r="U17" s="14" t="str">
        <f>IF('Szerződés állomány'!U17&gt;0,_xlfn.RANK.EQ('Szerződés állomány'!U17,'Szerződés állomány'!U$2:U$34),"")</f>
        <v/>
      </c>
      <c r="V17" s="14" t="str">
        <f>IF('Szerződés állomány'!V17&gt;0,_xlfn.RANK.EQ('Szerződés állomány'!V17,'Szerződés állomány'!V$2:V$34),"")</f>
        <v/>
      </c>
      <c r="W17" s="14" t="str">
        <f>IF('Szerződés állomány'!W17&gt;0,_xlfn.RANK.EQ('Szerződés állomány'!W17,'Szerződés állomány'!W$2:W$34),"")</f>
        <v/>
      </c>
      <c r="X17" s="14" t="str">
        <f>IF('Szerződés állomány'!X17&gt;0,_xlfn.RANK.EQ('Szerződés állomány'!X17,'Szerződés állomány'!X$2:X$34),"")</f>
        <v/>
      </c>
      <c r="Y17" s="14" t="str">
        <f>IF('Szerződés állomány'!Y17&gt;0,_xlfn.RANK.EQ('Szerződés állomány'!Y17,'Szerződés állomány'!Y$2:Y$34),"")</f>
        <v/>
      </c>
      <c r="Z17" s="14" t="str">
        <f>IF('Szerződés állomány'!Z17&gt;0,_xlfn.RANK.EQ('Szerződés állomány'!Z17,'Szerződés állomány'!Z$2:Z$34),"")</f>
        <v/>
      </c>
      <c r="AA17" s="14" t="str">
        <f>IF('Szerződés állomány'!AA17&gt;0,_xlfn.RANK.EQ('Szerződés állomány'!AA17,'Szerződés állomány'!AA$2:AA$34),"")</f>
        <v/>
      </c>
      <c r="AB17" s="14" t="str">
        <f>IF('Szerződés állomány'!AB17&gt;0,_xlfn.RANK.EQ('Szerződés állomány'!AB17,'Szerződés állomány'!AB$2:AB$34),"")</f>
        <v/>
      </c>
      <c r="AC17" s="14" t="str">
        <f>IF('Szerződés állomány'!AC17&gt;0,_xlfn.RANK.EQ('Szerződés állomány'!AC17,'Szerződés állomány'!AC$2:AC$34),"")</f>
        <v/>
      </c>
      <c r="AD17" s="14" t="str">
        <f>IF('Szerződés állomány'!AD17&gt;0,_xlfn.RANK.EQ('Szerződés állomány'!AD17,'Szerződés állomány'!AD$2:AD$34),"")</f>
        <v/>
      </c>
      <c r="AE17" s="14" t="str">
        <f>IF('Szerződés állomány'!AE17&gt;0,_xlfn.RANK.EQ('Szerződés állomány'!AE17,'Szerződés állomány'!AE$2:AE$34),"")</f>
        <v/>
      </c>
      <c r="AF17" s="14" t="str">
        <f>IF('Szerződés állomány'!AF17&gt;0,_xlfn.RANK.EQ('Szerződés állomány'!AF17,'Szerződés állomány'!AF$2:AF$34),"")</f>
        <v/>
      </c>
      <c r="AG17" s="14" t="str">
        <f>IF('Szerződés állomány'!AG17&gt;0,_xlfn.RANK.EQ('Szerződés állomány'!AG17,'Szerződés állomány'!AG$2:AG$34),"")</f>
        <v/>
      </c>
      <c r="AH17" s="14">
        <f>IF('Szerződés állomány'!AH17&gt;0,_xlfn.RANK.EQ('Szerződés állomány'!AH17,'Szerződés állomány'!AH$2:AH$34),"")</f>
        <v>2</v>
      </c>
      <c r="AI17" s="14">
        <f>IF('Szerződés állomány'!AI17&gt;0,_xlfn.RANK.EQ('Szerződés állomány'!AI17,'Szerződés állomány'!AI$2:AI$34),"")</f>
        <v>5</v>
      </c>
      <c r="AJ17" s="14" t="str">
        <f>IF('Szerződés állomány'!AJ17&gt;0,_xlfn.RANK.EQ('Szerződés állomány'!AJ17,'Szerződés állomány'!AJ$2:AJ$34),"")</f>
        <v/>
      </c>
      <c r="AK17" s="14" t="str">
        <f>IF('Szerződés állomány'!AK17&gt;0,_xlfn.RANK.EQ('Szerződés állomány'!AK17,'Szerződés állomány'!AK$2:AK$34),"")</f>
        <v/>
      </c>
      <c r="AL17" s="14" t="str">
        <f>IF('Szerződés állomány'!AL17&gt;0,_xlfn.RANK.EQ('Szerződés állomány'!AL17,'Szerződés állomány'!AL$2:AL$34),"")</f>
        <v/>
      </c>
      <c r="AM17" s="14" t="str">
        <f>IF('Szerződés állomány'!AM17&gt;0,_xlfn.RANK.EQ('Szerződés állomány'!AM17,'Szerződés állomány'!AM$2:AM$34),"")</f>
        <v/>
      </c>
      <c r="AN17" s="14" t="str">
        <f>IF('Szerződés állomány'!AN17&gt;0,_xlfn.RANK.EQ('Szerződés állomány'!AN17,'Szerződés állomány'!AN$2:AN$34),"")</f>
        <v/>
      </c>
      <c r="AO17" s="14" t="str">
        <f>IF('Szerződés állomány'!AO17&gt;0,_xlfn.RANK.EQ('Szerződés állomány'!AO17,'Szerződés állomány'!AO$2:AO$34),"")</f>
        <v/>
      </c>
      <c r="AP17" s="14" t="str">
        <f>IF('Szerződés állomány'!AP17&gt;0,_xlfn.RANK.EQ('Szerződés állomány'!AP17,'Szerződés állomány'!AP$2:AP$34),"")</f>
        <v/>
      </c>
      <c r="AQ17" s="14" t="str">
        <f>IF('Szerződés állomány'!AQ17&gt;0,_xlfn.RANK.EQ('Szerződés állomány'!AQ17,'Szerződés állomány'!AQ$2:AQ$34),"")</f>
        <v/>
      </c>
      <c r="AR17" s="14" t="str">
        <f>IF('Szerződés állomány'!AR17&gt;0,_xlfn.RANK.EQ('Szerződés állomány'!AR17,'Szerződés állomány'!AR$2:AR$34),"")</f>
        <v/>
      </c>
      <c r="AS17" s="14" t="str">
        <f>IF('Szerződés állomány'!AS17&gt;0,_xlfn.RANK.EQ('Szerződés állomány'!AS17,'Szerződés állomány'!AS$2:AS$34),"")</f>
        <v/>
      </c>
      <c r="AT17" s="14" t="str">
        <f>IF('Szerződés állomány'!AT17&gt;0,_xlfn.RANK.EQ('Szerződés állomány'!AT17,'Szerződés állomány'!AT$2:AT$34),"")</f>
        <v/>
      </c>
      <c r="AU17" s="14" t="str">
        <f>IF('Szerződés állomány'!AU17&gt;0,_xlfn.RANK.EQ('Szerződés állomány'!AU17,'Szerződés állomány'!AU$2:AU$34),"")</f>
        <v/>
      </c>
      <c r="AV17" s="14" t="str">
        <f>IF('Szerződés állomány'!AV17&gt;0,_xlfn.RANK.EQ('Szerződés állomány'!AV17,'Szerződés állomány'!AV$2:AV$34),"")</f>
        <v/>
      </c>
      <c r="AW17" s="14" t="str">
        <f>IF('Szerződés állomány'!AW17&gt;0,_xlfn.RANK.EQ('Szerződés állomány'!AW17,'Szerződés állomány'!AW$2:AW$34),"")</f>
        <v/>
      </c>
      <c r="AX17" s="14" t="str">
        <f>IF('Szerződés állomány'!AX17&gt;0,_xlfn.RANK.EQ('Szerződés állomány'!AX17,'Szerződés állomány'!AX$2:AX$34),"")</f>
        <v/>
      </c>
      <c r="AY17" s="14" t="str">
        <f>IF('Szerződés állomány'!AY17&gt;0,_xlfn.RANK.EQ('Szerződés állomány'!AY17,'Szerződés állomány'!AY$2:AY$34),"")</f>
        <v/>
      </c>
      <c r="AZ17" s="14" t="str">
        <f>IF('Szerződés állomány'!AZ17&gt;0,_xlfn.RANK.EQ('Szerződés állomány'!AZ17,'Szerződés állomány'!AZ$2:AZ$34),"")</f>
        <v/>
      </c>
      <c r="BA17" s="14" t="str">
        <f>IF('Szerződés állomány'!BA17&gt;0,_xlfn.RANK.EQ('Szerződés állomány'!BA17,'Szerződés állomány'!BA$2:BA$34),"")</f>
        <v/>
      </c>
      <c r="BB17" s="14" t="str">
        <f>IF('Szerződés állomány'!BB17&gt;0,_xlfn.RANK.EQ('Szerződés állomány'!BB17,'Szerződés állomány'!BB$2:BB$34),"")</f>
        <v/>
      </c>
      <c r="BC17" s="14" t="str">
        <f>IF('Szerződés állomány'!BC17&gt;0,_xlfn.RANK.EQ('Szerződés állomány'!BC17,'Szerződés állomány'!BC$2:BC$34),"")</f>
        <v/>
      </c>
      <c r="BD17" s="14" t="str">
        <f>IF('Szerződés állomány'!BD17&gt;0,_xlfn.RANK.EQ('Szerződés állomány'!BD17,'Szerződés állomány'!BD$2:BD$34),"")</f>
        <v/>
      </c>
      <c r="BE17" s="14" t="str">
        <f>IF('Szerződés állomány'!BE17&gt;0,_xlfn.RANK.EQ('Szerződés állomány'!BE17,'Szerződés állomány'!BE$2:BE$34),"")</f>
        <v/>
      </c>
      <c r="BF17" s="14" t="str">
        <f>IF('Szerződés állomány'!BF17&gt;0,_xlfn.RANK.EQ('Szerződés állomány'!BF17,'Szerződés állomány'!BF$2:BF$34),"")</f>
        <v/>
      </c>
      <c r="BG17" s="14">
        <f>IF('Szerződés állomány'!BG17&gt;0,_xlfn.RANK.EQ('Szerződés állomány'!BG17,'Szerződés állomány'!BG$2:BG$34),"")</f>
        <v>3</v>
      </c>
      <c r="BH17" s="14" t="str">
        <f>IF('Szerződés állomány'!BH17&gt;0,_xlfn.RANK.EQ('Szerződés állomány'!BH17,'Szerződés állomány'!BH$2:BH$34),"")</f>
        <v/>
      </c>
      <c r="BI17" s="14" t="str">
        <f>IF('Szerződés állomány'!BI17&gt;0,_xlfn.RANK.EQ('Szerződés állomány'!BI17,'Szerződés állomány'!BI$2:BI$34),"")</f>
        <v/>
      </c>
      <c r="BJ17" s="14" t="str">
        <f>IF('Szerződés állomány'!BJ17&gt;0,_xlfn.RANK.EQ('Szerződés állomány'!BJ17,'Szerződés állomány'!BJ$2:BJ$34),"")</f>
        <v/>
      </c>
      <c r="BK17" s="14" t="str">
        <f>IF('Szerződés állomány'!BK17&gt;0,_xlfn.RANK.EQ('Szerződés állomány'!BK17,'Szerződés állomány'!BK$2:BK$34),"")</f>
        <v/>
      </c>
      <c r="BL17" s="14" t="str">
        <f>IF('Szerződés állomány'!BL17&gt;0,_xlfn.RANK.EQ('Szerződés állomány'!BL17,'Szerződés állomány'!BL$2:BL$34),"")</f>
        <v/>
      </c>
      <c r="BM17" s="14" t="str">
        <f>IF('Szerződés állomány'!BM17&gt;0,_xlfn.RANK.EQ('Szerződés állomány'!BM17,'Szerződés állomány'!BM$2:BM$34),"")</f>
        <v/>
      </c>
      <c r="BN17" s="14" t="str">
        <f>IF('Szerződés állomány'!BN17&gt;0,_xlfn.RANK.EQ('Szerződés állomány'!BN17,'Szerződés állomány'!BN$2:BN$34),"")</f>
        <v/>
      </c>
      <c r="BO17" s="14">
        <f>IF('Szerződés állomány'!BO17&gt;0,_xlfn.RANK.EQ('Szerződés állomány'!BO17,'Szerződés állomány'!BO$2:BO$34),"")</f>
        <v>15</v>
      </c>
      <c r="BP17" s="14" t="str">
        <f>IF('Szerződés állomány'!BP17&gt;0,_xlfn.RANK.EQ('Szerződés állomány'!BP17,'Szerződés állomány'!BP$2:BP$34),"")</f>
        <v/>
      </c>
      <c r="BQ17" s="14" t="str">
        <f>IF('Szerződés állomány'!BQ17&gt;0,_xlfn.RANK.EQ('Szerződés állomány'!BQ17,'Szerződés állomány'!BQ$2:BQ$34),"")</f>
        <v/>
      </c>
      <c r="BR17" s="14">
        <f>IF('Szerződés állomány'!BR17&gt;0,_xlfn.RANK.EQ('Szerződés állomány'!BR17,'Szerződés állomány'!BR$2:BR$34),"")</f>
        <v>24</v>
      </c>
      <c r="BS17" s="14" t="str">
        <f>IF('Szerződés állomány'!BS17&gt;0,_xlfn.RANK.EQ('Szerződés állomány'!BS17,'Szerződés állomány'!BS$2:BS$27),"")</f>
        <v/>
      </c>
    </row>
    <row r="18" spans="1:71" x14ac:dyDescent="0.2">
      <c r="A18" s="12" t="str">
        <f>'Szerződés állomány'!A18</f>
        <v>Deutsche Leasing Hungaria Zrt., Deutsche Leasing Hungaria Kft.</v>
      </c>
      <c r="B18" s="14">
        <f>IF('Szerződés állomány'!B18&gt;0,_xlfn.RANK.EQ('Szerződés állomány'!B18,'Szerződés állomány'!B$2:B$34),"")</f>
        <v>13</v>
      </c>
      <c r="C18" s="14">
        <f>IF('Szerződés állomány'!C18&gt;0,_xlfn.RANK.EQ('Szerződés állomány'!C18,'Szerződés állomány'!C$2:C$34),"")</f>
        <v>15</v>
      </c>
      <c r="D18" s="14" t="str">
        <f>IF('Szerződés állomány'!D18&gt;0,_xlfn.RANK.EQ('Szerződés állomány'!D18,'Szerződés állomány'!D$2:D$34),"")</f>
        <v/>
      </c>
      <c r="E18" s="14" t="str">
        <f>IF('Szerződés állomány'!E18&gt;0,_xlfn.RANK.EQ('Szerződés állomány'!E18,'Szerződés állomány'!E$2:E$34),"")</f>
        <v/>
      </c>
      <c r="F18" s="14" t="str">
        <f>IF('Szerződés állomány'!F18&gt;0,_xlfn.RANK.EQ('Szerződés állomány'!F18,'Szerződés állomány'!F$2:F$34),"")</f>
        <v/>
      </c>
      <c r="G18" s="14" t="str">
        <f>IF('Szerződés állomány'!G18&gt;0,_xlfn.RANK.EQ('Szerződés állomány'!G18,'Szerződés állomány'!G$2:G$34),"")</f>
        <v/>
      </c>
      <c r="H18" s="14" t="str">
        <f>IF('Szerződés állomány'!H18&gt;0,_xlfn.RANK.EQ('Szerződés állomány'!H18,'Szerződés állomány'!H$2:H$34),"")</f>
        <v/>
      </c>
      <c r="I18" s="14" t="str">
        <f>IF('Szerződés állomány'!I18&gt;0,_xlfn.RANK.EQ('Szerződés állomány'!I18,'Szerződés állomány'!I$2:I$34),"")</f>
        <v/>
      </c>
      <c r="J18" s="14" t="str">
        <f>IF('Szerződés állomány'!J18&gt;0,_xlfn.RANK.EQ('Szerződés állomány'!J18,'Szerződés állomány'!J$2:J$34),"")</f>
        <v/>
      </c>
      <c r="K18" s="14">
        <f>IF('Szerződés állomány'!K18&gt;0,_xlfn.RANK.EQ('Szerződés állomány'!K18,'Szerződés állomány'!K$2:K$34),"")</f>
        <v>11</v>
      </c>
      <c r="L18" s="14">
        <f>IF('Szerződés állomány'!L18&gt;0,_xlfn.RANK.EQ('Szerződés állomány'!L18,'Szerződés állomány'!L$2:L$34),"")</f>
        <v>13</v>
      </c>
      <c r="M18" s="14">
        <f>IF('Szerződés állomány'!M18&gt;0,_xlfn.RANK.EQ('Szerződés állomány'!M18,'Szerződés állomány'!M$2:M$34),"")</f>
        <v>9</v>
      </c>
      <c r="N18" s="14" t="str">
        <f>IF('Szerződés állomány'!N18&gt;0,_xlfn.RANK.EQ('Szerződés állomány'!N18,'Szerződés állomány'!N$2:N$34),"")</f>
        <v/>
      </c>
      <c r="O18" s="14" t="str">
        <f>IF('Szerződés állomány'!O18&gt;0,_xlfn.RANK.EQ('Szerződés állomány'!O18,'Szerződés állomány'!O$2:O$34),"")</f>
        <v/>
      </c>
      <c r="P18" s="14" t="str">
        <f>IF('Szerződés állomány'!P18&gt;0,_xlfn.RANK.EQ('Szerződés állomány'!P18,'Szerződés állomány'!P$2:P$34),"")</f>
        <v/>
      </c>
      <c r="Q18" s="14" t="str">
        <f>IF('Szerződés állomány'!Q18&gt;0,_xlfn.RANK.EQ('Szerződés állomány'!Q18,'Szerződés állomány'!Q$2:Q$34),"")</f>
        <v/>
      </c>
      <c r="R18" s="14" t="str">
        <f>IF('Szerződés állomány'!R18&gt;0,_xlfn.RANK.EQ('Szerződés állomány'!R18,'Szerződés állomány'!R$2:R$34),"")</f>
        <v/>
      </c>
      <c r="S18" s="14" t="str">
        <f>IF('Szerződés állomány'!S18&gt;0,_xlfn.RANK.EQ('Szerződés állomány'!S18,'Szerződés állomány'!S$2:S$34),"")</f>
        <v/>
      </c>
      <c r="T18" s="14" t="str">
        <f>IF('Szerződés állomány'!T18&gt;0,_xlfn.RANK.EQ('Szerződés állomány'!T18,'Szerződés állomány'!T$2:T$34),"")</f>
        <v/>
      </c>
      <c r="U18" s="14" t="str">
        <f>IF('Szerződés állomány'!U18&gt;0,_xlfn.RANK.EQ('Szerződés állomány'!U18,'Szerződés állomány'!U$2:U$34),"")</f>
        <v/>
      </c>
      <c r="V18" s="14" t="str">
        <f>IF('Szerződés állomány'!V18&gt;0,_xlfn.RANK.EQ('Szerződés állomány'!V18,'Szerződés állomány'!V$2:V$34),"")</f>
        <v/>
      </c>
      <c r="W18" s="14" t="str">
        <f>IF('Szerződés állomány'!W18&gt;0,_xlfn.RANK.EQ('Szerződés állomány'!W18,'Szerződés állomány'!W$2:W$34),"")</f>
        <v/>
      </c>
      <c r="X18" s="14" t="str">
        <f>IF('Szerződés állomány'!X18&gt;0,_xlfn.RANK.EQ('Szerződés állomány'!X18,'Szerződés állomány'!X$2:X$34),"")</f>
        <v/>
      </c>
      <c r="Y18" s="14">
        <f>IF('Szerződés állomány'!Y18&gt;0,_xlfn.RANK.EQ('Szerződés állomány'!Y18,'Szerződés állomány'!Y$2:Y$34),"")</f>
        <v>10</v>
      </c>
      <c r="Z18" s="14">
        <f>IF('Szerződés állomány'!Z18&gt;0,_xlfn.RANK.EQ('Szerződés állomány'!Z18,'Szerződés állomány'!Z$2:Z$34),"")</f>
        <v>3</v>
      </c>
      <c r="AA18" s="14" t="str">
        <f>IF('Szerződés állomány'!AA18&gt;0,_xlfn.RANK.EQ('Szerződés állomány'!AA18,'Szerződés állomány'!AA$2:AA$34),"")</f>
        <v/>
      </c>
      <c r="AB18" s="14">
        <f>IF('Szerződés állomány'!AB18&gt;0,_xlfn.RANK.EQ('Szerződés állomány'!AB18,'Szerződés állomány'!AB$2:AB$34),"")</f>
        <v>15</v>
      </c>
      <c r="AC18" s="14">
        <f>IF('Szerződés állomány'!AC18&gt;0,_xlfn.RANK.EQ('Szerződés állomány'!AC18,'Szerződés állomány'!AC$2:AC$34),"")</f>
        <v>4</v>
      </c>
      <c r="AD18" s="14">
        <f>IF('Szerződés állomány'!AD18&gt;0,_xlfn.RANK.EQ('Szerződés állomány'!AD18,'Szerződés állomány'!AD$2:AD$34),"")</f>
        <v>2</v>
      </c>
      <c r="AE18" s="14">
        <f>IF('Szerződés állomány'!AE18&gt;0,_xlfn.RANK.EQ('Szerződés állomány'!AE18,'Szerződés állomány'!AE$2:AE$34),"")</f>
        <v>8</v>
      </c>
      <c r="AF18" s="14">
        <f>IF('Szerződés állomány'!AF18&gt;0,_xlfn.RANK.EQ('Szerződés állomány'!AF18,'Szerződés állomány'!AF$2:AF$34),"")</f>
        <v>8</v>
      </c>
      <c r="AG18" s="14">
        <f>IF('Szerződés állomány'!AG18&gt;0,_xlfn.RANK.EQ('Szerződés állomány'!AG18,'Szerződés állomány'!AG$2:AG$34),"")</f>
        <v>10</v>
      </c>
      <c r="AH18" s="14">
        <f>IF('Szerződés állomány'!AH18&gt;0,_xlfn.RANK.EQ('Szerződés állomány'!AH18,'Szerződés állomány'!AH$2:AH$34),"")</f>
        <v>12</v>
      </c>
      <c r="AI18" s="14" t="str">
        <f>IF('Szerződés állomány'!AI18&gt;0,_xlfn.RANK.EQ('Szerződés állomány'!AI18,'Szerződés állomány'!AI$2:AI$34),"")</f>
        <v/>
      </c>
      <c r="AJ18" s="14">
        <f>IF('Szerződés állomány'!AJ18&gt;0,_xlfn.RANK.EQ('Szerződés állomány'!AJ18,'Szerződés állomány'!AJ$2:AJ$34),"")</f>
        <v>1</v>
      </c>
      <c r="AK18" s="14">
        <f>IF('Szerződés állomány'!AK18&gt;0,_xlfn.RANK.EQ('Szerződés állomány'!AK18,'Szerződés állomány'!AK$2:AK$34),"")</f>
        <v>3</v>
      </c>
      <c r="AL18" s="14" t="str">
        <f>IF('Szerződés állomány'!AL18&gt;0,_xlfn.RANK.EQ('Szerződés állomány'!AL18,'Szerződés állomány'!AL$2:AL$34),"")</f>
        <v/>
      </c>
      <c r="AM18" s="14" t="str">
        <f>IF('Szerződés állomány'!AM18&gt;0,_xlfn.RANK.EQ('Szerződés állomány'!AM18,'Szerződés állomány'!AM$2:AM$34),"")</f>
        <v/>
      </c>
      <c r="AN18" s="14" t="str">
        <f>IF('Szerződés állomány'!AN18&gt;0,_xlfn.RANK.EQ('Szerződés állomány'!AN18,'Szerződés állomány'!AN$2:AN$34),"")</f>
        <v/>
      </c>
      <c r="AO18" s="14" t="str">
        <f>IF('Szerződés állomány'!AO18&gt;0,_xlfn.RANK.EQ('Szerződés állomány'!AO18,'Szerződés állomány'!AO$2:AO$34),"")</f>
        <v/>
      </c>
      <c r="AP18" s="14" t="str">
        <f>IF('Szerződés állomány'!AP18&gt;0,_xlfn.RANK.EQ('Szerződés állomány'!AP18,'Szerződés állomány'!AP$2:AP$34),"")</f>
        <v/>
      </c>
      <c r="AQ18" s="14" t="str">
        <f>IF('Szerződés állomány'!AQ18&gt;0,_xlfn.RANK.EQ('Szerződés állomány'!AQ18,'Szerződés állomány'!AQ$2:AQ$34),"")</f>
        <v/>
      </c>
      <c r="AR18" s="14" t="str">
        <f>IF('Szerződés állomány'!AR18&gt;0,_xlfn.RANK.EQ('Szerződés állomány'!AR18,'Szerződés állomány'!AR$2:AR$34),"")</f>
        <v/>
      </c>
      <c r="AS18" s="14" t="str">
        <f>IF('Szerződés állomány'!AS18&gt;0,_xlfn.RANK.EQ('Szerződés állomány'!AS18,'Szerződés állomány'!AS$2:AS$34),"")</f>
        <v/>
      </c>
      <c r="AT18" s="14" t="str">
        <f>IF('Szerződés állomány'!AT18&gt;0,_xlfn.RANK.EQ('Szerződés állomány'!AT18,'Szerződés állomány'!AT$2:AT$34),"")</f>
        <v/>
      </c>
      <c r="AU18" s="14" t="str">
        <f>IF('Szerződés állomány'!AU18&gt;0,_xlfn.RANK.EQ('Szerződés állomány'!AU18,'Szerződés állomány'!AU$2:AU$34),"")</f>
        <v/>
      </c>
      <c r="AV18" s="14">
        <f>IF('Szerződés állomány'!AV18&gt;0,_xlfn.RANK.EQ('Szerződés állomány'!AV18,'Szerződés állomány'!AV$2:AV$34),"")</f>
        <v>3</v>
      </c>
      <c r="AW18" s="14" t="str">
        <f>IF('Szerződés állomány'!AW18&gt;0,_xlfn.RANK.EQ('Szerződés állomány'!AW18,'Szerződés állomány'!AW$2:AW$34),"")</f>
        <v/>
      </c>
      <c r="AX18" s="14" t="str">
        <f>IF('Szerződés állomány'!AX18&gt;0,_xlfn.RANK.EQ('Szerződés állomány'!AX18,'Szerződés állomány'!AX$2:AX$34),"")</f>
        <v/>
      </c>
      <c r="AY18" s="14">
        <f>IF('Szerződés állomány'!AY18&gt;0,_xlfn.RANK.EQ('Szerződés állomány'!AY18,'Szerződés állomány'!AY$2:AY$34),"")</f>
        <v>14</v>
      </c>
      <c r="AZ18" s="14" t="str">
        <f>IF('Szerződés állomány'!AZ18&gt;0,_xlfn.RANK.EQ('Szerződés állomány'!AZ18,'Szerződés állomány'!AZ$2:AZ$34),"")</f>
        <v/>
      </c>
      <c r="BA18" s="14" t="str">
        <f>IF('Szerződés állomány'!BA18&gt;0,_xlfn.RANK.EQ('Szerződés állomány'!BA18,'Szerződés állomány'!BA$2:BA$34),"")</f>
        <v/>
      </c>
      <c r="BB18" s="14" t="str">
        <f>IF('Szerződés állomány'!BB18&gt;0,_xlfn.RANK.EQ('Szerződés állomány'!BB18,'Szerződés állomány'!BB$2:BB$34),"")</f>
        <v/>
      </c>
      <c r="BC18" s="14" t="str">
        <f>IF('Szerződés állomány'!BC18&gt;0,_xlfn.RANK.EQ('Szerződés állomány'!BC18,'Szerződés állomány'!BC$2:BC$34),"")</f>
        <v/>
      </c>
      <c r="BD18" s="14">
        <f>IF('Szerződés állomány'!BD18&gt;0,_xlfn.RANK.EQ('Szerződés állomány'!BD18,'Szerződés állomány'!BD$2:BD$34),"")</f>
        <v>11</v>
      </c>
      <c r="BE18" s="14">
        <f>IF('Szerződés állomány'!BE18&gt;0,_xlfn.RANK.EQ('Szerződés állomány'!BE18,'Szerződés állomány'!BE$2:BE$34),"")</f>
        <v>2</v>
      </c>
      <c r="BF18" s="14">
        <f>IF('Szerződés állomány'!BF18&gt;0,_xlfn.RANK.EQ('Szerződés állomány'!BF18,'Szerződés állomány'!BF$2:BF$34),"")</f>
        <v>9</v>
      </c>
      <c r="BG18" s="14">
        <f>IF('Szerződés állomány'!BG18&gt;0,_xlfn.RANK.EQ('Szerződés állomány'!BG18,'Szerződés állomány'!BG$2:BG$34),"")</f>
        <v>12</v>
      </c>
      <c r="BH18" s="14">
        <f>IF('Szerződés állomány'!BH18&gt;0,_xlfn.RANK.EQ('Szerződés állomány'!BH18,'Szerződés állomány'!BH$2:BH$34),"")</f>
        <v>1</v>
      </c>
      <c r="BI18" s="14" t="str">
        <f>IF('Szerződés állomány'!BI18&gt;0,_xlfn.RANK.EQ('Szerződés állomány'!BI18,'Szerződés állomány'!BI$2:BI$34),"")</f>
        <v/>
      </c>
      <c r="BJ18" s="14" t="str">
        <f>IF('Szerződés állomány'!BJ18&gt;0,_xlfn.RANK.EQ('Szerződés állomány'!BJ18,'Szerződés állomány'!BJ$2:BJ$34),"")</f>
        <v/>
      </c>
      <c r="BK18" s="14">
        <f>IF('Szerződés állomány'!BK18&gt;0,_xlfn.RANK.EQ('Szerződés állomány'!BK18,'Szerződés állomány'!BK$2:BK$34),"")</f>
        <v>8</v>
      </c>
      <c r="BL18" s="14" t="str">
        <f>IF('Szerződés állomány'!BL18&gt;0,_xlfn.RANK.EQ('Szerződés állomány'!BL18,'Szerződés állomány'!BL$2:BL$34),"")</f>
        <v/>
      </c>
      <c r="BM18" s="14">
        <f>IF('Szerződés állomány'!BM18&gt;0,_xlfn.RANK.EQ('Szerződés állomány'!BM18,'Szerződés állomány'!BM$2:BM$34),"")</f>
        <v>18</v>
      </c>
      <c r="BN18" s="14">
        <f>IF('Szerződés állomány'!BN18&gt;0,_xlfn.RANK.EQ('Szerződés állomány'!BN18,'Szerződés állomány'!BN$2:BN$34),"")</f>
        <v>12</v>
      </c>
      <c r="BO18" s="14">
        <f>IF('Szerződés állomány'!BO18&gt;0,_xlfn.RANK.EQ('Szerződés állomány'!BO18,'Szerződés állomány'!BO$2:BO$34),"")</f>
        <v>2</v>
      </c>
      <c r="BP18" s="14" t="str">
        <f>IF('Szerződés állomány'!BP18&gt;0,_xlfn.RANK.EQ('Szerződés állomány'!BP18,'Szerződés állomány'!BP$2:BP$34),"")</f>
        <v/>
      </c>
      <c r="BQ18" s="14">
        <f>IF('Szerződés állomány'!BQ18&gt;0,_xlfn.RANK.EQ('Szerződés állomány'!BQ18,'Szerződés állomány'!BQ$2:BQ$34),"")</f>
        <v>8</v>
      </c>
      <c r="BR18" s="14">
        <f>IF('Szerződés állomány'!BR18&gt;0,_xlfn.RANK.EQ('Szerződés állomány'!BR18,'Szerződés állomány'!BR$2:BR$34),"")</f>
        <v>13</v>
      </c>
      <c r="BS18" s="14" t="str">
        <f>IF('Szerződés állomány'!BS18&gt;0,_xlfn.RANK.EQ('Szerződés állomány'!BS18,'Szerződés állomány'!BS$2:BS$27),"")</f>
        <v/>
      </c>
    </row>
    <row r="19" spans="1:71" x14ac:dyDescent="0.2">
      <c r="A19" s="12" t="str">
        <f>'Szerződés állomány'!A19</f>
        <v>K&amp;H Bank Zrt. Lízing üzletág</v>
      </c>
      <c r="B19" s="14">
        <f>IF('Szerződés állomány'!B19&gt;0,_xlfn.RANK.EQ('Szerződés állomány'!B19,'Szerződés állomány'!B$2:B$34),"")</f>
        <v>10</v>
      </c>
      <c r="C19" s="14">
        <f>IF('Szerződés állomány'!C19&gt;0,_xlfn.RANK.EQ('Szerződés állomány'!C19,'Szerződés állomány'!C$2:C$34),"")</f>
        <v>9</v>
      </c>
      <c r="D19" s="14" t="str">
        <f>IF('Szerződés állomány'!D19&gt;0,_xlfn.RANK.EQ('Szerződés állomány'!D19,'Szerződés állomány'!D$2:D$34),"")</f>
        <v/>
      </c>
      <c r="E19" s="14" t="str">
        <f>IF('Szerződés állomány'!E19&gt;0,_xlfn.RANK.EQ('Szerződés állomány'!E19,'Szerződés állomány'!E$2:E$34),"")</f>
        <v/>
      </c>
      <c r="F19" s="14">
        <f>IF('Szerződés állomány'!F19&gt;0,_xlfn.RANK.EQ('Szerződés állomány'!F19,'Szerződés állomány'!F$2:F$34),"")</f>
        <v>5</v>
      </c>
      <c r="G19" s="14">
        <f>IF('Szerződés állomány'!G19&gt;0,_xlfn.RANK.EQ('Szerződés állomány'!G19,'Szerződés állomány'!G$2:G$34),"")</f>
        <v>1</v>
      </c>
      <c r="H19" s="14">
        <f>IF('Szerződés állomány'!H19&gt;0,_xlfn.RANK.EQ('Szerződés állomány'!H19,'Szerződés állomány'!H$2:H$34),"")</f>
        <v>4</v>
      </c>
      <c r="I19" s="14" t="str">
        <f>IF('Szerződés állomány'!I19&gt;0,_xlfn.RANK.EQ('Szerződés állomány'!I19,'Szerződés állomány'!I$2:I$34),"")</f>
        <v/>
      </c>
      <c r="J19" s="14" t="str">
        <f>IF('Szerződés állomány'!J19&gt;0,_xlfn.RANK.EQ('Szerződés állomány'!J19,'Szerződés állomány'!J$2:J$34),"")</f>
        <v/>
      </c>
      <c r="K19" s="14">
        <f>IF('Szerződés állomány'!K19&gt;0,_xlfn.RANK.EQ('Szerződés állomány'!K19,'Szerződés állomány'!K$2:K$34),"")</f>
        <v>7</v>
      </c>
      <c r="L19" s="14">
        <f>IF('Szerződés állomány'!L19&gt;0,_xlfn.RANK.EQ('Szerződés állomány'!L19,'Szerződés állomány'!L$2:L$34),"")</f>
        <v>11</v>
      </c>
      <c r="M19" s="14">
        <f>IF('Szerződés állomány'!M19&gt;0,_xlfn.RANK.EQ('Szerződés állomány'!M19,'Szerződés állomány'!M$2:M$34),"")</f>
        <v>15</v>
      </c>
      <c r="N19" s="14" t="str">
        <f>IF('Szerződés állomány'!N19&gt;0,_xlfn.RANK.EQ('Szerződés állomány'!N19,'Szerződés állomány'!N$2:N$34),"")</f>
        <v/>
      </c>
      <c r="O19" s="14">
        <f>IF('Szerződés állomány'!O19&gt;0,_xlfn.RANK.EQ('Szerződés állomány'!O19,'Szerződés állomány'!O$2:O$34),"")</f>
        <v>2</v>
      </c>
      <c r="P19" s="14">
        <f>IF('Szerződés állomány'!P19&gt;0,_xlfn.RANK.EQ('Szerződés állomány'!P19,'Szerződés állomány'!P$2:P$34),"")</f>
        <v>1</v>
      </c>
      <c r="Q19" s="14">
        <f>IF('Szerződés állomány'!Q19&gt;0,_xlfn.RANK.EQ('Szerződés állomány'!Q19,'Szerződés állomány'!Q$2:Q$34),"")</f>
        <v>7</v>
      </c>
      <c r="R19" s="14" t="str">
        <f>IF('Szerződés állomány'!R19&gt;0,_xlfn.RANK.EQ('Szerződés állomány'!R19,'Szerződés állomány'!R$2:R$34),"")</f>
        <v/>
      </c>
      <c r="S19" s="14">
        <f>IF('Szerződés állomány'!S19&gt;0,_xlfn.RANK.EQ('Szerződés állomány'!S19,'Szerződés állomány'!S$2:S$34),"")</f>
        <v>8</v>
      </c>
      <c r="T19" s="14" t="str">
        <f>IF('Szerződés állomány'!T19&gt;0,_xlfn.RANK.EQ('Szerződés állomány'!T19,'Szerződés állomány'!T$2:T$34),"")</f>
        <v/>
      </c>
      <c r="U19" s="14" t="str">
        <f>IF('Szerződés állomány'!U19&gt;0,_xlfn.RANK.EQ('Szerződés állomány'!U19,'Szerződés állomány'!U$2:U$34),"")</f>
        <v/>
      </c>
      <c r="V19" s="14">
        <f>IF('Szerződés állomány'!V19&gt;0,_xlfn.RANK.EQ('Szerződés állomány'!V19,'Szerződés állomány'!V$2:V$34),"")</f>
        <v>5</v>
      </c>
      <c r="W19" s="14" t="str">
        <f>IF('Szerződés állomány'!W19&gt;0,_xlfn.RANK.EQ('Szerződés állomány'!W19,'Szerződés állomány'!W$2:W$34),"")</f>
        <v/>
      </c>
      <c r="X19" s="14" t="str">
        <f>IF('Szerződés állomány'!X19&gt;0,_xlfn.RANK.EQ('Szerződés állomány'!X19,'Szerződés állomány'!X$2:X$34),"")</f>
        <v/>
      </c>
      <c r="Y19" s="14">
        <f>IF('Szerződés állomány'!Y19&gt;0,_xlfn.RANK.EQ('Szerződés állomány'!Y19,'Szerződés állomány'!Y$2:Y$34),"")</f>
        <v>6</v>
      </c>
      <c r="Z19" s="14">
        <f>IF('Szerződés állomány'!Z19&gt;0,_xlfn.RANK.EQ('Szerződés állomány'!Z19,'Szerződés állomány'!Z$2:Z$34),"")</f>
        <v>9</v>
      </c>
      <c r="AA19" s="14" t="str">
        <f>IF('Szerződés állomány'!AA19&gt;0,_xlfn.RANK.EQ('Szerződés állomány'!AA19,'Szerződés állomány'!AA$2:AA$34),"")</f>
        <v/>
      </c>
      <c r="AB19" s="14">
        <f>IF('Szerződés állomány'!AB19&gt;0,_xlfn.RANK.EQ('Szerződés állomány'!AB19,'Szerződés állomány'!AB$2:AB$34),"")</f>
        <v>9</v>
      </c>
      <c r="AC19" s="14" t="str">
        <f>IF('Szerződés állomány'!AC19&gt;0,_xlfn.RANK.EQ('Szerződés állomány'!AC19,'Szerződés állomány'!AC$2:AC$34),"")</f>
        <v/>
      </c>
      <c r="AD19" s="14">
        <f>IF('Szerződés állomány'!AD19&gt;0,_xlfn.RANK.EQ('Szerződés állomány'!AD19,'Szerződés állomány'!AD$2:AD$34),"")</f>
        <v>9</v>
      </c>
      <c r="AE19" s="14">
        <f>IF('Szerződés állomány'!AE19&gt;0,_xlfn.RANK.EQ('Szerződés állomány'!AE19,'Szerződés állomány'!AE$2:AE$34),"")</f>
        <v>10</v>
      </c>
      <c r="AF19" s="14">
        <f>IF('Szerződés állomány'!AF19&gt;0,_xlfn.RANK.EQ('Szerződés állomány'!AF19,'Szerződés állomány'!AF$2:AF$34),"")</f>
        <v>9</v>
      </c>
      <c r="AG19" s="14">
        <f>IF('Szerződés állomány'!AG19&gt;0,_xlfn.RANK.EQ('Szerződés állomány'!AG19,'Szerződés állomány'!AG$2:AG$34),"")</f>
        <v>8</v>
      </c>
      <c r="AH19" s="14">
        <f>IF('Szerződés állomány'!AH19&gt;0,_xlfn.RANK.EQ('Szerződés állomány'!AH19,'Szerződés állomány'!AH$2:AH$34),"")</f>
        <v>10</v>
      </c>
      <c r="AI19" s="14" t="str">
        <f>IF('Szerződés állomány'!AI19&gt;0,_xlfn.RANK.EQ('Szerződés állomány'!AI19,'Szerződés állomány'!AI$2:AI$34),"")</f>
        <v/>
      </c>
      <c r="AJ19" s="14">
        <f>IF('Szerződés állomány'!AJ19&gt;0,_xlfn.RANK.EQ('Szerződés állomány'!AJ19,'Szerződés állomány'!AJ$2:AJ$34),"")</f>
        <v>6</v>
      </c>
      <c r="AK19" s="14">
        <f>IF('Szerződés állomány'!AK19&gt;0,_xlfn.RANK.EQ('Szerződés állomány'!AK19,'Szerződés állomány'!AK$2:AK$34),"")</f>
        <v>10</v>
      </c>
      <c r="AL19" s="14" t="str">
        <f>IF('Szerződés állomány'!AL19&gt;0,_xlfn.RANK.EQ('Szerződés állomány'!AL19,'Szerződés állomány'!AL$2:AL$34),"")</f>
        <v/>
      </c>
      <c r="AM19" s="14" t="str">
        <f>IF('Szerződés állomány'!AM19&gt;0,_xlfn.RANK.EQ('Szerződés állomány'!AM19,'Szerződés állomány'!AM$2:AM$34),"")</f>
        <v/>
      </c>
      <c r="AN19" s="14" t="str">
        <f>IF('Szerződés állomány'!AN19&gt;0,_xlfn.RANK.EQ('Szerződés állomány'!AN19,'Szerződés állomány'!AN$2:AN$34),"")</f>
        <v/>
      </c>
      <c r="AO19" s="14" t="str">
        <f>IF('Szerződés állomány'!AO19&gt;0,_xlfn.RANK.EQ('Szerződés állomány'!AO19,'Szerződés állomány'!AO$2:AO$34),"")</f>
        <v/>
      </c>
      <c r="AP19" s="14" t="str">
        <f>IF('Szerződés állomány'!AP19&gt;0,_xlfn.RANK.EQ('Szerződés állomány'!AP19,'Szerződés állomány'!AP$2:AP$34),"")</f>
        <v/>
      </c>
      <c r="AQ19" s="14" t="str">
        <f>IF('Szerződés állomány'!AQ19&gt;0,_xlfn.RANK.EQ('Szerződés állomány'!AQ19,'Szerződés állomány'!AQ$2:AQ$34),"")</f>
        <v/>
      </c>
      <c r="AR19" s="14" t="str">
        <f>IF('Szerződés állomány'!AR19&gt;0,_xlfn.RANK.EQ('Szerződés állomány'!AR19,'Szerződés állomány'!AR$2:AR$34),"")</f>
        <v/>
      </c>
      <c r="AS19" s="14" t="str">
        <f>IF('Szerződés állomány'!AS19&gt;0,_xlfn.RANK.EQ('Szerződés állomány'!AS19,'Szerződés állomány'!AS$2:AS$34),"")</f>
        <v/>
      </c>
      <c r="AT19" s="14">
        <f>IF('Szerződés állomány'!AT19&gt;0,_xlfn.RANK.EQ('Szerződés állomány'!AT19,'Szerződés állomány'!AT$2:AT$34),"")</f>
        <v>7</v>
      </c>
      <c r="AU19" s="14" t="str">
        <f>IF('Szerződés állomány'!AU19&gt;0,_xlfn.RANK.EQ('Szerződés állomány'!AU19,'Szerződés állomány'!AU$2:AU$34),"")</f>
        <v/>
      </c>
      <c r="AV19" s="14" t="str">
        <f>IF('Szerződés állomány'!AV19&gt;0,_xlfn.RANK.EQ('Szerződés állomány'!AV19,'Szerződés állomány'!AV$2:AV$34),"")</f>
        <v/>
      </c>
      <c r="AW19" s="14" t="str">
        <f>IF('Szerződés állomány'!AW19&gt;0,_xlfn.RANK.EQ('Szerződés állomány'!AW19,'Szerződés állomány'!AW$2:AW$34),"")</f>
        <v/>
      </c>
      <c r="AX19" s="14" t="str">
        <f>IF('Szerződés állomány'!AX19&gt;0,_xlfn.RANK.EQ('Szerződés állomány'!AX19,'Szerződés állomány'!AX$2:AX$34),"")</f>
        <v/>
      </c>
      <c r="AY19" s="14">
        <f>IF('Szerződés állomány'!AY19&gt;0,_xlfn.RANK.EQ('Szerződés állomány'!AY19,'Szerződés állomány'!AY$2:AY$34),"")</f>
        <v>11</v>
      </c>
      <c r="AZ19" s="14" t="str">
        <f>IF('Szerződés állomány'!AZ19&gt;0,_xlfn.RANK.EQ('Szerződés állomány'!AZ19,'Szerződés állomány'!AZ$2:AZ$34),"")</f>
        <v/>
      </c>
      <c r="BA19" s="14">
        <f>IF('Szerződés állomány'!BA19&gt;0,_xlfn.RANK.EQ('Szerződés állomány'!BA19,'Szerződés állomány'!BA$2:BA$34),"")</f>
        <v>5</v>
      </c>
      <c r="BB19" s="14">
        <f>IF('Szerződés állomány'!BB19&gt;0,_xlfn.RANK.EQ('Szerződés állomány'!BB19,'Szerződés állomány'!BB$2:BB$34),"")</f>
        <v>5</v>
      </c>
      <c r="BC19" s="14">
        <f>IF('Szerződés állomány'!BC19&gt;0,_xlfn.RANK.EQ('Szerződés állomány'!BC19,'Szerződés állomány'!BC$2:BC$34),"")</f>
        <v>7</v>
      </c>
      <c r="BD19" s="14">
        <f>IF('Szerződés állomány'!BD19&gt;0,_xlfn.RANK.EQ('Szerződés állomány'!BD19,'Szerződés állomány'!BD$2:BD$34),"")</f>
        <v>7</v>
      </c>
      <c r="BE19" s="14">
        <f>IF('Szerződés állomány'!BE19&gt;0,_xlfn.RANK.EQ('Szerződés állomány'!BE19,'Szerződés állomány'!BE$2:BE$34),"")</f>
        <v>9</v>
      </c>
      <c r="BF19" s="14">
        <f>IF('Szerződés állomány'!BF19&gt;0,_xlfn.RANK.EQ('Szerződés állomány'!BF19,'Szerződés állomány'!BF$2:BF$34),"")</f>
        <v>8</v>
      </c>
      <c r="BG19" s="14">
        <f>IF('Szerződés állomány'!BG19&gt;0,_xlfn.RANK.EQ('Szerződés állomány'!BG19,'Szerződés állomány'!BG$2:BG$34),"")</f>
        <v>10</v>
      </c>
      <c r="BH19" s="14">
        <f>IF('Szerződés állomány'!BH19&gt;0,_xlfn.RANK.EQ('Szerződés állomány'!BH19,'Szerződés állomány'!BH$2:BH$34),"")</f>
        <v>6</v>
      </c>
      <c r="BI19" s="14" t="str">
        <f>IF('Szerződés állomány'!BI19&gt;0,_xlfn.RANK.EQ('Szerződés állomány'!BI19,'Szerződés állomány'!BI$2:BI$34),"")</f>
        <v/>
      </c>
      <c r="BJ19" s="14">
        <f>IF('Szerződés állomány'!BJ19&gt;0,_xlfn.RANK.EQ('Szerződés állomány'!BJ19,'Szerződés állomány'!BJ$2:BJ$34),"")</f>
        <v>8</v>
      </c>
      <c r="BK19" s="14" t="str">
        <f>IF('Szerződés állomány'!BK19&gt;0,_xlfn.RANK.EQ('Szerződés állomány'!BK19,'Szerződés állomány'!BK$2:BK$34),"")</f>
        <v/>
      </c>
      <c r="BL19" s="14" t="str">
        <f>IF('Szerződés állomány'!BL19&gt;0,_xlfn.RANK.EQ('Szerződés állomány'!BL19,'Szerződés állomány'!BL$2:BL$34),"")</f>
        <v/>
      </c>
      <c r="BM19" s="14">
        <f>IF('Szerződés állomány'!BM19&gt;0,_xlfn.RANK.EQ('Szerződés állomány'!BM19,'Szerződés állomány'!BM$2:BM$34),"")</f>
        <v>12</v>
      </c>
      <c r="BN19" s="14">
        <f>IF('Szerződés állomány'!BN19&gt;0,_xlfn.RANK.EQ('Szerződés állomány'!BN19,'Szerződés állomány'!BN$2:BN$34),"")</f>
        <v>8</v>
      </c>
      <c r="BO19" s="14">
        <f>IF('Szerződés állomány'!BO19&gt;0,_xlfn.RANK.EQ('Szerződés állomány'!BO19,'Szerződés állomány'!BO$2:BO$34),"")</f>
        <v>10</v>
      </c>
      <c r="BP19" s="14">
        <f>IF('Szerződés állomány'!BP19&gt;0,_xlfn.RANK.EQ('Szerződés állomány'!BP19,'Szerződés állomány'!BP$2:BP$34),"")</f>
        <v>8</v>
      </c>
      <c r="BQ19" s="14" t="str">
        <f>IF('Szerződés állomány'!BQ19&gt;0,_xlfn.RANK.EQ('Szerződés állomány'!BQ19,'Szerződés állomány'!BQ$2:BQ$34),"")</f>
        <v/>
      </c>
      <c r="BR19" s="14">
        <f>IF('Szerződés állomány'!BR19&gt;0,_xlfn.RANK.EQ('Szerződés állomány'!BR19,'Szerződés állomány'!BR$2:BR$34),"")</f>
        <v>10</v>
      </c>
      <c r="BS19" s="14" t="str">
        <f>IF('Szerződés állomány'!BS19&gt;0,_xlfn.RANK.EQ('Szerződés állomány'!BS19,'Szerződés állomány'!BS$2:BS$27),"")</f>
        <v/>
      </c>
    </row>
    <row r="20" spans="1:71" x14ac:dyDescent="0.2">
      <c r="A20" s="12" t="str">
        <f>'Szerződés állomány'!A20</f>
        <v>De Lage Landen Finance Zrt.</v>
      </c>
      <c r="B20" s="14" t="str">
        <f>IF('Szerződés állomány'!B20&gt;0,_xlfn.RANK.EQ('Szerződés állomány'!B20,'Szerződés állomány'!B$2:B$34),"")</f>
        <v/>
      </c>
      <c r="C20" s="14" t="str">
        <f>IF('Szerződés állomány'!C20&gt;0,_xlfn.RANK.EQ('Szerződés állomány'!C20,'Szerződés állomány'!C$2:C$34),"")</f>
        <v/>
      </c>
      <c r="D20" s="14" t="str">
        <f>IF('Szerződés állomány'!D20&gt;0,_xlfn.RANK.EQ('Szerződés állomány'!D20,'Szerződés állomány'!D$2:D$34),"")</f>
        <v/>
      </c>
      <c r="E20" s="14" t="str">
        <f>IF('Szerződés állomány'!E20&gt;0,_xlfn.RANK.EQ('Szerződés állomány'!E20,'Szerződés állomány'!E$2:E$34),"")</f>
        <v/>
      </c>
      <c r="F20" s="14">
        <f>IF('Szerződés állomány'!F20&gt;0,_xlfn.RANK.EQ('Szerződés állomány'!F20,'Szerződés állomány'!F$2:F$34),"")</f>
        <v>6</v>
      </c>
      <c r="G20" s="14">
        <f>IF('Szerződés állomány'!G20&gt;0,_xlfn.RANK.EQ('Szerződés állomány'!G20,'Szerződés állomány'!G$2:G$34),"")</f>
        <v>2</v>
      </c>
      <c r="H20" s="14" t="str">
        <f>IF('Szerződés állomány'!H20&gt;0,_xlfn.RANK.EQ('Szerződés állomány'!H20,'Szerződés állomány'!H$2:H$34),"")</f>
        <v/>
      </c>
      <c r="I20" s="14" t="str">
        <f>IF('Szerződés állomány'!I20&gt;0,_xlfn.RANK.EQ('Szerződés állomány'!I20,'Szerződés állomány'!I$2:I$34),"")</f>
        <v/>
      </c>
      <c r="J20" s="14" t="str">
        <f>IF('Szerződés állomány'!J20&gt;0,_xlfn.RANK.EQ('Szerződés állomány'!J20,'Szerződés állomány'!J$2:J$34),"")</f>
        <v/>
      </c>
      <c r="K20" s="14" t="str">
        <f>IF('Szerződés állomány'!K20&gt;0,_xlfn.RANK.EQ('Szerződés állomány'!K20,'Szerződés állomány'!K$2:K$34),"")</f>
        <v/>
      </c>
      <c r="L20" s="14" t="str">
        <f>IF('Szerződés állomány'!L20&gt;0,_xlfn.RANK.EQ('Szerződés állomány'!L20,'Szerződés állomány'!L$2:L$34),"")</f>
        <v/>
      </c>
      <c r="M20" s="14" t="str">
        <f>IF('Szerződés állomány'!M20&gt;0,_xlfn.RANK.EQ('Szerződés állomány'!M20,'Szerződés állomány'!M$2:M$34),"")</f>
        <v/>
      </c>
      <c r="N20" s="14" t="str">
        <f>IF('Szerződés állomány'!N20&gt;0,_xlfn.RANK.EQ('Szerződés állomány'!N20,'Szerződés állomány'!N$2:N$34),"")</f>
        <v/>
      </c>
      <c r="O20" s="14">
        <f>IF('Szerződés állomány'!O20&gt;0,_xlfn.RANK.EQ('Szerződés állomány'!O20,'Szerződés állomány'!O$2:O$34),"")</f>
        <v>3</v>
      </c>
      <c r="P20" s="14">
        <f>IF('Szerződés állomány'!P20&gt;0,_xlfn.RANK.EQ('Szerződés állomány'!P20,'Szerződés állomány'!P$2:P$34),"")</f>
        <v>2</v>
      </c>
      <c r="Q20" s="14">
        <f>IF('Szerződés állomány'!Q20&gt;0,_xlfn.RANK.EQ('Szerződés állomány'!Q20,'Szerződés állomány'!Q$2:Q$34),"")</f>
        <v>5</v>
      </c>
      <c r="R20" s="14" t="str">
        <f>IF('Szerződés állomány'!R20&gt;0,_xlfn.RANK.EQ('Szerződés állomány'!R20,'Szerződés állomány'!R$2:R$34),"")</f>
        <v/>
      </c>
      <c r="S20" s="14" t="str">
        <f>IF('Szerződés állomány'!S20&gt;0,_xlfn.RANK.EQ('Szerződés állomány'!S20,'Szerződés állomány'!S$2:S$34),"")</f>
        <v/>
      </c>
      <c r="T20" s="14" t="str">
        <f>IF('Szerződés állomány'!T20&gt;0,_xlfn.RANK.EQ('Szerződés állomány'!T20,'Szerződés állomány'!T$2:T$34),"")</f>
        <v/>
      </c>
      <c r="U20" s="14" t="str">
        <f>IF('Szerződés állomány'!U20&gt;0,_xlfn.RANK.EQ('Szerződés állomány'!U20,'Szerződés állomány'!U$2:U$34),"")</f>
        <v/>
      </c>
      <c r="V20" s="14" t="str">
        <f>IF('Szerződés állomány'!V20&gt;0,_xlfn.RANK.EQ('Szerződés állomány'!V20,'Szerződés állomány'!V$2:V$34),"")</f>
        <v/>
      </c>
      <c r="W20" s="14" t="str">
        <f>IF('Szerződés állomány'!W20&gt;0,_xlfn.RANK.EQ('Szerződés állomány'!W20,'Szerződés állomány'!W$2:W$34),"")</f>
        <v/>
      </c>
      <c r="X20" s="14" t="str">
        <f>IF('Szerződés állomány'!X20&gt;0,_xlfn.RANK.EQ('Szerződés állomány'!X20,'Szerződés állomány'!X$2:X$34),"")</f>
        <v/>
      </c>
      <c r="Y20" s="14">
        <f>IF('Szerződés állomány'!Y20&gt;0,_xlfn.RANK.EQ('Szerződés állomány'!Y20,'Szerződés állomány'!Y$2:Y$34),"")</f>
        <v>4</v>
      </c>
      <c r="Z20" s="14">
        <f>IF('Szerződés állomány'!Z20&gt;0,_xlfn.RANK.EQ('Szerződés állomány'!Z20,'Szerződés állomány'!Z$2:Z$34),"")</f>
        <v>4</v>
      </c>
      <c r="AA20" s="14" t="str">
        <f>IF('Szerződés állomány'!AA20&gt;0,_xlfn.RANK.EQ('Szerződés állomány'!AA20,'Szerződés állomány'!AA$2:AA$34),"")</f>
        <v/>
      </c>
      <c r="AB20" s="14">
        <f>IF('Szerződés állomány'!AB20&gt;0,_xlfn.RANK.EQ('Szerződés állomány'!AB20,'Szerződés állomány'!AB$2:AB$34),"")</f>
        <v>7</v>
      </c>
      <c r="AC20" s="14">
        <f>IF('Szerződés állomány'!AC20&gt;0,_xlfn.RANK.EQ('Szerződés állomány'!AC20,'Szerződés állomány'!AC$2:AC$34),"")</f>
        <v>5</v>
      </c>
      <c r="AD20" s="14">
        <f>IF('Szerződés állomány'!AD20&gt;0,_xlfn.RANK.EQ('Szerződés állomány'!AD20,'Szerződés állomány'!AD$2:AD$34),"")</f>
        <v>8</v>
      </c>
      <c r="AE20" s="14">
        <f>IF('Szerződés állomány'!AE20&gt;0,_xlfn.RANK.EQ('Szerződés állomány'!AE20,'Szerződés állomány'!AE$2:AE$34),"")</f>
        <v>11</v>
      </c>
      <c r="AF20" s="14">
        <f>IF('Szerződés állomány'!AF20&gt;0,_xlfn.RANK.EQ('Szerződés állomány'!AF20,'Szerződés állomány'!AF$2:AF$34),"")</f>
        <v>1</v>
      </c>
      <c r="AG20" s="14">
        <f>IF('Szerződés állomány'!AG20&gt;0,_xlfn.RANK.EQ('Szerződés állomány'!AG20,'Szerződés állomány'!AG$2:AG$34),"")</f>
        <v>4</v>
      </c>
      <c r="AH20" s="14">
        <f>IF('Szerződés állomány'!AH20&gt;0,_xlfn.RANK.EQ('Szerződés állomány'!AH20,'Szerződés állomány'!AH$2:AH$34),"")</f>
        <v>1</v>
      </c>
      <c r="AI20" s="14">
        <f>IF('Szerződés állomány'!AI20&gt;0,_xlfn.RANK.EQ('Szerződés állomány'!AI20,'Szerződés állomány'!AI$2:AI$34),"")</f>
        <v>6</v>
      </c>
      <c r="AJ20" s="14">
        <f>IF('Szerződés állomány'!AJ20&gt;0,_xlfn.RANK.EQ('Szerződés állomány'!AJ20,'Szerződés állomány'!AJ$2:AJ$34),"")</f>
        <v>10</v>
      </c>
      <c r="AK20" s="14">
        <f>IF('Szerződés állomány'!AK20&gt;0,_xlfn.RANK.EQ('Szerződés állomány'!AK20,'Szerződés állomány'!AK$2:AK$34),"")</f>
        <v>11</v>
      </c>
      <c r="AL20" s="14" t="str">
        <f>IF('Szerződés állomány'!AL20&gt;0,_xlfn.RANK.EQ('Szerződés állomány'!AL20,'Szerződés állomány'!AL$2:AL$34),"")</f>
        <v/>
      </c>
      <c r="AM20" s="14" t="str">
        <f>IF('Szerződés állomány'!AM20&gt;0,_xlfn.RANK.EQ('Szerződés állomány'!AM20,'Szerződés állomány'!AM$2:AM$34),"")</f>
        <v/>
      </c>
      <c r="AN20" s="14" t="str">
        <f>IF('Szerződés állomány'!AN20&gt;0,_xlfn.RANK.EQ('Szerződés állomány'!AN20,'Szerződés állomány'!AN$2:AN$34),"")</f>
        <v/>
      </c>
      <c r="AO20" s="14" t="str">
        <f>IF('Szerződés állomány'!AO20&gt;0,_xlfn.RANK.EQ('Szerződés állomány'!AO20,'Szerződés állomány'!AO$2:AO$34),"")</f>
        <v/>
      </c>
      <c r="AP20" s="14" t="str">
        <f>IF('Szerződés állomány'!AP20&gt;0,_xlfn.RANK.EQ('Szerződés állomány'!AP20,'Szerződés állomány'!AP$2:AP$34),"")</f>
        <v/>
      </c>
      <c r="AQ20" s="14" t="str">
        <f>IF('Szerződés állomány'!AQ20&gt;0,_xlfn.RANK.EQ('Szerződés állomány'!AQ20,'Szerződés állomány'!AQ$2:AQ$34),"")</f>
        <v/>
      </c>
      <c r="AR20" s="14" t="str">
        <f>IF('Szerződés állomány'!AR20&gt;0,_xlfn.RANK.EQ('Szerződés állomány'!AR20,'Szerződés állomány'!AR$2:AR$34),"")</f>
        <v/>
      </c>
      <c r="AS20" s="14" t="str">
        <f>IF('Szerződés állomány'!AS20&gt;0,_xlfn.RANK.EQ('Szerződés állomány'!AS20,'Szerződés állomány'!AS$2:AS$34),"")</f>
        <v/>
      </c>
      <c r="AT20" s="14" t="str">
        <f>IF('Szerződés állomány'!AT20&gt;0,_xlfn.RANK.EQ('Szerződés állomány'!AT20,'Szerződés állomány'!AT$2:AT$34),"")</f>
        <v/>
      </c>
      <c r="AU20" s="14" t="str">
        <f>IF('Szerződés állomány'!AU20&gt;0,_xlfn.RANK.EQ('Szerződés állomány'!AU20,'Szerződés állomány'!AU$2:AU$34),"")</f>
        <v/>
      </c>
      <c r="AV20" s="14" t="str">
        <f>IF('Szerződés állomány'!AV20&gt;0,_xlfn.RANK.EQ('Szerződés állomány'!AV20,'Szerződés állomány'!AV$2:AV$34),"")</f>
        <v/>
      </c>
      <c r="AW20" s="14" t="str">
        <f>IF('Szerződés állomány'!AW20&gt;0,_xlfn.RANK.EQ('Szerződés állomány'!AW20,'Szerződés állomány'!AW$2:AW$34),"")</f>
        <v/>
      </c>
      <c r="AX20" s="14" t="str">
        <f>IF('Szerződés állomány'!AX20&gt;0,_xlfn.RANK.EQ('Szerződés állomány'!AX20,'Szerződés állomány'!AX$2:AX$34),"")</f>
        <v/>
      </c>
      <c r="AY20" s="14" t="str">
        <f>IF('Szerződés állomány'!AY20&gt;0,_xlfn.RANK.EQ('Szerződés állomány'!AY20,'Szerződés állomány'!AY$2:AY$34),"")</f>
        <v/>
      </c>
      <c r="AZ20" s="14" t="str">
        <f>IF('Szerződés állomány'!AZ20&gt;0,_xlfn.RANK.EQ('Szerződés állomány'!AZ20,'Szerződés állomány'!AZ$2:AZ$34),"")</f>
        <v/>
      </c>
      <c r="BA20" s="14">
        <f>IF('Szerződés állomány'!BA20&gt;0,_xlfn.RANK.EQ('Szerződés állomány'!BA20,'Szerződés állomány'!BA$2:BA$34),"")</f>
        <v>6</v>
      </c>
      <c r="BB20" s="14" t="str">
        <f>IF('Szerződés állomány'!BB20&gt;0,_xlfn.RANK.EQ('Szerződés állomány'!BB20,'Szerződés állomány'!BB$2:BB$34),"")</f>
        <v/>
      </c>
      <c r="BC20" s="14" t="str">
        <f>IF('Szerződés állomány'!BC20&gt;0,_xlfn.RANK.EQ('Szerződés állomány'!BC20,'Szerződés állomány'!BC$2:BC$34),"")</f>
        <v/>
      </c>
      <c r="BD20" s="14">
        <f>IF('Szerződés állomány'!BD20&gt;0,_xlfn.RANK.EQ('Szerződés állomány'!BD20,'Szerződés állomány'!BD$2:BD$34),"")</f>
        <v>4</v>
      </c>
      <c r="BE20" s="14">
        <f>IF('Szerződés állomány'!BE20&gt;0,_xlfn.RANK.EQ('Szerződés állomány'!BE20,'Szerződés állomány'!BE$2:BE$34),"")</f>
        <v>8</v>
      </c>
      <c r="BF20" s="14">
        <f>IF('Szerződés állomány'!BF20&gt;0,_xlfn.RANK.EQ('Szerződés állomány'!BF20,'Szerződés állomány'!BF$2:BF$34),"")</f>
        <v>1</v>
      </c>
      <c r="BG20" s="14">
        <f>IF('Szerződés állomány'!BG20&gt;0,_xlfn.RANK.EQ('Szerződés állomány'!BG20,'Szerződés állomány'!BG$2:BG$34),"")</f>
        <v>2</v>
      </c>
      <c r="BH20" s="14">
        <f>IF('Szerződés állomány'!BH20&gt;0,_xlfn.RANK.EQ('Szerződés állomány'!BH20,'Szerződés állomány'!BH$2:BH$34),"")</f>
        <v>11</v>
      </c>
      <c r="BI20" s="14" t="str">
        <f>IF('Szerződés állomány'!BI20&gt;0,_xlfn.RANK.EQ('Szerződés állomány'!BI20,'Szerződés állomány'!BI$2:BI$34),"")</f>
        <v/>
      </c>
      <c r="BJ20" s="14" t="str">
        <f>IF('Szerződés állomány'!BJ20&gt;0,_xlfn.RANK.EQ('Szerződés állomány'!BJ20,'Szerződés állomány'!BJ$2:BJ$34),"")</f>
        <v/>
      </c>
      <c r="BK20" s="14" t="str">
        <f>IF('Szerződés állomány'!BK20&gt;0,_xlfn.RANK.EQ('Szerződés állomány'!BK20,'Szerződés állomány'!BK$2:BK$34),"")</f>
        <v/>
      </c>
      <c r="BL20" s="14" t="str">
        <f>IF('Szerződés állomány'!BL20&gt;0,_xlfn.RANK.EQ('Szerződés állomány'!BL20,'Szerződés állomány'!BL$2:BL$34),"")</f>
        <v/>
      </c>
      <c r="BM20" s="14">
        <f>IF('Szerződés állomány'!BM20&gt;0,_xlfn.RANK.EQ('Szerződés állomány'!BM20,'Szerződés állomány'!BM$2:BM$34),"")</f>
        <v>15</v>
      </c>
      <c r="BN20" s="14">
        <f>IF('Szerződés állomány'!BN20&gt;0,_xlfn.RANK.EQ('Szerződés állomány'!BN20,'Szerződés állomány'!BN$2:BN$34),"")</f>
        <v>4</v>
      </c>
      <c r="BO20" s="14">
        <f>IF('Szerződés állomány'!BO20&gt;0,_xlfn.RANK.EQ('Szerződés állomány'!BO20,'Szerződés állomány'!BO$2:BO$34),"")</f>
        <v>5</v>
      </c>
      <c r="BP20" s="14" t="str">
        <f>IF('Szerződés állomány'!BP20&gt;0,_xlfn.RANK.EQ('Szerződés állomány'!BP20,'Szerződés állomány'!BP$2:BP$34),"")</f>
        <v/>
      </c>
      <c r="BQ20" s="14" t="str">
        <f>IF('Szerződés állomány'!BQ20&gt;0,_xlfn.RANK.EQ('Szerződés állomány'!BQ20,'Szerződés állomány'!BQ$2:BQ$34),"")</f>
        <v/>
      </c>
      <c r="BR20" s="14">
        <f>IF('Szerződés állomány'!BR20&gt;0,_xlfn.RANK.EQ('Szerződés állomány'!BR20,'Szerződés állomány'!BR$2:BR$34),"")</f>
        <v>14</v>
      </c>
      <c r="BS20" s="14" t="str">
        <f>IF('Szerződés állomány'!BS20&gt;0,_xlfn.RANK.EQ('Szerződés állomány'!BS20,'Szerződés állomány'!BS$2:BS$27),"")</f>
        <v/>
      </c>
    </row>
    <row r="21" spans="1:71" x14ac:dyDescent="0.2">
      <c r="A21" s="12" t="str">
        <f>'Szerződés állomány'!A21</f>
        <v>SG Eszközlízing Magyarország Kft.</v>
      </c>
      <c r="B21" s="14">
        <f>IF('Szerződés állomány'!B21&gt;0,_xlfn.RANK.EQ('Szerződés állomány'!B21,'Szerződés állomány'!B$2:B$34),"")</f>
        <v>15</v>
      </c>
      <c r="C21" s="14">
        <f>IF('Szerződés állomány'!C21&gt;0,_xlfn.RANK.EQ('Szerződés állomány'!C21,'Szerződés állomány'!C$2:C$34),"")</f>
        <v>13</v>
      </c>
      <c r="D21" s="14" t="str">
        <f>IF('Szerződés állomány'!D21&gt;0,_xlfn.RANK.EQ('Szerződés állomány'!D21,'Szerződés állomány'!D$2:D$34),"")</f>
        <v/>
      </c>
      <c r="E21" s="14" t="str">
        <f>IF('Szerződés állomány'!E21&gt;0,_xlfn.RANK.EQ('Szerződés állomány'!E21,'Szerződés állomány'!E$2:E$34),"")</f>
        <v/>
      </c>
      <c r="F21" s="14" t="str">
        <f>IF('Szerződés állomány'!F21&gt;0,_xlfn.RANK.EQ('Szerződés állomány'!F21,'Szerződés állomány'!F$2:F$34),"")</f>
        <v/>
      </c>
      <c r="G21" s="14" t="str">
        <f>IF('Szerződés állomány'!G21&gt;0,_xlfn.RANK.EQ('Szerződés állomány'!G21,'Szerződés állomány'!G$2:G$34),"")</f>
        <v/>
      </c>
      <c r="H21" s="14" t="str">
        <f>IF('Szerződés állomány'!H21&gt;0,_xlfn.RANK.EQ('Szerződés állomány'!H21,'Szerződés állomány'!H$2:H$34),"")</f>
        <v/>
      </c>
      <c r="I21" s="14" t="str">
        <f>IF('Szerződés állomány'!I21&gt;0,_xlfn.RANK.EQ('Szerződés állomány'!I21,'Szerződés állomány'!I$2:I$34),"")</f>
        <v/>
      </c>
      <c r="J21" s="14" t="str">
        <f>IF('Szerződés állomány'!J21&gt;0,_xlfn.RANK.EQ('Szerződés állomány'!J21,'Szerződés állomány'!J$2:J$34),"")</f>
        <v/>
      </c>
      <c r="K21" s="14">
        <f>IF('Szerződés állomány'!K21&gt;0,_xlfn.RANK.EQ('Szerződés állomány'!K21,'Szerződés állomány'!K$2:K$34),"")</f>
        <v>13</v>
      </c>
      <c r="L21" s="14">
        <f>IF('Szerződés állomány'!L21&gt;0,_xlfn.RANK.EQ('Szerződés állomány'!L21,'Szerződés állomány'!L$2:L$34),"")</f>
        <v>14</v>
      </c>
      <c r="M21" s="14">
        <f>IF('Szerződés állomány'!M21&gt;0,_xlfn.RANK.EQ('Szerződés állomány'!M21,'Szerződés állomány'!M$2:M$34),"")</f>
        <v>11</v>
      </c>
      <c r="N21" s="14" t="str">
        <f>IF('Szerződés állomány'!N21&gt;0,_xlfn.RANK.EQ('Szerződés állomány'!N21,'Szerződés állomány'!N$2:N$34),"")</f>
        <v/>
      </c>
      <c r="O21" s="14" t="str">
        <f>IF('Szerződés állomány'!O21&gt;0,_xlfn.RANK.EQ('Szerződés állomány'!O21,'Szerződés állomány'!O$2:O$34),"")</f>
        <v/>
      </c>
      <c r="P21" s="14" t="str">
        <f>IF('Szerződés állomány'!P21&gt;0,_xlfn.RANK.EQ('Szerződés állomány'!P21,'Szerződés állomány'!P$2:P$34),"")</f>
        <v/>
      </c>
      <c r="Q21" s="14" t="str">
        <f>IF('Szerződés állomány'!Q21&gt;0,_xlfn.RANK.EQ('Szerződés állomány'!Q21,'Szerződés állomány'!Q$2:Q$34),"")</f>
        <v/>
      </c>
      <c r="R21" s="14" t="str">
        <f>IF('Szerződés állomány'!R21&gt;0,_xlfn.RANK.EQ('Szerződés állomány'!R21,'Szerződés állomány'!R$2:R$34),"")</f>
        <v/>
      </c>
      <c r="S21" s="14">
        <f>IF('Szerződés állomány'!S21&gt;0,_xlfn.RANK.EQ('Szerződés állomány'!S21,'Szerződés állomány'!S$2:S$34),"")</f>
        <v>6</v>
      </c>
      <c r="T21" s="14" t="str">
        <f>IF('Szerződés állomány'!T21&gt;0,_xlfn.RANK.EQ('Szerződés állomány'!T21,'Szerződés állomány'!T$2:T$34),"")</f>
        <v/>
      </c>
      <c r="U21" s="14">
        <f>IF('Szerződés állomány'!U21&gt;0,_xlfn.RANK.EQ('Szerződés állomány'!U21,'Szerződés állomány'!U$2:U$34),"")</f>
        <v>1</v>
      </c>
      <c r="V21" s="14">
        <f>IF('Szerződés állomány'!V21&gt;0,_xlfn.RANK.EQ('Szerződés állomány'!V21,'Szerződés állomány'!V$2:V$34),"")</f>
        <v>1</v>
      </c>
      <c r="W21" s="14" t="str">
        <f>IF('Szerződés állomány'!W21&gt;0,_xlfn.RANK.EQ('Szerződés állomány'!W21,'Szerződés állomány'!W$2:W$34),"")</f>
        <v/>
      </c>
      <c r="X21" s="14" t="str">
        <f>IF('Szerződés állomány'!X21&gt;0,_xlfn.RANK.EQ('Szerződés állomány'!X21,'Szerződés állomány'!X$2:X$34),"")</f>
        <v/>
      </c>
      <c r="Y21" s="14">
        <f>IF('Szerződés állomány'!Y21&gt;0,_xlfn.RANK.EQ('Szerződés állomány'!Y21,'Szerződés állomány'!Y$2:Y$34),"")</f>
        <v>12</v>
      </c>
      <c r="Z21" s="14">
        <f>IF('Szerződés állomány'!Z21&gt;0,_xlfn.RANK.EQ('Szerződés állomány'!Z21,'Szerződés állomány'!Z$2:Z$34),"")</f>
        <v>8</v>
      </c>
      <c r="AA21" s="14">
        <f>IF('Szerződés állomány'!AA21&gt;0,_xlfn.RANK.EQ('Szerződés állomány'!AA21,'Szerződés állomány'!AA$2:AA$34),"")</f>
        <v>2</v>
      </c>
      <c r="AB21" s="14">
        <f>IF('Szerződés állomány'!AB21&gt;0,_xlfn.RANK.EQ('Szerződés állomány'!AB21,'Szerződés állomány'!AB$2:AB$34),"")</f>
        <v>4</v>
      </c>
      <c r="AC21" s="14">
        <f>IF('Szerződés állomány'!AC21&gt;0,_xlfn.RANK.EQ('Szerződés állomány'!AC21,'Szerződés állomány'!AC$2:AC$34),"")</f>
        <v>6</v>
      </c>
      <c r="AD21" s="14">
        <f>IF('Szerződés állomány'!AD21&gt;0,_xlfn.RANK.EQ('Szerződés állomány'!AD21,'Szerződés állomány'!AD$2:AD$34),"")</f>
        <v>13</v>
      </c>
      <c r="AE21" s="14">
        <f>IF('Szerződés állomány'!AE21&gt;0,_xlfn.RANK.EQ('Szerződés állomány'!AE21,'Szerződés állomány'!AE$2:AE$34),"")</f>
        <v>4</v>
      </c>
      <c r="AF21" s="14">
        <f>IF('Szerződés állomány'!AF21&gt;0,_xlfn.RANK.EQ('Szerződés állomány'!AF21,'Szerződés állomány'!AF$2:AF$34),"")</f>
        <v>5</v>
      </c>
      <c r="AG21" s="14">
        <f>IF('Szerződés állomány'!AG21&gt;0,_xlfn.RANK.EQ('Szerződés állomány'!AG21,'Szerződés állomány'!AG$2:AG$34),"")</f>
        <v>1</v>
      </c>
      <c r="AH21" s="14">
        <f>IF('Szerződés állomány'!AH21&gt;0,_xlfn.RANK.EQ('Szerződés állomány'!AH21,'Szerződés állomány'!AH$2:AH$34),"")</f>
        <v>8</v>
      </c>
      <c r="AI21" s="14">
        <f>IF('Szerződés állomány'!AI21&gt;0,_xlfn.RANK.EQ('Szerződés állomány'!AI21,'Szerződés állomány'!AI$2:AI$34),"")</f>
        <v>3</v>
      </c>
      <c r="AJ21" s="14">
        <f>IF('Szerződés állomány'!AJ21&gt;0,_xlfn.RANK.EQ('Szerződés állomány'!AJ21,'Szerződés állomány'!AJ$2:AJ$34),"")</f>
        <v>14</v>
      </c>
      <c r="AK21" s="14">
        <f>IF('Szerződés állomány'!AK21&gt;0,_xlfn.RANK.EQ('Szerződés állomány'!AK21,'Szerződés állomány'!AK$2:AK$34),"")</f>
        <v>9</v>
      </c>
      <c r="AL21" s="14" t="str">
        <f>IF('Szerződés állomány'!AL21&gt;0,_xlfn.RANK.EQ('Szerződés állomány'!AL21,'Szerződés állomány'!AL$2:AL$34),"")</f>
        <v/>
      </c>
      <c r="AM21" s="14" t="str">
        <f>IF('Szerződés állomány'!AM21&gt;0,_xlfn.RANK.EQ('Szerződés állomány'!AM21,'Szerződés állomány'!AM$2:AM$34),"")</f>
        <v/>
      </c>
      <c r="AN21" s="14" t="str">
        <f>IF('Szerződés állomány'!AN21&gt;0,_xlfn.RANK.EQ('Szerződés állomány'!AN21,'Szerződés állomány'!AN$2:AN$34),"")</f>
        <v/>
      </c>
      <c r="AO21" s="14" t="str">
        <f>IF('Szerződés állomány'!AO21&gt;0,_xlfn.RANK.EQ('Szerződés állomány'!AO21,'Szerződés állomány'!AO$2:AO$34),"")</f>
        <v/>
      </c>
      <c r="AP21" s="14" t="str">
        <f>IF('Szerződés állomány'!AP21&gt;0,_xlfn.RANK.EQ('Szerződés állomány'!AP21,'Szerződés állomány'!AP$2:AP$34),"")</f>
        <v/>
      </c>
      <c r="AQ21" s="14" t="str">
        <f>IF('Szerződés állomány'!AQ21&gt;0,_xlfn.RANK.EQ('Szerződés állomány'!AQ21,'Szerződés állomány'!AQ$2:AQ$34),"")</f>
        <v/>
      </c>
      <c r="AR21" s="14" t="str">
        <f>IF('Szerződés állomány'!AR21&gt;0,_xlfn.RANK.EQ('Szerződés állomány'!AR21,'Szerződés állomány'!AR$2:AR$34),"")</f>
        <v/>
      </c>
      <c r="AS21" s="14" t="str">
        <f>IF('Szerződés állomány'!AS21&gt;0,_xlfn.RANK.EQ('Szerződés állomány'!AS21,'Szerződés állomány'!AS$2:AS$34),"")</f>
        <v/>
      </c>
      <c r="AT21" s="14" t="str">
        <f>IF('Szerződés állomány'!AT21&gt;0,_xlfn.RANK.EQ('Szerződés állomány'!AT21,'Szerződés állomány'!AT$2:AT$34),"")</f>
        <v/>
      </c>
      <c r="AU21" s="14" t="str">
        <f>IF('Szerződés állomány'!AU21&gt;0,_xlfn.RANK.EQ('Szerződés állomány'!AU21,'Szerződés állomány'!AU$2:AU$34),"")</f>
        <v/>
      </c>
      <c r="AV21" s="14">
        <f>IF('Szerződés állomány'!AV21&gt;0,_xlfn.RANK.EQ('Szerződés állomány'!AV21,'Szerződés állomány'!AV$2:AV$34),"")</f>
        <v>2</v>
      </c>
      <c r="AW21" s="14" t="str">
        <f>IF('Szerződés állomány'!AW21&gt;0,_xlfn.RANK.EQ('Szerződés állomány'!AW21,'Szerződés állomány'!AW$2:AW$34),"")</f>
        <v/>
      </c>
      <c r="AX21" s="14" t="str">
        <f>IF('Szerződés állomány'!AX21&gt;0,_xlfn.RANK.EQ('Szerződés állomány'!AX21,'Szerződés állomány'!AX$2:AX$34),"")</f>
        <v/>
      </c>
      <c r="AY21" s="14">
        <f>IF('Szerződés állomány'!AY21&gt;0,_xlfn.RANK.EQ('Szerződés állomány'!AY21,'Szerződés állomány'!AY$2:AY$34),"")</f>
        <v>15</v>
      </c>
      <c r="AZ21" s="14" t="str">
        <f>IF('Szerződés állomány'!AZ21&gt;0,_xlfn.RANK.EQ('Szerződés állomány'!AZ21,'Szerződés állomány'!AZ$2:AZ$34),"")</f>
        <v/>
      </c>
      <c r="BA21" s="14" t="str">
        <f>IF('Szerződés állomány'!BA21&gt;0,_xlfn.RANK.EQ('Szerződés állomány'!BA21,'Szerződés állomány'!BA$2:BA$34),"")</f>
        <v/>
      </c>
      <c r="BB21" s="14" t="str">
        <f>IF('Szerződés állomány'!BB21&gt;0,_xlfn.RANK.EQ('Szerződés állomány'!BB21,'Szerződés állomány'!BB$2:BB$34),"")</f>
        <v/>
      </c>
      <c r="BC21" s="14">
        <f>IF('Szerződés állomány'!BC21&gt;0,_xlfn.RANK.EQ('Szerződés állomány'!BC21,'Szerződés állomány'!BC$2:BC$34),"")</f>
        <v>1</v>
      </c>
      <c r="BD21" s="14">
        <f>IF('Szerződés állomány'!BD21&gt;0,_xlfn.RANK.EQ('Szerződés állomány'!BD21,'Szerződés állomány'!BD$2:BD$34),"")</f>
        <v>10</v>
      </c>
      <c r="BE21" s="14">
        <f>IF('Szerződés állomány'!BE21&gt;0,_xlfn.RANK.EQ('Szerződés állomány'!BE21,'Szerződés állomány'!BE$2:BE$34),"")</f>
        <v>10</v>
      </c>
      <c r="BF21" s="14">
        <f>IF('Szerződés állomány'!BF21&gt;0,_xlfn.RANK.EQ('Szerződés állomány'!BF21,'Szerződés állomány'!BF$2:BF$34),"")</f>
        <v>4</v>
      </c>
      <c r="BG21" s="14">
        <f>IF('Szerződés állomány'!BG21&gt;0,_xlfn.RANK.EQ('Szerződés állomány'!BG21,'Szerződés állomány'!BG$2:BG$34),"")</f>
        <v>8</v>
      </c>
      <c r="BH21" s="14">
        <f>IF('Szerződés állomány'!BH21&gt;0,_xlfn.RANK.EQ('Szerződés állomány'!BH21,'Szerződés állomány'!BH$2:BH$34),"")</f>
        <v>14</v>
      </c>
      <c r="BI21" s="14" t="str">
        <f>IF('Szerződés állomány'!BI21&gt;0,_xlfn.RANK.EQ('Szerződés állomány'!BI21,'Szerződés állomány'!BI$2:BI$34),"")</f>
        <v/>
      </c>
      <c r="BJ21" s="14" t="str">
        <f>IF('Szerződés állomány'!BJ21&gt;0,_xlfn.RANK.EQ('Szerződés állomány'!BJ21,'Szerződés állomány'!BJ$2:BJ$34),"")</f>
        <v/>
      </c>
      <c r="BK21" s="14">
        <f>IF('Szerződés állomány'!BK21&gt;0,_xlfn.RANK.EQ('Szerződés állomány'!BK21,'Szerződés állomány'!BK$2:BK$34),"")</f>
        <v>6</v>
      </c>
      <c r="BL21" s="14" t="str">
        <f>IF('Szerződés állomány'!BL21&gt;0,_xlfn.RANK.EQ('Szerződés állomány'!BL21,'Szerződés állomány'!BL$2:BL$34),"")</f>
        <v/>
      </c>
      <c r="BM21" s="14">
        <f>IF('Szerződés állomány'!BM21&gt;0,_xlfn.RANK.EQ('Szerződés állomány'!BM21,'Szerződés állomány'!BM$2:BM$34),"")</f>
        <v>20</v>
      </c>
      <c r="BN21" s="14">
        <f>IF('Szerződés állomány'!BN21&gt;0,_xlfn.RANK.EQ('Szerződés állomány'!BN21,'Szerződés állomány'!BN$2:BN$34),"")</f>
        <v>7</v>
      </c>
      <c r="BO21" s="14">
        <f>IF('Szerződés állomány'!BO21&gt;0,_xlfn.RANK.EQ('Szerződés állomány'!BO21,'Szerződés állomány'!BO$2:BO$34),"")</f>
        <v>11</v>
      </c>
      <c r="BP21" s="14" t="str">
        <f>IF('Szerződés állomány'!BP21&gt;0,_xlfn.RANK.EQ('Szerződés állomány'!BP21,'Szerződés állomány'!BP$2:BP$34),"")</f>
        <v/>
      </c>
      <c r="BQ21" s="14">
        <f>IF('Szerződés állomány'!BQ21&gt;0,_xlfn.RANK.EQ('Szerződés állomány'!BQ21,'Szerződés állomány'!BQ$2:BQ$34),"")</f>
        <v>6</v>
      </c>
      <c r="BR21" s="14">
        <f>IF('Szerződés állomány'!BR21&gt;0,_xlfn.RANK.EQ('Szerződés állomány'!BR21,'Szerződés állomány'!BR$2:BR$34),"")</f>
        <v>18</v>
      </c>
      <c r="BS21" s="14" t="str">
        <f>IF('Szerződés állomány'!BS21&gt;0,_xlfn.RANK.EQ('Szerződés állomány'!BS21,'Szerződés állomány'!BS$2:BS$27),"")</f>
        <v/>
      </c>
    </row>
    <row r="22" spans="1:71" x14ac:dyDescent="0.2">
      <c r="A22" s="12" t="str">
        <f>'Szerződés állomány'!A22</f>
        <v>CITY-LEASING Zrt.</v>
      </c>
      <c r="B22" s="14">
        <f>IF('Szerződés állomány'!B22&gt;0,_xlfn.RANK.EQ('Szerződés állomány'!B22,'Szerződés állomány'!B$2:B$34),"")</f>
        <v>16</v>
      </c>
      <c r="C22" s="14">
        <f>IF('Szerződés állomány'!C22&gt;0,_xlfn.RANK.EQ('Szerződés állomány'!C22,'Szerződés állomány'!C$2:C$34),"")</f>
        <v>17</v>
      </c>
      <c r="D22" s="14" t="str">
        <f>IF('Szerződés állomány'!D22&gt;0,_xlfn.RANK.EQ('Szerződés állomány'!D22,'Szerződés állomány'!D$2:D$34),"")</f>
        <v/>
      </c>
      <c r="E22" s="14" t="str">
        <f>IF('Szerződés állomány'!E22&gt;0,_xlfn.RANK.EQ('Szerződés állomány'!E22,'Szerződés állomány'!E$2:E$34),"")</f>
        <v/>
      </c>
      <c r="F22" s="14" t="str">
        <f>IF('Szerződés állomány'!F22&gt;0,_xlfn.RANK.EQ('Szerződés állomány'!F22,'Szerződés állomány'!F$2:F$34),"")</f>
        <v/>
      </c>
      <c r="G22" s="14" t="str">
        <f>IF('Szerződés állomány'!G22&gt;0,_xlfn.RANK.EQ('Szerződés állomány'!G22,'Szerződés állomány'!G$2:G$34),"")</f>
        <v/>
      </c>
      <c r="H22" s="14" t="str">
        <f>IF('Szerződés állomány'!H22&gt;0,_xlfn.RANK.EQ('Szerződés állomány'!H22,'Szerződés állomány'!H$2:H$34),"")</f>
        <v/>
      </c>
      <c r="I22" s="14" t="str">
        <f>IF('Szerződés állomány'!I22&gt;0,_xlfn.RANK.EQ('Szerződés állomány'!I22,'Szerződés állomány'!I$2:I$34),"")</f>
        <v/>
      </c>
      <c r="J22" s="14" t="str">
        <f>IF('Szerződés állomány'!J22&gt;0,_xlfn.RANK.EQ('Szerződés állomány'!J22,'Szerződés állomány'!J$2:J$34),"")</f>
        <v/>
      </c>
      <c r="K22" s="14" t="str">
        <f>IF('Szerződés állomány'!K22&gt;0,_xlfn.RANK.EQ('Szerződés állomány'!K22,'Szerződés állomány'!K$2:K$34),"")</f>
        <v/>
      </c>
      <c r="L22" s="14">
        <f>IF('Szerződés állomány'!L22&gt;0,_xlfn.RANK.EQ('Szerződés állomány'!L22,'Szerződés állomány'!L$2:L$34),"")</f>
        <v>17</v>
      </c>
      <c r="M22" s="14">
        <f>IF('Szerződés állomány'!M22&gt;0,_xlfn.RANK.EQ('Szerződés állomány'!M22,'Szerződés állomány'!M$2:M$34),"")</f>
        <v>12</v>
      </c>
      <c r="N22" s="14" t="str">
        <f>IF('Szerződés állomány'!N22&gt;0,_xlfn.RANK.EQ('Szerződés állomány'!N22,'Szerződés állomány'!N$2:N$34),"")</f>
        <v/>
      </c>
      <c r="O22" s="14" t="str">
        <f>IF('Szerződés állomány'!O22&gt;0,_xlfn.RANK.EQ('Szerződés állomány'!O22,'Szerződés állomány'!O$2:O$34),"")</f>
        <v/>
      </c>
      <c r="P22" s="14" t="str">
        <f>IF('Szerződés állomány'!P22&gt;0,_xlfn.RANK.EQ('Szerződés állomány'!P22,'Szerződés állomány'!P$2:P$34),"")</f>
        <v/>
      </c>
      <c r="Q22" s="14" t="str">
        <f>IF('Szerződés állomány'!Q22&gt;0,_xlfn.RANK.EQ('Szerződés állomány'!Q22,'Szerződés állomány'!Q$2:Q$34),"")</f>
        <v/>
      </c>
      <c r="R22" s="14" t="str">
        <f>IF('Szerződés állomány'!R22&gt;0,_xlfn.RANK.EQ('Szerződés állomány'!R22,'Szerződés állomány'!R$2:R$34),"")</f>
        <v/>
      </c>
      <c r="S22" s="14">
        <f>IF('Szerződés állomány'!S22&gt;0,_xlfn.RANK.EQ('Szerződés állomány'!S22,'Szerződés állomány'!S$2:S$34),"")</f>
        <v>9</v>
      </c>
      <c r="T22" s="14" t="str">
        <f>IF('Szerződés állomány'!T22&gt;0,_xlfn.RANK.EQ('Szerződés állomány'!T22,'Szerződés állomány'!T$2:T$34),"")</f>
        <v/>
      </c>
      <c r="U22" s="14" t="str">
        <f>IF('Szerződés állomány'!U22&gt;0,_xlfn.RANK.EQ('Szerződés állomány'!U22,'Szerződés állomány'!U$2:U$34),"")</f>
        <v/>
      </c>
      <c r="V22" s="14">
        <f>IF('Szerződés állomány'!V22&gt;0,_xlfn.RANK.EQ('Szerződés állomány'!V22,'Szerződés állomány'!V$2:V$34),"")</f>
        <v>9</v>
      </c>
      <c r="W22" s="14" t="str">
        <f>IF('Szerződés állomány'!W22&gt;0,_xlfn.RANK.EQ('Szerződés állomány'!W22,'Szerződés állomány'!W$2:W$34),"")</f>
        <v/>
      </c>
      <c r="X22" s="14" t="str">
        <f>IF('Szerződés állomány'!X22&gt;0,_xlfn.RANK.EQ('Szerződés állomány'!X22,'Szerződés állomány'!X$2:X$34),"")</f>
        <v/>
      </c>
      <c r="Y22" s="14">
        <f>IF('Szerződés állomány'!Y22&gt;0,_xlfn.RANK.EQ('Szerződés állomány'!Y22,'Szerződés állomány'!Y$2:Y$34),"")</f>
        <v>15</v>
      </c>
      <c r="Z22" s="14" t="str">
        <f>IF('Szerződés állomány'!Z22&gt;0,_xlfn.RANK.EQ('Szerződés állomány'!Z22,'Szerződés állomány'!Z$2:Z$34),"")</f>
        <v/>
      </c>
      <c r="AA22" s="14" t="str">
        <f>IF('Szerződés állomány'!AA22&gt;0,_xlfn.RANK.EQ('Szerződés állomány'!AA22,'Szerződés állomány'!AA$2:AA$34),"")</f>
        <v/>
      </c>
      <c r="AB22" s="14">
        <f>IF('Szerződés állomány'!AB22&gt;0,_xlfn.RANK.EQ('Szerződés állomány'!AB22,'Szerződés állomány'!AB$2:AB$34),"")</f>
        <v>14</v>
      </c>
      <c r="AC22" s="14" t="str">
        <f>IF('Szerződés állomány'!AC22&gt;0,_xlfn.RANK.EQ('Szerződés állomány'!AC22,'Szerződés állomány'!AC$2:AC$34),"")</f>
        <v/>
      </c>
      <c r="AD22" s="14">
        <f>IF('Szerződés állomány'!AD22&gt;0,_xlfn.RANK.EQ('Szerződés állomány'!AD22,'Szerződés állomány'!AD$2:AD$34),"")</f>
        <v>16</v>
      </c>
      <c r="AE22" s="14" t="str">
        <f>IF('Szerződés állomány'!AE22&gt;0,_xlfn.RANK.EQ('Szerződés állomány'!AE22,'Szerződés állomány'!AE$2:AE$34),"")</f>
        <v/>
      </c>
      <c r="AF22" s="14" t="str">
        <f>IF('Szerződés állomány'!AF22&gt;0,_xlfn.RANK.EQ('Szerződés állomány'!AF22,'Szerződés állomány'!AF$2:AF$34),"")</f>
        <v/>
      </c>
      <c r="AG22" s="14" t="str">
        <f>IF('Szerződés állomány'!AG22&gt;0,_xlfn.RANK.EQ('Szerződés állomány'!AG22,'Szerződés állomány'!AG$2:AG$34),"")</f>
        <v/>
      </c>
      <c r="AH22" s="14">
        <f>IF('Szerződés állomány'!AH22&gt;0,_xlfn.RANK.EQ('Szerződés állomány'!AH22,'Szerződés állomány'!AH$2:AH$34),"")</f>
        <v>9</v>
      </c>
      <c r="AI22" s="14" t="str">
        <f>IF('Szerződés állomány'!AI22&gt;0,_xlfn.RANK.EQ('Szerződés állomány'!AI22,'Szerződés állomány'!AI$2:AI$34),"")</f>
        <v/>
      </c>
      <c r="AJ22" s="14">
        <f>IF('Szerződés állomány'!AJ22&gt;0,_xlfn.RANK.EQ('Szerződés állomány'!AJ22,'Szerződés állomány'!AJ$2:AJ$34),"")</f>
        <v>16</v>
      </c>
      <c r="AK22" s="14">
        <f>IF('Szerződés állomány'!AK22&gt;0,_xlfn.RANK.EQ('Szerződés állomány'!AK22,'Szerződés állomány'!AK$2:AK$34),"")</f>
        <v>13</v>
      </c>
      <c r="AL22" s="14" t="str">
        <f>IF('Szerződés állomány'!AL22&gt;0,_xlfn.RANK.EQ('Szerződés állomány'!AL22,'Szerződés állomány'!AL$2:AL$34),"")</f>
        <v/>
      </c>
      <c r="AM22" s="14" t="str">
        <f>IF('Szerződés állomány'!AM22&gt;0,_xlfn.RANK.EQ('Szerződés állomány'!AM22,'Szerződés állomány'!AM$2:AM$34),"")</f>
        <v/>
      </c>
      <c r="AN22" s="14" t="str">
        <f>IF('Szerződés állomány'!AN22&gt;0,_xlfn.RANK.EQ('Szerződés állomány'!AN22,'Szerződés állomány'!AN$2:AN$34),"")</f>
        <v/>
      </c>
      <c r="AO22" s="14" t="str">
        <f>IF('Szerződés állomány'!AO22&gt;0,_xlfn.RANK.EQ('Szerződés állomány'!AO22,'Szerződés állomány'!AO$2:AO$34),"")</f>
        <v/>
      </c>
      <c r="AP22" s="14" t="str">
        <f>IF('Szerződés állomány'!AP22&gt;0,_xlfn.RANK.EQ('Szerződés állomány'!AP22,'Szerződés állomány'!AP$2:AP$34),"")</f>
        <v/>
      </c>
      <c r="AQ22" s="14" t="str">
        <f>IF('Szerződés állomány'!AQ22&gt;0,_xlfn.RANK.EQ('Szerződés állomány'!AQ22,'Szerződés állomány'!AQ$2:AQ$34),"")</f>
        <v/>
      </c>
      <c r="AR22" s="14" t="str">
        <f>IF('Szerződés állomány'!AR22&gt;0,_xlfn.RANK.EQ('Szerződés állomány'!AR22,'Szerződés állomány'!AR$2:AR$34),"")</f>
        <v/>
      </c>
      <c r="AS22" s="14" t="str">
        <f>IF('Szerződés állomány'!AS22&gt;0,_xlfn.RANK.EQ('Szerződés állomány'!AS22,'Szerződés állomány'!AS$2:AS$34),"")</f>
        <v/>
      </c>
      <c r="AT22" s="14" t="str">
        <f>IF('Szerződés állomány'!AT22&gt;0,_xlfn.RANK.EQ('Szerződés állomány'!AT22,'Szerződés állomány'!AT$2:AT$34),"")</f>
        <v/>
      </c>
      <c r="AU22" s="14" t="str">
        <f>IF('Szerződés állomány'!AU22&gt;0,_xlfn.RANK.EQ('Szerződés állomány'!AU22,'Szerződés állomány'!AU$2:AU$34),"")</f>
        <v/>
      </c>
      <c r="AV22" s="14" t="str">
        <f>IF('Szerződés állomány'!AV22&gt;0,_xlfn.RANK.EQ('Szerződés állomány'!AV22,'Szerződés állomány'!AV$2:AV$34),"")</f>
        <v/>
      </c>
      <c r="AW22" s="14" t="str">
        <f>IF('Szerződés állomány'!AW22&gt;0,_xlfn.RANK.EQ('Szerződés állomány'!AW22,'Szerződés állomány'!AW$2:AW$34),"")</f>
        <v/>
      </c>
      <c r="AX22" s="14" t="str">
        <f>IF('Szerződés állomány'!AX22&gt;0,_xlfn.RANK.EQ('Szerződés állomány'!AX22,'Szerződés állomány'!AX$2:AX$34),"")</f>
        <v/>
      </c>
      <c r="AY22" s="14">
        <f>IF('Szerződés állomány'!AY22&gt;0,_xlfn.RANK.EQ('Szerződés állomány'!AY22,'Szerződés állomány'!AY$2:AY$34),"")</f>
        <v>17</v>
      </c>
      <c r="AZ22" s="14" t="str">
        <f>IF('Szerződés állomány'!AZ22&gt;0,_xlfn.RANK.EQ('Szerződés állomány'!AZ22,'Szerződés állomány'!AZ$2:AZ$34),"")</f>
        <v/>
      </c>
      <c r="BA22" s="14" t="str">
        <f>IF('Szerződés állomány'!BA22&gt;0,_xlfn.RANK.EQ('Szerződés állomány'!BA22,'Szerződés állomány'!BA$2:BA$34),"")</f>
        <v/>
      </c>
      <c r="BB22" s="14" t="str">
        <f>IF('Szerződés állomány'!BB22&gt;0,_xlfn.RANK.EQ('Szerződés állomány'!BB22,'Szerződés állomány'!BB$2:BB$34),"")</f>
        <v/>
      </c>
      <c r="BC22" s="14">
        <f>IF('Szerződés állomány'!BC22&gt;0,_xlfn.RANK.EQ('Szerződés állomány'!BC22,'Szerződés állomány'!BC$2:BC$34),"")</f>
        <v>10</v>
      </c>
      <c r="BD22" s="14">
        <f>IF('Szerződés állomány'!BD22&gt;0,_xlfn.RANK.EQ('Szerződés állomány'!BD22,'Szerződés állomány'!BD$2:BD$34),"")</f>
        <v>16</v>
      </c>
      <c r="BE22" s="14">
        <f>IF('Szerződés állomány'!BE22&gt;0,_xlfn.RANK.EQ('Szerződés állomány'!BE22,'Szerződés állomány'!BE$2:BE$34),"")</f>
        <v>16</v>
      </c>
      <c r="BF22" s="14" t="str">
        <f>IF('Szerződés állomány'!BF22&gt;0,_xlfn.RANK.EQ('Szerződés állomány'!BF22,'Szerződés állomány'!BF$2:BF$34),"")</f>
        <v/>
      </c>
      <c r="BG22" s="14">
        <f>IF('Szerződés állomány'!BG22&gt;0,_xlfn.RANK.EQ('Szerződés állomány'!BG22,'Szerződés állomány'!BG$2:BG$34),"")</f>
        <v>9</v>
      </c>
      <c r="BH22" s="14">
        <f>IF('Szerződés állomány'!BH22&gt;0,_xlfn.RANK.EQ('Szerződés állomány'!BH22,'Szerződés állomány'!BH$2:BH$34),"")</f>
        <v>16</v>
      </c>
      <c r="BI22" s="14" t="str">
        <f>IF('Szerződés állomány'!BI22&gt;0,_xlfn.RANK.EQ('Szerződés állomány'!BI22,'Szerződés állomány'!BI$2:BI$34),"")</f>
        <v/>
      </c>
      <c r="BJ22" s="14" t="str">
        <f>IF('Szerződés állomány'!BJ22&gt;0,_xlfn.RANK.EQ('Szerződés állomány'!BJ22,'Szerződés állomány'!BJ$2:BJ$34),"")</f>
        <v/>
      </c>
      <c r="BK22" s="14" t="str">
        <f>IF('Szerződés állomány'!BK22&gt;0,_xlfn.RANK.EQ('Szerződés állomány'!BK22,'Szerződés állomány'!BK$2:BK$34),"")</f>
        <v/>
      </c>
      <c r="BL22" s="14" t="str">
        <f>IF('Szerződés állomány'!BL22&gt;0,_xlfn.RANK.EQ('Szerződés állomány'!BL22,'Szerződés állomány'!BL$2:BL$34),"")</f>
        <v/>
      </c>
      <c r="BM22" s="14">
        <f>IF('Szerződés állomány'!BM22&gt;0,_xlfn.RANK.EQ('Szerződés állomány'!BM22,'Szerződés állomány'!BM$2:BM$34),"")</f>
        <v>22</v>
      </c>
      <c r="BN22" s="14">
        <f>IF('Szerződés állomány'!BN22&gt;0,_xlfn.RANK.EQ('Szerződés állomány'!BN22,'Szerződés állomány'!BN$2:BN$34),"")</f>
        <v>16</v>
      </c>
      <c r="BO22" s="14">
        <f>IF('Szerződés állomány'!BO22&gt;0,_xlfn.RANK.EQ('Szerződés állomány'!BO22,'Szerződés állomány'!BO$2:BO$34),"")</f>
        <v>17</v>
      </c>
      <c r="BP22" s="14" t="str">
        <f>IF('Szerződés állomány'!BP22&gt;0,_xlfn.RANK.EQ('Szerződés állomány'!BP22,'Szerződés állomány'!BP$2:BP$34),"")</f>
        <v/>
      </c>
      <c r="BQ22" s="14" t="str">
        <f>IF('Szerződés állomány'!BQ22&gt;0,_xlfn.RANK.EQ('Szerződés állomány'!BQ22,'Szerződés állomány'!BQ$2:BQ$34),"")</f>
        <v/>
      </c>
      <c r="BR22" s="14">
        <f>IF('Szerződés állomány'!BR22&gt;0,_xlfn.RANK.EQ('Szerződés állomány'!BR22,'Szerződés állomány'!BR$2:BR$34),"")</f>
        <v>25</v>
      </c>
      <c r="BS22" s="14" t="str">
        <f>IF('Szerződés állomány'!BS22&gt;0,_xlfn.RANK.EQ('Szerződés állomány'!BS22,'Szerződés állomány'!BS$2:BS$27),"")</f>
        <v/>
      </c>
    </row>
    <row r="23" spans="1:71" x14ac:dyDescent="0.2">
      <c r="A23" s="12" t="str">
        <f>'Szerződés állomány'!A23</f>
        <v>Leaseplan Hungária Zrt.</v>
      </c>
      <c r="B23" s="14" t="str">
        <f>IF('Szerződés állomány'!B23&gt;0,_xlfn.RANK.EQ('Szerződés állomány'!B23,'Szerződés állomány'!B$2:B$34),"")</f>
        <v/>
      </c>
      <c r="C23" s="14" t="str">
        <f>IF('Szerződés állomány'!C23&gt;0,_xlfn.RANK.EQ('Szerződés állomány'!C23,'Szerződés állomány'!C$2:C$34),"")</f>
        <v/>
      </c>
      <c r="D23" s="14" t="str">
        <f>IF('Szerződés állomány'!D23&gt;0,_xlfn.RANK.EQ('Szerződés állomány'!D23,'Szerződés állomány'!D$2:D$34),"")</f>
        <v/>
      </c>
      <c r="E23" s="14" t="str">
        <f>IF('Szerződés állomány'!E23&gt;0,_xlfn.RANK.EQ('Szerződés állomány'!E23,'Szerződés állomány'!E$2:E$34),"")</f>
        <v/>
      </c>
      <c r="F23" s="14">
        <f>IF('Szerződés állomány'!F23&gt;0,_xlfn.RANK.EQ('Szerződés állomány'!F23,'Szerződés állomány'!F$2:F$34),"")</f>
        <v>2</v>
      </c>
      <c r="G23" s="14" t="str">
        <f>IF('Szerződés állomány'!G23&gt;0,_xlfn.RANK.EQ('Szerződés állomány'!G23,'Szerződés állomány'!G$2:G$34),"")</f>
        <v/>
      </c>
      <c r="H23" s="14" t="str">
        <f>IF('Szerződés állomány'!H23&gt;0,_xlfn.RANK.EQ('Szerződés állomány'!H23,'Szerződés állomány'!H$2:H$34),"")</f>
        <v/>
      </c>
      <c r="I23" s="14">
        <f>IF('Szerződés állomány'!I23&gt;0,_xlfn.RANK.EQ('Szerződés állomány'!I23,'Szerződés állomány'!I$2:I$34),"")</f>
        <v>2</v>
      </c>
      <c r="J23" s="14">
        <f>IF('Szerződés állomány'!J23&gt;0,_xlfn.RANK.EQ('Szerződés állomány'!J23,'Szerződés állomány'!J$2:J$34),"")</f>
        <v>2</v>
      </c>
      <c r="K23" s="14" t="str">
        <f>IF('Szerződés állomány'!K23&gt;0,_xlfn.RANK.EQ('Szerződés állomány'!K23,'Szerződés állomány'!K$2:K$34),"")</f>
        <v/>
      </c>
      <c r="L23" s="14" t="str">
        <f>IF('Szerződés állomány'!L23&gt;0,_xlfn.RANK.EQ('Szerződés állomány'!L23,'Szerződés állomány'!L$2:L$34),"")</f>
        <v/>
      </c>
      <c r="M23" s="14" t="str">
        <f>IF('Szerződés állomány'!M23&gt;0,_xlfn.RANK.EQ('Szerződés állomány'!M23,'Szerződés állomány'!M$2:M$34),"")</f>
        <v/>
      </c>
      <c r="N23" s="14" t="str">
        <f>IF('Szerződés állomány'!N23&gt;0,_xlfn.RANK.EQ('Szerződés állomány'!N23,'Szerződés állomány'!N$2:N$34),"")</f>
        <v/>
      </c>
      <c r="O23" s="14" t="str">
        <f>IF('Szerződés állomány'!O23&gt;0,_xlfn.RANK.EQ('Szerződés állomány'!O23,'Szerződés állomány'!O$2:O$34),"")</f>
        <v/>
      </c>
      <c r="P23" s="14" t="str">
        <f>IF('Szerződés állomány'!P23&gt;0,_xlfn.RANK.EQ('Szerződés állomány'!P23,'Szerződés állomány'!P$2:P$34),"")</f>
        <v/>
      </c>
      <c r="Q23" s="14">
        <f>IF('Szerződés állomány'!Q23&gt;0,_xlfn.RANK.EQ('Szerződés állomány'!Q23,'Szerződés állomány'!Q$2:Q$34),"")</f>
        <v>1</v>
      </c>
      <c r="R23" s="14" t="str">
        <f>IF('Szerződés állomány'!R23&gt;0,_xlfn.RANK.EQ('Szerződés állomány'!R23,'Szerződés állomány'!R$2:R$34),"")</f>
        <v/>
      </c>
      <c r="S23" s="14" t="str">
        <f>IF('Szerződés állomány'!S23&gt;0,_xlfn.RANK.EQ('Szerződés állomány'!S23,'Szerződés állomány'!S$2:S$34),"")</f>
        <v/>
      </c>
      <c r="T23" s="14" t="str">
        <f>IF('Szerződés állomány'!T23&gt;0,_xlfn.RANK.EQ('Szerződés állomány'!T23,'Szerződés állomány'!T$2:T$34),"")</f>
        <v/>
      </c>
      <c r="U23" s="14" t="str">
        <f>IF('Szerződés állomány'!U23&gt;0,_xlfn.RANK.EQ('Szerződés állomány'!U23,'Szerződés állomány'!U$2:U$34),"")</f>
        <v/>
      </c>
      <c r="V23" s="14" t="str">
        <f>IF('Szerződés állomány'!V23&gt;0,_xlfn.RANK.EQ('Szerződés állomány'!V23,'Szerződés állomány'!V$2:V$34),"")</f>
        <v/>
      </c>
      <c r="W23" s="14" t="str">
        <f>IF('Szerződés állomány'!W23&gt;0,_xlfn.RANK.EQ('Szerződés állomány'!W23,'Szerződés állomány'!W$2:W$34),"")</f>
        <v/>
      </c>
      <c r="X23" s="14" t="str">
        <f>IF('Szerződés állomány'!X23&gt;0,_xlfn.RANK.EQ('Szerződés állomány'!X23,'Szerződés állomány'!X$2:X$34),"")</f>
        <v/>
      </c>
      <c r="Y23" s="14" t="str">
        <f>IF('Szerződés állomány'!Y23&gt;0,_xlfn.RANK.EQ('Szerződés állomány'!Y23,'Szerződés állomány'!Y$2:Y$34),"")</f>
        <v/>
      </c>
      <c r="Z23" s="14" t="str">
        <f>IF('Szerződés állomány'!Z23&gt;0,_xlfn.RANK.EQ('Szerződés állomány'!Z23,'Szerződés állomány'!Z$2:Z$34),"")</f>
        <v/>
      </c>
      <c r="AA23" s="14" t="str">
        <f>IF('Szerződés állomány'!AA23&gt;0,_xlfn.RANK.EQ('Szerződés állomány'!AA23,'Szerződés állomány'!AA$2:AA$34),"")</f>
        <v/>
      </c>
      <c r="AB23" s="14" t="str">
        <f>IF('Szerződés állomány'!AB23&gt;0,_xlfn.RANK.EQ('Szerződés állomány'!AB23,'Szerződés állomány'!AB$2:AB$34),"")</f>
        <v/>
      </c>
      <c r="AC23" s="14" t="str">
        <f>IF('Szerződés állomány'!AC23&gt;0,_xlfn.RANK.EQ('Szerződés állomány'!AC23,'Szerződés állomány'!AC$2:AC$34),"")</f>
        <v/>
      </c>
      <c r="AD23" s="14" t="str">
        <f>IF('Szerződés állomány'!AD23&gt;0,_xlfn.RANK.EQ('Szerződés állomány'!AD23,'Szerződés állomány'!AD$2:AD$34),"")</f>
        <v/>
      </c>
      <c r="AE23" s="14" t="str">
        <f>IF('Szerződés állomány'!AE23&gt;0,_xlfn.RANK.EQ('Szerződés állomány'!AE23,'Szerződés állomány'!AE$2:AE$34),"")</f>
        <v/>
      </c>
      <c r="AF23" s="14" t="str">
        <f>IF('Szerződés állomány'!AF23&gt;0,_xlfn.RANK.EQ('Szerződés állomány'!AF23,'Szerződés állomány'!AF$2:AF$34),"")</f>
        <v/>
      </c>
      <c r="AG23" s="14" t="str">
        <f>IF('Szerződés állomány'!AG23&gt;0,_xlfn.RANK.EQ('Szerződés állomány'!AG23,'Szerződés állomány'!AG$2:AG$34),"")</f>
        <v/>
      </c>
      <c r="AH23" s="14" t="str">
        <f>IF('Szerződés állomány'!AH23&gt;0,_xlfn.RANK.EQ('Szerződés állomány'!AH23,'Szerződés állomány'!AH$2:AH$34),"")</f>
        <v/>
      </c>
      <c r="AI23" s="14" t="str">
        <f>IF('Szerződés állomány'!AI23&gt;0,_xlfn.RANK.EQ('Szerződés állomány'!AI23,'Szerződés állomány'!AI$2:AI$34),"")</f>
        <v/>
      </c>
      <c r="AJ23" s="14" t="str">
        <f>IF('Szerződés állomány'!AJ23&gt;0,_xlfn.RANK.EQ('Szerződés állomány'!AJ23,'Szerződés állomány'!AJ$2:AJ$34),"")</f>
        <v/>
      </c>
      <c r="AK23" s="14" t="str">
        <f>IF('Szerződés állomány'!AK23&gt;0,_xlfn.RANK.EQ('Szerződés állomány'!AK23,'Szerződés állomány'!AK$2:AK$34),"")</f>
        <v/>
      </c>
      <c r="AL23" s="14" t="str">
        <f>IF('Szerződés állomány'!AL23&gt;0,_xlfn.RANK.EQ('Szerződés állomány'!AL23,'Szerződés állomány'!AL$2:AL$34),"")</f>
        <v/>
      </c>
      <c r="AM23" s="14" t="str">
        <f>IF('Szerződés állomány'!AM23&gt;0,_xlfn.RANK.EQ('Szerződés állomány'!AM23,'Szerződés állomány'!AM$2:AM$34),"")</f>
        <v/>
      </c>
      <c r="AN23" s="14" t="str">
        <f>IF('Szerződés állomány'!AN23&gt;0,_xlfn.RANK.EQ('Szerződés állomány'!AN23,'Szerződés állomány'!AN$2:AN$34),"")</f>
        <v/>
      </c>
      <c r="AO23" s="14" t="str">
        <f>IF('Szerződés állomány'!AO23&gt;0,_xlfn.RANK.EQ('Szerződés állomány'!AO23,'Szerződés állomány'!AO$2:AO$34),"")</f>
        <v/>
      </c>
      <c r="AP23" s="14" t="str">
        <f>IF('Szerződés állomány'!AP23&gt;0,_xlfn.RANK.EQ('Szerződés állomány'!AP23,'Szerződés állomány'!AP$2:AP$34),"")</f>
        <v/>
      </c>
      <c r="AQ23" s="14" t="str">
        <f>IF('Szerződés állomány'!AQ23&gt;0,_xlfn.RANK.EQ('Szerződés állomány'!AQ23,'Szerződés állomány'!AQ$2:AQ$34),"")</f>
        <v/>
      </c>
      <c r="AR23" s="14" t="str">
        <f>IF('Szerződés állomány'!AR23&gt;0,_xlfn.RANK.EQ('Szerződés állomány'!AR23,'Szerződés állomány'!AR$2:AR$34),"")</f>
        <v/>
      </c>
      <c r="AS23" s="14" t="str">
        <f>IF('Szerződés állomány'!AS23&gt;0,_xlfn.RANK.EQ('Szerződés állomány'!AS23,'Szerződés állomány'!AS$2:AS$34),"")</f>
        <v/>
      </c>
      <c r="AT23" s="14" t="str">
        <f>IF('Szerződés állomány'!AT23&gt;0,_xlfn.RANK.EQ('Szerződés állomány'!AT23,'Szerződés állomány'!AT$2:AT$34),"")</f>
        <v/>
      </c>
      <c r="AU23" s="14" t="str">
        <f>IF('Szerződés állomány'!AU23&gt;0,_xlfn.RANK.EQ('Szerződés állomány'!AU23,'Szerződés állomány'!AU$2:AU$34),"")</f>
        <v/>
      </c>
      <c r="AV23" s="14" t="str">
        <f>IF('Szerződés állomány'!AV23&gt;0,_xlfn.RANK.EQ('Szerződés állomány'!AV23,'Szerződés állomány'!AV$2:AV$34),"")</f>
        <v/>
      </c>
      <c r="AW23" s="14" t="str">
        <f>IF('Szerződés állomány'!AW23&gt;0,_xlfn.RANK.EQ('Szerződés állomány'!AW23,'Szerződés állomány'!AW$2:AW$34),"")</f>
        <v/>
      </c>
      <c r="AX23" s="14" t="str">
        <f>IF('Szerződés állomány'!AX23&gt;0,_xlfn.RANK.EQ('Szerződés állomány'!AX23,'Szerződés állomány'!AX$2:AX$34),"")</f>
        <v/>
      </c>
      <c r="AY23" s="14" t="str">
        <f>IF('Szerződés állomány'!AY23&gt;0,_xlfn.RANK.EQ('Szerződés állomány'!AY23,'Szerződés állomány'!AY$2:AY$34),"")</f>
        <v/>
      </c>
      <c r="AZ23" s="14" t="str">
        <f>IF('Szerződés állomány'!AZ23&gt;0,_xlfn.RANK.EQ('Szerződés állomány'!AZ23,'Szerződés állomány'!AZ$2:AZ$34),"")</f>
        <v/>
      </c>
      <c r="BA23" s="14">
        <f>IF('Szerződés állomány'!BA23&gt;0,_xlfn.RANK.EQ('Szerződés állomány'!BA23,'Szerződés állomány'!BA$2:BA$34),"")</f>
        <v>2</v>
      </c>
      <c r="BB23" s="14">
        <f>IF('Szerződés állomány'!BB23&gt;0,_xlfn.RANK.EQ('Szerződés állomány'!BB23,'Szerződés állomány'!BB$2:BB$34),"")</f>
        <v>3</v>
      </c>
      <c r="BC23" s="14" t="str">
        <f>IF('Szerződés állomány'!BC23&gt;0,_xlfn.RANK.EQ('Szerződés állomány'!BC23,'Szerződés állomány'!BC$2:BC$34),"")</f>
        <v/>
      </c>
      <c r="BD23" s="14" t="str">
        <f>IF('Szerződés állomány'!BD23&gt;0,_xlfn.RANK.EQ('Szerződés állomány'!BD23,'Szerződés állomány'!BD$2:BD$34),"")</f>
        <v/>
      </c>
      <c r="BE23" s="14" t="str">
        <f>IF('Szerződés állomány'!BE23&gt;0,_xlfn.RANK.EQ('Szerződés állomány'!BE23,'Szerződés állomány'!BE$2:BE$34),"")</f>
        <v/>
      </c>
      <c r="BF23" s="14" t="str">
        <f>IF('Szerződés állomány'!BF23&gt;0,_xlfn.RANK.EQ('Szerződés állomány'!BF23,'Szerződés állomány'!BF$2:BF$34),"")</f>
        <v/>
      </c>
      <c r="BG23" s="14" t="str">
        <f>IF('Szerződés állomány'!BG23&gt;0,_xlfn.RANK.EQ('Szerződés állomány'!BG23,'Szerződés állomány'!BG$2:BG$34),"")</f>
        <v/>
      </c>
      <c r="BH23" s="14" t="str">
        <f>IF('Szerződés állomány'!BH23&gt;0,_xlfn.RANK.EQ('Szerződés állomány'!BH23,'Szerződés állomány'!BH$2:BH$34),"")</f>
        <v/>
      </c>
      <c r="BI23" s="14" t="str">
        <f>IF('Szerződés állomány'!BI23&gt;0,_xlfn.RANK.EQ('Szerződés állomány'!BI23,'Szerződés állomány'!BI$2:BI$34),"")</f>
        <v/>
      </c>
      <c r="BJ23" s="14" t="str">
        <f>IF('Szerződés állomány'!BJ23&gt;0,_xlfn.RANK.EQ('Szerződés állomány'!BJ23,'Szerződés állomány'!BJ$2:BJ$34),"")</f>
        <v/>
      </c>
      <c r="BK23" s="14" t="str">
        <f>IF('Szerződés állomány'!BK23&gt;0,_xlfn.RANK.EQ('Szerződés állomány'!BK23,'Szerződés állomány'!BK$2:BK$34),"")</f>
        <v/>
      </c>
      <c r="BL23" s="14" t="str">
        <f>IF('Szerződés állomány'!BL23&gt;0,_xlfn.RANK.EQ('Szerződés állomány'!BL23,'Szerződés állomány'!BL$2:BL$34),"")</f>
        <v/>
      </c>
      <c r="BM23" s="14">
        <f>IF('Szerződés állomány'!BM23&gt;0,_xlfn.RANK.EQ('Szerződés állomány'!BM23,'Szerződés állomány'!BM$2:BM$34),"")</f>
        <v>8</v>
      </c>
      <c r="BN23" s="14" t="str">
        <f>IF('Szerződés állomány'!BN23&gt;0,_xlfn.RANK.EQ('Szerződés állomány'!BN23,'Szerződés állomány'!BN$2:BN$34),"")</f>
        <v/>
      </c>
      <c r="BO23" s="14" t="str">
        <f>IF('Szerződés állomány'!BO23&gt;0,_xlfn.RANK.EQ('Szerződés állomány'!BO23,'Szerződés állomány'!BO$2:BO$34),"")</f>
        <v/>
      </c>
      <c r="BP23" s="14" t="str">
        <f>IF('Szerződés állomány'!BP23&gt;0,_xlfn.RANK.EQ('Szerződés állomány'!BP23,'Szerződés állomány'!BP$2:BP$34),"")</f>
        <v/>
      </c>
      <c r="BQ23" s="14" t="str">
        <f>IF('Szerződés állomány'!BQ23&gt;0,_xlfn.RANK.EQ('Szerződés állomány'!BQ23,'Szerződés állomány'!BQ$2:BQ$34),"")</f>
        <v/>
      </c>
      <c r="BR23" s="14">
        <f>IF('Szerződés állomány'!BR23&gt;0,_xlfn.RANK.EQ('Szerződés állomány'!BR23,'Szerződés állomány'!BR$2:BR$34),"")</f>
        <v>9</v>
      </c>
      <c r="BS23" s="14" t="str">
        <f>IF('Szerződés állomány'!BS23&gt;0,_xlfn.RANK.EQ('Szerződés állomány'!BS23,'Szerződés állomány'!BS$2:BS$27),"")</f>
        <v/>
      </c>
    </row>
    <row r="24" spans="1:71" x14ac:dyDescent="0.2">
      <c r="A24" s="12" t="str">
        <f>'Szerződés állomány'!A24</f>
        <v>IKB-Pénzügyi Lízing Zrt.</v>
      </c>
      <c r="B24" s="14">
        <f>IF('Szerződés állomány'!B24&gt;0,_xlfn.RANK.EQ('Szerződés állomány'!B24,'Szerződés állomány'!B$2:B$34),"")</f>
        <v>12</v>
      </c>
      <c r="C24" s="14">
        <f>IF('Szerződés állomány'!C24&gt;0,_xlfn.RANK.EQ('Szerződés állomány'!C24,'Szerződés állomány'!C$2:C$34),"")</f>
        <v>14</v>
      </c>
      <c r="D24" s="14" t="str">
        <f>IF('Szerződés állomány'!D24&gt;0,_xlfn.RANK.EQ('Szerződés állomány'!D24,'Szerződés állomány'!D$2:D$34),"")</f>
        <v/>
      </c>
      <c r="E24" s="14" t="str">
        <f>IF('Szerződés állomány'!E24&gt;0,_xlfn.RANK.EQ('Szerződés állomány'!E24,'Szerződés állomány'!E$2:E$34),"")</f>
        <v/>
      </c>
      <c r="F24" s="14" t="str">
        <f>IF('Szerződés állomány'!F24&gt;0,_xlfn.RANK.EQ('Szerződés állomány'!F24,'Szerződés állomány'!F$2:F$34),"")</f>
        <v/>
      </c>
      <c r="G24" s="14" t="str">
        <f>IF('Szerződés állomány'!G24&gt;0,_xlfn.RANK.EQ('Szerződés állomány'!G24,'Szerződés állomány'!G$2:G$34),"")</f>
        <v/>
      </c>
      <c r="H24" s="14" t="str">
        <f>IF('Szerződés állomány'!H24&gt;0,_xlfn.RANK.EQ('Szerződés állomány'!H24,'Szerződés állomány'!H$2:H$34),"")</f>
        <v/>
      </c>
      <c r="I24" s="14" t="str">
        <f>IF('Szerződés állomány'!I24&gt;0,_xlfn.RANK.EQ('Szerződés állomány'!I24,'Szerződés állomány'!I$2:I$34),"")</f>
        <v/>
      </c>
      <c r="J24" s="14" t="str">
        <f>IF('Szerződés állomány'!J24&gt;0,_xlfn.RANK.EQ('Szerződés állomány'!J24,'Szerződés állomány'!J$2:J$34),"")</f>
        <v/>
      </c>
      <c r="K24" s="14" t="str">
        <f>IF('Szerződés állomány'!K24&gt;0,_xlfn.RANK.EQ('Szerződés állomány'!K24,'Szerződés állomány'!K$2:K$34),"")</f>
        <v/>
      </c>
      <c r="L24" s="14">
        <f>IF('Szerződés állomány'!L24&gt;0,_xlfn.RANK.EQ('Szerződés állomány'!L24,'Szerződés állomány'!L$2:L$34),"")</f>
        <v>12</v>
      </c>
      <c r="M24" s="14">
        <f>IF('Szerződés állomány'!M24&gt;0,_xlfn.RANK.EQ('Szerződés állomány'!M24,'Szerződés állomány'!M$2:M$34),"")</f>
        <v>10</v>
      </c>
      <c r="N24" s="14" t="str">
        <f>IF('Szerződés állomány'!N24&gt;0,_xlfn.RANK.EQ('Szerződés állomány'!N24,'Szerződés állomány'!N$2:N$34),"")</f>
        <v/>
      </c>
      <c r="O24" s="14" t="str">
        <f>IF('Szerződés állomány'!O24&gt;0,_xlfn.RANK.EQ('Szerződés állomány'!O24,'Szerződés állomány'!O$2:O$34),"")</f>
        <v/>
      </c>
      <c r="P24" s="14" t="str">
        <f>IF('Szerződés állomány'!P24&gt;0,_xlfn.RANK.EQ('Szerződés állomány'!P24,'Szerződés állomány'!P$2:P$34),"")</f>
        <v/>
      </c>
      <c r="Q24" s="14" t="str">
        <f>IF('Szerződés állomány'!Q24&gt;0,_xlfn.RANK.EQ('Szerződés állomány'!Q24,'Szerződés állomány'!Q$2:Q$34),"")</f>
        <v/>
      </c>
      <c r="R24" s="14" t="str">
        <f>IF('Szerződés állomány'!R24&gt;0,_xlfn.RANK.EQ('Szerződés állomány'!R24,'Szerződés állomány'!R$2:R$34),"")</f>
        <v/>
      </c>
      <c r="S24" s="14" t="str">
        <f>IF('Szerződés állomány'!S24&gt;0,_xlfn.RANK.EQ('Szerződés állomány'!S24,'Szerződés állomány'!S$2:S$34),"")</f>
        <v/>
      </c>
      <c r="T24" s="14" t="str">
        <f>IF('Szerződés állomány'!T24&gt;0,_xlfn.RANK.EQ('Szerződés állomány'!T24,'Szerződés állomány'!T$2:T$34),"")</f>
        <v/>
      </c>
      <c r="U24" s="14" t="str">
        <f>IF('Szerződés állomány'!U24&gt;0,_xlfn.RANK.EQ('Szerződés állomány'!U24,'Szerződés állomány'!U$2:U$34),"")</f>
        <v/>
      </c>
      <c r="V24" s="14" t="str">
        <f>IF('Szerződés állomány'!V24&gt;0,_xlfn.RANK.EQ('Szerződés állomány'!V24,'Szerződés állomány'!V$2:V$34),"")</f>
        <v/>
      </c>
      <c r="W24" s="14" t="str">
        <f>IF('Szerződés állomány'!W24&gt;0,_xlfn.RANK.EQ('Szerződés állomány'!W24,'Szerződés állomány'!W$2:W$34),"")</f>
        <v/>
      </c>
      <c r="X24" s="14">
        <f>IF('Szerződés állomány'!X24&gt;0,_xlfn.RANK.EQ('Szerződés állomány'!X24,'Szerződés állomány'!X$2:X$34),"")</f>
        <v>4</v>
      </c>
      <c r="Y24" s="14">
        <f>IF('Szerződés állomány'!Y24&gt;0,_xlfn.RANK.EQ('Szerződés állomány'!Y24,'Szerződés állomány'!Y$2:Y$34),"")</f>
        <v>13</v>
      </c>
      <c r="Z24" s="14">
        <f>IF('Szerződés állomány'!Z24&gt;0,_xlfn.RANK.EQ('Szerződés állomány'!Z24,'Szerződés állomány'!Z$2:Z$34),"")</f>
        <v>7</v>
      </c>
      <c r="AA24" s="14" t="str">
        <f>IF('Szerződés állomány'!AA24&gt;0,_xlfn.RANK.EQ('Szerződés állomány'!AA24,'Szerződés állomány'!AA$2:AA$34),"")</f>
        <v/>
      </c>
      <c r="AB24" s="14">
        <f>IF('Szerződés állomány'!AB24&gt;0,_xlfn.RANK.EQ('Szerződés állomány'!AB24,'Szerződés állomány'!AB$2:AB$34),"")</f>
        <v>13</v>
      </c>
      <c r="AC24" s="14">
        <f>IF('Szerződés állomány'!AC24&gt;0,_xlfn.RANK.EQ('Szerződés állomány'!AC24,'Szerződés állomány'!AC$2:AC$34),"")</f>
        <v>8</v>
      </c>
      <c r="AD24" s="14">
        <f>IF('Szerződés állomány'!AD24&gt;0,_xlfn.RANK.EQ('Szerződés állomány'!AD24,'Szerződés állomány'!AD$2:AD$34),"")</f>
        <v>11</v>
      </c>
      <c r="AE24" s="14">
        <f>IF('Szerződés állomány'!AE24&gt;0,_xlfn.RANK.EQ('Szerződés állomány'!AE24,'Szerződés állomány'!AE$2:AE$34),"")</f>
        <v>9</v>
      </c>
      <c r="AF24" s="14">
        <f>IF('Szerződés állomány'!AF24&gt;0,_xlfn.RANK.EQ('Szerződés állomány'!AF24,'Szerződés állomány'!AF$2:AF$34),"")</f>
        <v>12</v>
      </c>
      <c r="AG24" s="14">
        <f>IF('Szerződés állomány'!AG24&gt;0,_xlfn.RANK.EQ('Szerződés állomány'!AG24,'Szerződés állomány'!AG$2:AG$34),"")</f>
        <v>11</v>
      </c>
      <c r="AH24" s="14">
        <f>IF('Szerződés állomány'!AH24&gt;0,_xlfn.RANK.EQ('Szerződés állomány'!AH24,'Szerződés állomány'!AH$2:AH$34),"")</f>
        <v>11</v>
      </c>
      <c r="AI24" s="14">
        <f>IF('Szerződés állomány'!AI24&gt;0,_xlfn.RANK.EQ('Szerződés állomány'!AI24,'Szerződés állomány'!AI$2:AI$34),"")</f>
        <v>6</v>
      </c>
      <c r="AJ24" s="14">
        <f>IF('Szerződés állomány'!AJ24&gt;0,_xlfn.RANK.EQ('Szerződés állomány'!AJ24,'Szerződés állomány'!AJ$2:AJ$34),"")</f>
        <v>3</v>
      </c>
      <c r="AK24" s="14">
        <f>IF('Szerződés állomány'!AK24&gt;0,_xlfn.RANK.EQ('Szerződés állomány'!AK24,'Szerződés állomány'!AK$2:AK$34),"")</f>
        <v>2</v>
      </c>
      <c r="AL24" s="14" t="str">
        <f>IF('Szerződés állomány'!AL24&gt;0,_xlfn.RANK.EQ('Szerződés állomány'!AL24,'Szerződés állomány'!AL$2:AL$34),"")</f>
        <v/>
      </c>
      <c r="AM24" s="14" t="str">
        <f>IF('Szerződés állomány'!AM24&gt;0,_xlfn.RANK.EQ('Szerződés állomány'!AM24,'Szerződés állomány'!AM$2:AM$34),"")</f>
        <v/>
      </c>
      <c r="AN24" s="14" t="str">
        <f>IF('Szerződés állomány'!AN24&gt;0,_xlfn.RANK.EQ('Szerződés állomány'!AN24,'Szerződés állomány'!AN$2:AN$34),"")</f>
        <v/>
      </c>
      <c r="AO24" s="14" t="str">
        <f>IF('Szerződés állomány'!AO24&gt;0,_xlfn.RANK.EQ('Szerződés állomány'!AO24,'Szerződés állomány'!AO$2:AO$34),"")</f>
        <v/>
      </c>
      <c r="AP24" s="14" t="str">
        <f>IF('Szerződés állomány'!AP24&gt;0,_xlfn.RANK.EQ('Szerződés állomány'!AP24,'Szerződés állomány'!AP$2:AP$34),"")</f>
        <v/>
      </c>
      <c r="AQ24" s="14" t="str">
        <f>IF('Szerződés állomány'!AQ24&gt;0,_xlfn.RANK.EQ('Szerződés állomány'!AQ24,'Szerződés állomány'!AQ$2:AQ$34),"")</f>
        <v/>
      </c>
      <c r="AR24" s="14" t="str">
        <f>IF('Szerződés állomány'!AR24&gt;0,_xlfn.RANK.EQ('Szerződés állomány'!AR24,'Szerződés állomány'!AR$2:AR$34),"")</f>
        <v/>
      </c>
      <c r="AS24" s="14" t="str">
        <f>IF('Szerződés állomány'!AS24&gt;0,_xlfn.RANK.EQ('Szerződés állomány'!AS24,'Szerződés állomány'!AS$2:AS$34),"")</f>
        <v/>
      </c>
      <c r="AT24" s="14" t="str">
        <f>IF('Szerződés állomány'!AT24&gt;0,_xlfn.RANK.EQ('Szerződés állomány'!AT24,'Szerződés állomány'!AT$2:AT$34),"")</f>
        <v/>
      </c>
      <c r="AU24" s="14" t="str">
        <f>IF('Szerződés állomány'!AU24&gt;0,_xlfn.RANK.EQ('Szerződés állomány'!AU24,'Szerződés állomány'!AU$2:AU$34),"")</f>
        <v/>
      </c>
      <c r="AV24" s="14" t="str">
        <f>IF('Szerződés állomány'!AV24&gt;0,_xlfn.RANK.EQ('Szerződés állomány'!AV24,'Szerződés állomány'!AV$2:AV$34),"")</f>
        <v/>
      </c>
      <c r="AW24" s="14" t="str">
        <f>IF('Szerződés állomány'!AW24&gt;0,_xlfn.RANK.EQ('Szerződés állomány'!AW24,'Szerződés állomány'!AW$2:AW$34),"")</f>
        <v/>
      </c>
      <c r="AX24" s="14" t="str">
        <f>IF('Szerződés állomány'!AX24&gt;0,_xlfn.RANK.EQ('Szerződés állomány'!AX24,'Szerződés állomány'!AX$2:AX$34),"")</f>
        <v/>
      </c>
      <c r="AY24" s="14">
        <f>IF('Szerződés állomány'!AY24&gt;0,_xlfn.RANK.EQ('Szerződés állomány'!AY24,'Szerződés állomány'!AY$2:AY$34),"")</f>
        <v>13</v>
      </c>
      <c r="AZ24" s="14" t="str">
        <f>IF('Szerződés állomány'!AZ24&gt;0,_xlfn.RANK.EQ('Szerződés állomány'!AZ24,'Szerződés állomány'!AZ$2:AZ$34),"")</f>
        <v/>
      </c>
      <c r="BA24" s="14" t="str">
        <f>IF('Szerződés állomány'!BA24&gt;0,_xlfn.RANK.EQ('Szerződés állomány'!BA24,'Szerződés állomány'!BA$2:BA$34),"")</f>
        <v/>
      </c>
      <c r="BB24" s="14" t="str">
        <f>IF('Szerződés állomány'!BB24&gt;0,_xlfn.RANK.EQ('Szerződés állomány'!BB24,'Szerződés állomány'!BB$2:BB$34),"")</f>
        <v/>
      </c>
      <c r="BC24" s="14" t="str">
        <f>IF('Szerződés állomány'!BC24&gt;0,_xlfn.RANK.EQ('Szerződés állomány'!BC24,'Szerződés állomány'!BC$2:BC$34),"")</f>
        <v/>
      </c>
      <c r="BD24" s="14">
        <f>IF('Szerződés állomány'!BD24&gt;0,_xlfn.RANK.EQ('Szerződés állomány'!BD24,'Szerződés állomány'!BD$2:BD$34),"")</f>
        <v>15</v>
      </c>
      <c r="BE24" s="14">
        <f>IF('Szerződés állomány'!BE24&gt;0,_xlfn.RANK.EQ('Szerződés állomány'!BE24,'Szerződés állomány'!BE$2:BE$34),"")</f>
        <v>11</v>
      </c>
      <c r="BF24" s="14">
        <f>IF('Szerződés állomány'!BF24&gt;0,_xlfn.RANK.EQ('Szerződés állomány'!BF24,'Szerződés állomány'!BF$2:BF$34),"")</f>
        <v>12</v>
      </c>
      <c r="BG24" s="14">
        <f>IF('Szerződés állomány'!BG24&gt;0,_xlfn.RANK.EQ('Szerződés állomány'!BG24,'Szerződés állomány'!BG$2:BG$34),"")</f>
        <v>10</v>
      </c>
      <c r="BH24" s="14">
        <f>IF('Szerződés állomány'!BH24&gt;0,_xlfn.RANK.EQ('Szerződés állomány'!BH24,'Szerződés állomány'!BH$2:BH$34),"")</f>
        <v>3</v>
      </c>
      <c r="BI24" s="14" t="str">
        <f>IF('Szerződés állomány'!BI24&gt;0,_xlfn.RANK.EQ('Szerződés állomány'!BI24,'Szerződés állomány'!BI$2:BI$34),"")</f>
        <v/>
      </c>
      <c r="BJ24" s="14" t="str">
        <f>IF('Szerződés állomány'!BJ24&gt;0,_xlfn.RANK.EQ('Szerződés állomány'!BJ24,'Szerződés állomány'!BJ$2:BJ$34),"")</f>
        <v/>
      </c>
      <c r="BK24" s="14" t="str">
        <f>IF('Szerződés állomány'!BK24&gt;0,_xlfn.RANK.EQ('Szerződés állomány'!BK24,'Szerződés állomány'!BK$2:BK$34),"")</f>
        <v/>
      </c>
      <c r="BL24" s="14" t="str">
        <f>IF('Szerződés állomány'!BL24&gt;0,_xlfn.RANK.EQ('Szerződés állomány'!BL24,'Szerződés állomány'!BL$2:BL$34),"")</f>
        <v/>
      </c>
      <c r="BM24" s="14">
        <f>IF('Szerződés állomány'!BM24&gt;0,_xlfn.RANK.EQ('Szerződés állomány'!BM24,'Szerződés állomány'!BM$2:BM$34),"")</f>
        <v>17</v>
      </c>
      <c r="BN24" s="14">
        <f>IF('Szerződés állomány'!BN24&gt;0,_xlfn.RANK.EQ('Szerződés állomány'!BN24,'Szerződés állomány'!BN$2:BN$34),"")</f>
        <v>15</v>
      </c>
      <c r="BO24" s="14">
        <f>IF('Szerződés állomány'!BO24&gt;0,_xlfn.RANK.EQ('Szerződés állomány'!BO24,'Szerződés állomány'!BO$2:BO$34),"")</f>
        <v>9</v>
      </c>
      <c r="BP24" s="14" t="str">
        <f>IF('Szerződés állomány'!BP24&gt;0,_xlfn.RANK.EQ('Szerződés állomány'!BP24,'Szerződés állomány'!BP$2:BP$34),"")</f>
        <v/>
      </c>
      <c r="BQ24" s="14" t="str">
        <f>IF('Szerződés állomány'!BQ24&gt;0,_xlfn.RANK.EQ('Szerződés állomány'!BQ24,'Szerződés állomány'!BQ$2:BQ$34),"")</f>
        <v/>
      </c>
      <c r="BR24" s="14">
        <f>IF('Szerződés állomány'!BR24&gt;0,_xlfn.RANK.EQ('Szerződés állomány'!BR24,'Szerződés állomány'!BR$2:BR$34),"")</f>
        <v>20</v>
      </c>
      <c r="BS24" s="14" t="str">
        <f>IF('Szerződés állomány'!BS24&gt;0,_xlfn.RANK.EQ('Szerződés állomány'!BS24,'Szerződés állomány'!BS$2:BS$27),"")</f>
        <v/>
      </c>
    </row>
    <row r="25" spans="1:71" x14ac:dyDescent="0.2">
      <c r="A25" s="12" t="str">
        <f>'Szerződés állomány'!A25</f>
        <v>Business Lease Hungary Kft.</v>
      </c>
      <c r="B25" s="14" t="str">
        <f>IF('Szerződés állomány'!B25&gt;0,_xlfn.RANK.EQ('Szerződés állomány'!B25,'Szerződés állomány'!B$2:B$34),"")</f>
        <v/>
      </c>
      <c r="C25" s="14" t="str">
        <f>IF('Szerződés állomány'!C25&gt;0,_xlfn.RANK.EQ('Szerződés állomány'!C25,'Szerződés állomány'!C$2:C$34),"")</f>
        <v/>
      </c>
      <c r="D25" s="14" t="str">
        <f>IF('Szerződés állomány'!D25&gt;0,_xlfn.RANK.EQ('Szerződés állomány'!D25,'Szerződés állomány'!D$2:D$34),"")</f>
        <v/>
      </c>
      <c r="E25" s="14" t="str">
        <f>IF('Szerződés állomány'!E25&gt;0,_xlfn.RANK.EQ('Szerződés állomány'!E25,'Szerződés állomány'!E$2:E$34),"")</f>
        <v/>
      </c>
      <c r="F25" s="14" t="str">
        <f>IF('Szerződés állomány'!F25&gt;0,_xlfn.RANK.EQ('Szerződés állomány'!F25,'Szerződés állomány'!F$2:F$34),"")</f>
        <v/>
      </c>
      <c r="G25" s="14" t="str">
        <f>IF('Szerződés állomány'!G25&gt;0,_xlfn.RANK.EQ('Szerződés állomány'!G25,'Szerződés állomány'!G$2:G$34),"")</f>
        <v/>
      </c>
      <c r="H25" s="14" t="str">
        <f>IF('Szerződés állomány'!H25&gt;0,_xlfn.RANK.EQ('Szerződés állomány'!H25,'Szerződés állomány'!H$2:H$34),"")</f>
        <v/>
      </c>
      <c r="I25" s="14" t="str">
        <f>IF('Szerződés állomány'!I25&gt;0,_xlfn.RANK.EQ('Szerződés állomány'!I25,'Szerződés állomány'!I$2:I$34),"")</f>
        <v/>
      </c>
      <c r="J25" s="14" t="str">
        <f>IF('Szerződés állomány'!J25&gt;0,_xlfn.RANK.EQ('Szerződés állomány'!J25,'Szerződés állomány'!J$2:J$34),"")</f>
        <v/>
      </c>
      <c r="K25" s="14" t="str">
        <f>IF('Szerződés állomány'!K25&gt;0,_xlfn.RANK.EQ('Szerződés állomány'!K25,'Szerződés állomány'!K$2:K$34),"")</f>
        <v/>
      </c>
      <c r="L25" s="14" t="str">
        <f>IF('Szerződés állomány'!L25&gt;0,_xlfn.RANK.EQ('Szerződés állomány'!L25,'Szerződés állomány'!L$2:L$34),"")</f>
        <v/>
      </c>
      <c r="M25" s="14" t="str">
        <f>IF('Szerződés állomány'!M25&gt;0,_xlfn.RANK.EQ('Szerződés állomány'!M25,'Szerződés állomány'!M$2:M$34),"")</f>
        <v/>
      </c>
      <c r="N25" s="14" t="str">
        <f>IF('Szerződés állomány'!N25&gt;0,_xlfn.RANK.EQ('Szerződés állomány'!N25,'Szerződés állomány'!N$2:N$34),"")</f>
        <v/>
      </c>
      <c r="O25" s="14" t="str">
        <f>IF('Szerződés állomány'!O25&gt;0,_xlfn.RANK.EQ('Szerződés állomány'!O25,'Szerződés állomány'!O$2:O$34),"")</f>
        <v/>
      </c>
      <c r="P25" s="14" t="str">
        <f>IF('Szerződés állomány'!P25&gt;0,_xlfn.RANK.EQ('Szerződés állomány'!P25,'Szerződés állomány'!P$2:P$34),"")</f>
        <v/>
      </c>
      <c r="Q25" s="14" t="str">
        <f>IF('Szerződés állomány'!Q25&gt;0,_xlfn.RANK.EQ('Szerződés állomány'!Q25,'Szerződés állomány'!Q$2:Q$34),"")</f>
        <v/>
      </c>
      <c r="R25" s="14" t="str">
        <f>IF('Szerződés állomány'!R25&gt;0,_xlfn.RANK.EQ('Szerződés állomány'!R25,'Szerződés állomány'!R$2:R$34),"")</f>
        <v/>
      </c>
      <c r="S25" s="14" t="str">
        <f>IF('Szerződés állomány'!S25&gt;0,_xlfn.RANK.EQ('Szerződés állomány'!S25,'Szerződés állomány'!S$2:S$34),"")</f>
        <v/>
      </c>
      <c r="T25" s="14" t="str">
        <f>IF('Szerződés állomány'!T25&gt;0,_xlfn.RANK.EQ('Szerződés állomány'!T25,'Szerződés állomány'!T$2:T$34),"")</f>
        <v/>
      </c>
      <c r="U25" s="14" t="str">
        <f>IF('Szerződés állomány'!U25&gt;0,_xlfn.RANK.EQ('Szerződés állomány'!U25,'Szerződés állomány'!U$2:U$34),"")</f>
        <v/>
      </c>
      <c r="V25" s="14" t="str">
        <f>IF('Szerződés állomány'!V25&gt;0,_xlfn.RANK.EQ('Szerződés állomány'!V25,'Szerződés állomány'!V$2:V$34),"")</f>
        <v/>
      </c>
      <c r="W25" s="14" t="str">
        <f>IF('Szerződés állomány'!W25&gt;0,_xlfn.RANK.EQ('Szerződés állomány'!W25,'Szerződés állomány'!W$2:W$34),"")</f>
        <v/>
      </c>
      <c r="X25" s="14" t="str">
        <f>IF('Szerződés állomány'!X25&gt;0,_xlfn.RANK.EQ('Szerződés állomány'!X25,'Szerződés állomány'!X$2:X$34),"")</f>
        <v/>
      </c>
      <c r="Y25" s="14" t="str">
        <f>IF('Szerződés állomány'!Y25&gt;0,_xlfn.RANK.EQ('Szerződés állomány'!Y25,'Szerződés állomány'!Y$2:Y$34),"")</f>
        <v/>
      </c>
      <c r="Z25" s="14" t="str">
        <f>IF('Szerződés állomány'!Z25&gt;0,_xlfn.RANK.EQ('Szerződés állomány'!Z25,'Szerződés állomány'!Z$2:Z$34),"")</f>
        <v/>
      </c>
      <c r="AA25" s="14" t="str">
        <f>IF('Szerződés állomány'!AA25&gt;0,_xlfn.RANK.EQ('Szerződés állomány'!AA25,'Szerződés állomány'!AA$2:AA$34),"")</f>
        <v/>
      </c>
      <c r="AB25" s="14" t="str">
        <f>IF('Szerződés állomány'!AB25&gt;0,_xlfn.RANK.EQ('Szerződés állomány'!AB25,'Szerződés állomány'!AB$2:AB$34),"")</f>
        <v/>
      </c>
      <c r="AC25" s="14" t="str">
        <f>IF('Szerződés állomány'!AC25&gt;0,_xlfn.RANK.EQ('Szerződés állomány'!AC25,'Szerződés állomány'!AC$2:AC$34),"")</f>
        <v/>
      </c>
      <c r="AD25" s="14" t="str">
        <f>IF('Szerződés állomány'!AD25&gt;0,_xlfn.RANK.EQ('Szerződés állomány'!AD25,'Szerződés állomány'!AD$2:AD$34),"")</f>
        <v/>
      </c>
      <c r="AE25" s="14" t="str">
        <f>IF('Szerződés állomány'!AE25&gt;0,_xlfn.RANK.EQ('Szerződés állomány'!AE25,'Szerződés állomány'!AE$2:AE$34),"")</f>
        <v/>
      </c>
      <c r="AF25" s="14" t="str">
        <f>IF('Szerződés állomány'!AF25&gt;0,_xlfn.RANK.EQ('Szerződés állomány'!AF25,'Szerződés állomány'!AF$2:AF$34),"")</f>
        <v/>
      </c>
      <c r="AG25" s="14" t="str">
        <f>IF('Szerződés állomány'!AG25&gt;0,_xlfn.RANK.EQ('Szerződés állomány'!AG25,'Szerződés állomány'!AG$2:AG$34),"")</f>
        <v/>
      </c>
      <c r="AH25" s="14" t="str">
        <f>IF('Szerződés állomány'!AH25&gt;0,_xlfn.RANK.EQ('Szerződés állomány'!AH25,'Szerződés állomány'!AH$2:AH$34),"")</f>
        <v/>
      </c>
      <c r="AI25" s="14" t="str">
        <f>IF('Szerződés állomány'!AI25&gt;0,_xlfn.RANK.EQ('Szerződés állomány'!AI25,'Szerződés állomány'!AI$2:AI$34),"")</f>
        <v/>
      </c>
      <c r="AJ25" s="14" t="str">
        <f>IF('Szerződés állomány'!AJ25&gt;0,_xlfn.RANK.EQ('Szerződés állomány'!AJ25,'Szerződés állomány'!AJ$2:AJ$34),"")</f>
        <v/>
      </c>
      <c r="AK25" s="14" t="str">
        <f>IF('Szerződés állomány'!AK25&gt;0,_xlfn.RANK.EQ('Szerződés állomány'!AK25,'Szerződés állomány'!AK$2:AK$34),"")</f>
        <v/>
      </c>
      <c r="AL25" s="14" t="str">
        <f>IF('Szerződés állomány'!AL25&gt;0,_xlfn.RANK.EQ('Szerződés állomány'!AL25,'Szerződés állomány'!AL$2:AL$34),"")</f>
        <v/>
      </c>
      <c r="AM25" s="14" t="str">
        <f>IF('Szerződés állomány'!AM25&gt;0,_xlfn.RANK.EQ('Szerződés állomány'!AM25,'Szerződés állomány'!AM$2:AM$34),"")</f>
        <v/>
      </c>
      <c r="AN25" s="14" t="str">
        <f>IF('Szerződés állomány'!AN25&gt;0,_xlfn.RANK.EQ('Szerződés állomány'!AN25,'Szerződés állomány'!AN$2:AN$34),"")</f>
        <v/>
      </c>
      <c r="AO25" s="14" t="str">
        <f>IF('Szerződés állomány'!AO25&gt;0,_xlfn.RANK.EQ('Szerződés állomány'!AO25,'Szerződés állomány'!AO$2:AO$34),"")</f>
        <v/>
      </c>
      <c r="AP25" s="14" t="str">
        <f>IF('Szerződés állomány'!AP25&gt;0,_xlfn.RANK.EQ('Szerződés állomány'!AP25,'Szerződés állomány'!AP$2:AP$34),"")</f>
        <v/>
      </c>
      <c r="AQ25" s="14" t="str">
        <f>IF('Szerződés állomány'!AQ25&gt;0,_xlfn.RANK.EQ('Szerződés állomány'!AQ25,'Szerződés állomány'!AQ$2:AQ$34),"")</f>
        <v/>
      </c>
      <c r="AR25" s="14" t="str">
        <f>IF('Szerződés állomány'!AR25&gt;0,_xlfn.RANK.EQ('Szerződés állomány'!AR25,'Szerződés állomány'!AR$2:AR$34),"")</f>
        <v/>
      </c>
      <c r="AS25" s="14" t="str">
        <f>IF('Szerződés állomány'!AS25&gt;0,_xlfn.RANK.EQ('Szerződés állomány'!AS25,'Szerződés állomány'!AS$2:AS$34),"")</f>
        <v/>
      </c>
      <c r="AT25" s="14" t="str">
        <f>IF('Szerződés állomány'!AT25&gt;0,_xlfn.RANK.EQ('Szerződés állomány'!AT25,'Szerződés állomány'!AT$2:AT$34),"")</f>
        <v/>
      </c>
      <c r="AU25" s="14" t="str">
        <f>IF('Szerződés állomány'!AU25&gt;0,_xlfn.RANK.EQ('Szerződés állomány'!AU25,'Szerződés állomány'!AU$2:AU$34),"")</f>
        <v/>
      </c>
      <c r="AV25" s="14" t="str">
        <f>IF('Szerződés állomány'!AV25&gt;0,_xlfn.RANK.EQ('Szerződés állomány'!AV25,'Szerződés állomány'!AV$2:AV$34),"")</f>
        <v/>
      </c>
      <c r="AW25" s="14" t="str">
        <f>IF('Szerződés állomány'!AW25&gt;0,_xlfn.RANK.EQ('Szerződés állomány'!AW25,'Szerződés állomány'!AW$2:AW$34),"")</f>
        <v/>
      </c>
      <c r="AX25" s="14" t="str">
        <f>IF('Szerződés állomány'!AX25&gt;0,_xlfn.RANK.EQ('Szerződés állomány'!AX25,'Szerződés állomány'!AX$2:AX$34),"")</f>
        <v/>
      </c>
      <c r="AY25" s="14" t="str">
        <f>IF('Szerződés állomány'!AY25&gt;0,_xlfn.RANK.EQ('Szerződés állomány'!AY25,'Szerződés állomány'!AY$2:AY$34),"")</f>
        <v/>
      </c>
      <c r="AZ25" s="14" t="str">
        <f>IF('Szerződés állomány'!AZ25&gt;0,_xlfn.RANK.EQ('Szerződés állomány'!AZ25,'Szerződés állomány'!AZ$2:AZ$34),"")</f>
        <v/>
      </c>
      <c r="BA25" s="14" t="str">
        <f>IF('Szerződés állomány'!BA25&gt;0,_xlfn.RANK.EQ('Szerződés állomány'!BA25,'Szerződés állomány'!BA$2:BA$34),"")</f>
        <v/>
      </c>
      <c r="BB25" s="14" t="str">
        <f>IF('Szerződés állomány'!BB25&gt;0,_xlfn.RANK.EQ('Szerződés állomány'!BB25,'Szerződés állomány'!BB$2:BB$34),"")</f>
        <v/>
      </c>
      <c r="BC25" s="14" t="str">
        <f>IF('Szerződés állomány'!BC25&gt;0,_xlfn.RANK.EQ('Szerződés állomány'!BC25,'Szerződés állomány'!BC$2:BC$34),"")</f>
        <v/>
      </c>
      <c r="BD25" s="14" t="str">
        <f>IF('Szerződés állomány'!BD25&gt;0,_xlfn.RANK.EQ('Szerződés állomány'!BD25,'Szerződés állomány'!BD$2:BD$34),"")</f>
        <v/>
      </c>
      <c r="BE25" s="14" t="str">
        <f>IF('Szerződés állomány'!BE25&gt;0,_xlfn.RANK.EQ('Szerződés állomány'!BE25,'Szerződés állomány'!BE$2:BE$34),"")</f>
        <v/>
      </c>
      <c r="BF25" s="14" t="str">
        <f>IF('Szerződés állomány'!BF25&gt;0,_xlfn.RANK.EQ('Szerződés állomány'!BF25,'Szerződés állomány'!BF$2:BF$34),"")</f>
        <v/>
      </c>
      <c r="BG25" s="14" t="str">
        <f>IF('Szerződés állomány'!BG25&gt;0,_xlfn.RANK.EQ('Szerződés állomány'!BG25,'Szerződés állomány'!BG$2:BG$34),"")</f>
        <v/>
      </c>
      <c r="BH25" s="14" t="str">
        <f>IF('Szerződés állomány'!BH25&gt;0,_xlfn.RANK.EQ('Szerződés állomány'!BH25,'Szerződés állomány'!BH$2:BH$34),"")</f>
        <v/>
      </c>
      <c r="BI25" s="14" t="str">
        <f>IF('Szerződés állomány'!BI25&gt;0,_xlfn.RANK.EQ('Szerződés állomány'!BI25,'Szerződés állomány'!BI$2:BI$34),"")</f>
        <v/>
      </c>
      <c r="BJ25" s="14" t="str">
        <f>IF('Szerződés állomány'!BJ25&gt;0,_xlfn.RANK.EQ('Szerződés állomány'!BJ25,'Szerződés állomány'!BJ$2:BJ$34),"")</f>
        <v/>
      </c>
      <c r="BK25" s="14" t="str">
        <f>IF('Szerződés állomány'!BK25&gt;0,_xlfn.RANK.EQ('Szerződés állomány'!BK25,'Szerződés állomány'!BK$2:BK$34),"")</f>
        <v/>
      </c>
      <c r="BL25" s="14" t="str">
        <f>IF('Szerződés állomány'!BL25&gt;0,_xlfn.RANK.EQ('Szerződés állomány'!BL25,'Szerződés állomány'!BL$2:BL$34),"")</f>
        <v/>
      </c>
      <c r="BM25" s="14" t="str">
        <f>IF('Szerződés állomány'!BM25&gt;0,_xlfn.RANK.EQ('Szerződés állomány'!BM25,'Szerződés állomány'!BM$2:BM$34),"")</f>
        <v/>
      </c>
      <c r="BN25" s="14" t="str">
        <f>IF('Szerződés állomány'!BN25&gt;0,_xlfn.RANK.EQ('Szerződés állomány'!BN25,'Szerződés állomány'!BN$2:BN$34),"")</f>
        <v/>
      </c>
      <c r="BO25" s="14" t="str">
        <f>IF('Szerződés állomány'!BO25&gt;0,_xlfn.RANK.EQ('Szerződés állomány'!BO25,'Szerződés állomány'!BO$2:BO$34),"")</f>
        <v/>
      </c>
      <c r="BP25" s="14" t="str">
        <f>IF('Szerződés állomány'!BP25&gt;0,_xlfn.RANK.EQ('Szerződés állomány'!BP25,'Szerződés állomány'!BP$2:BP$34),"")</f>
        <v/>
      </c>
      <c r="BQ25" s="14" t="str">
        <f>IF('Szerződés állomány'!BQ25&gt;0,_xlfn.RANK.EQ('Szerződés állomány'!BQ25,'Szerződés állomány'!BQ$2:BQ$34),"")</f>
        <v/>
      </c>
      <c r="BR25" s="14" t="str">
        <f>IF('Szerződés állomány'!BR25&gt;0,_xlfn.RANK.EQ('Szerződés állomány'!BR25,'Szerződés állomány'!BR$2:BR$34),"")</f>
        <v/>
      </c>
      <c r="BS25" s="14"/>
    </row>
    <row r="26" spans="1:71" x14ac:dyDescent="0.2">
      <c r="A26" s="12" t="str">
        <f>'Szerződés állomány'!A26</f>
        <v>Merkantil csoport</v>
      </c>
      <c r="B26" s="14">
        <f>IF('Szerződés állomány'!B26&gt;0,_xlfn.RANK.EQ('Szerződés állomány'!B26,'Szerződés állomány'!B$2:B$34),"")</f>
        <v>1</v>
      </c>
      <c r="C26" s="14">
        <f>IF('Szerződés állomány'!C26&gt;0,_xlfn.RANK.EQ('Szerződés állomány'!C26,'Szerződés állomány'!C$2:C$34),"")</f>
        <v>1</v>
      </c>
      <c r="D26" s="14">
        <f>IF('Szerződés állomány'!D26&gt;0,_xlfn.RANK.EQ('Szerződés állomány'!D26,'Szerződés állomány'!D$2:D$34),"")</f>
        <v>1</v>
      </c>
      <c r="E26" s="14">
        <f>IF('Szerződés állomány'!E26&gt;0,_xlfn.RANK.EQ('Szerződés állomány'!E26,'Szerződés állomány'!E$2:E$34),"")</f>
        <v>1</v>
      </c>
      <c r="F26" s="14">
        <f>IF('Szerződés állomány'!F26&gt;0,_xlfn.RANK.EQ('Szerződés állomány'!F26,'Szerződés állomány'!F$2:F$34),"")</f>
        <v>4</v>
      </c>
      <c r="G26" s="14">
        <f>IF('Szerződés állomány'!G26&gt;0,_xlfn.RANK.EQ('Szerződés állomány'!G26,'Szerződés állomány'!G$2:G$34),"")</f>
        <v>3</v>
      </c>
      <c r="H26" s="14" t="str">
        <f>IF('Szerződés állomány'!H26&gt;0,_xlfn.RANK.EQ('Szerződés állomány'!H26,'Szerződés állomány'!H$2:H$34),"")</f>
        <v/>
      </c>
      <c r="I26" s="14" t="str">
        <f>IF('Szerződés állomány'!I26&gt;0,_xlfn.RANK.EQ('Szerződés állomány'!I26,'Szerződés állomány'!I$2:I$34),"")</f>
        <v/>
      </c>
      <c r="J26" s="14" t="str">
        <f>IF('Szerződés állomány'!J26&gt;0,_xlfn.RANK.EQ('Szerződés állomány'!J26,'Szerződés állomány'!J$2:J$34),"")</f>
        <v/>
      </c>
      <c r="K26" s="14">
        <f>IF('Szerződés állomány'!K26&gt;0,_xlfn.RANK.EQ('Szerződés állomány'!K26,'Szerződés állomány'!K$2:K$34),"")</f>
        <v>1</v>
      </c>
      <c r="L26" s="14">
        <f>IF('Szerződés állomány'!L26&gt;0,_xlfn.RANK.EQ('Szerződés állomány'!L26,'Szerződés állomány'!L$2:L$34),"")</f>
        <v>1</v>
      </c>
      <c r="M26" s="14">
        <f>IF('Szerződés állomány'!M26&gt;0,_xlfn.RANK.EQ('Szerződés állomány'!M26,'Szerződés állomány'!M$2:M$34),"")</f>
        <v>1</v>
      </c>
      <c r="N26" s="14">
        <f>IF('Szerződés állomány'!N26&gt;0,_xlfn.RANK.EQ('Szerződés állomány'!N26,'Szerződés állomány'!N$2:N$34),"")</f>
        <v>1</v>
      </c>
      <c r="O26" s="14">
        <f>IF('Szerződés állomány'!O26&gt;0,_xlfn.RANK.EQ('Szerződés állomány'!O26,'Szerződés állomány'!O$2:O$34),"")</f>
        <v>1</v>
      </c>
      <c r="P26" s="14">
        <f>IF('Szerződés állomány'!P26&gt;0,_xlfn.RANK.EQ('Szerződés állomány'!P26,'Szerződés állomány'!P$2:P$34),"")</f>
        <v>3</v>
      </c>
      <c r="Q26" s="14">
        <f>IF('Szerződés állomány'!Q26&gt;0,_xlfn.RANK.EQ('Szerződés állomány'!Q26,'Szerződés állomány'!Q$2:Q$34),"")</f>
        <v>3</v>
      </c>
      <c r="R26" s="14">
        <f>IF('Szerződés állomány'!R26&gt;0,_xlfn.RANK.EQ('Szerződés állomány'!R26,'Szerződés állomány'!R$2:R$34),"")</f>
        <v>1</v>
      </c>
      <c r="S26" s="14">
        <f>IF('Szerződés állomány'!S26&gt;0,_xlfn.RANK.EQ('Szerződés állomány'!S26,'Szerződés állomány'!S$2:S$34),"")</f>
        <v>3</v>
      </c>
      <c r="T26" s="14" t="str">
        <f>IF('Szerződés állomány'!T26&gt;0,_xlfn.RANK.EQ('Szerződés állomány'!T26,'Szerződés állomány'!T$2:T$34),"")</f>
        <v/>
      </c>
      <c r="U26" s="14" t="str">
        <f>IF('Szerződés állomány'!U26&gt;0,_xlfn.RANK.EQ('Szerződés állomány'!U26,'Szerződés állomány'!U$2:U$34),"")</f>
        <v/>
      </c>
      <c r="V26" s="14">
        <f>IF('Szerződés állomány'!V26&gt;0,_xlfn.RANK.EQ('Szerződés állomány'!V26,'Szerződés állomány'!V$2:V$34),"")</f>
        <v>3</v>
      </c>
      <c r="W26" s="14" t="str">
        <f>IF('Szerződés állomány'!W26&gt;0,_xlfn.RANK.EQ('Szerződés állomány'!W26,'Szerződés állomány'!W$2:W$34),"")</f>
        <v/>
      </c>
      <c r="X26" s="14">
        <f>IF('Szerződés állomány'!X26&gt;0,_xlfn.RANK.EQ('Szerződés állomány'!X26,'Szerződés állomány'!X$2:X$34),"")</f>
        <v>1</v>
      </c>
      <c r="Y26" s="14">
        <f>IF('Szerződés állomány'!Y26&gt;0,_xlfn.RANK.EQ('Szerződés állomány'!Y26,'Szerződés állomány'!Y$2:Y$34),"")</f>
        <v>2</v>
      </c>
      <c r="Z26" s="14" t="str">
        <f>IF('Szerződés állomány'!Z26&gt;0,_xlfn.RANK.EQ('Szerződés állomány'!Z26,'Szerződés állomány'!Z$2:Z$34),"")</f>
        <v/>
      </c>
      <c r="AA26" s="14">
        <f>IF('Szerződés állomány'!AA26&gt;0,_xlfn.RANK.EQ('Szerződés állomány'!AA26,'Szerződés állomány'!AA$2:AA$34),"")</f>
        <v>3</v>
      </c>
      <c r="AB26" s="14">
        <f>IF('Szerződés állomány'!AB26&gt;0,_xlfn.RANK.EQ('Szerződés állomány'!AB26,'Szerződés állomány'!AB$2:AB$34),"")</f>
        <v>1</v>
      </c>
      <c r="AC26" s="14">
        <f>IF('Szerződés állomány'!AC26&gt;0,_xlfn.RANK.EQ('Szerződés állomány'!AC26,'Szerződés állomány'!AC$2:AC$34),"")</f>
        <v>3</v>
      </c>
      <c r="AD26" s="14">
        <f>IF('Szerződés állomány'!AD26&gt;0,_xlfn.RANK.EQ('Szerződés állomány'!AD26,'Szerződés állomány'!AD$2:AD$34),"")</f>
        <v>1</v>
      </c>
      <c r="AE26" s="14">
        <f>IF('Szerződés állomány'!AE26&gt;0,_xlfn.RANK.EQ('Szerződés állomány'!AE26,'Szerződés állomány'!AE$2:AE$34),"")</f>
        <v>1</v>
      </c>
      <c r="AF26" s="14">
        <f>IF('Szerződés állomány'!AF26&gt;0,_xlfn.RANK.EQ('Szerződés állomány'!AF26,'Szerződés állomány'!AF$2:AF$34),"")</f>
        <v>3</v>
      </c>
      <c r="AG26" s="14">
        <f>IF('Szerződés állomány'!AG26&gt;0,_xlfn.RANK.EQ('Szerződés állomány'!AG26,'Szerződés állomány'!AG$2:AG$34),"")</f>
        <v>2</v>
      </c>
      <c r="AH26" s="14">
        <f>IF('Szerződés állomány'!AH26&gt;0,_xlfn.RANK.EQ('Szerződés állomány'!AH26,'Szerződés állomány'!AH$2:AH$34),"")</f>
        <v>6</v>
      </c>
      <c r="AI26" s="14">
        <f>IF('Szerződés állomány'!AI26&gt;0,_xlfn.RANK.EQ('Szerződés állomány'!AI26,'Szerződés állomány'!AI$2:AI$34),"")</f>
        <v>1</v>
      </c>
      <c r="AJ26" s="14">
        <f>IF('Szerződés állomány'!AJ26&gt;0,_xlfn.RANK.EQ('Szerződés állomány'!AJ26,'Szerződés állomány'!AJ$2:AJ$34),"")</f>
        <v>2</v>
      </c>
      <c r="AK26" s="14">
        <f>IF('Szerződés állomány'!AK26&gt;0,_xlfn.RANK.EQ('Szerződés állomány'!AK26,'Szerződés állomány'!AK$2:AK$34),"")</f>
        <v>6</v>
      </c>
      <c r="AL26" s="14" t="str">
        <f>IF('Szerződés állomány'!AL26&gt;0,_xlfn.RANK.EQ('Szerződés állomány'!AL26,'Szerződés állomány'!AL$2:AL$34),"")</f>
        <v/>
      </c>
      <c r="AM26" s="14" t="str">
        <f>IF('Szerződés állomány'!AM26&gt;0,_xlfn.RANK.EQ('Szerződés állomány'!AM26,'Szerződés állomány'!AM$2:AM$34),"")</f>
        <v/>
      </c>
      <c r="AN26" s="14" t="str">
        <f>IF('Szerződés állomány'!AN26&gt;0,_xlfn.RANK.EQ('Szerződés állomány'!AN26,'Szerződés állomány'!AN$2:AN$34),"")</f>
        <v/>
      </c>
      <c r="AO26" s="14" t="str">
        <f>IF('Szerződés állomány'!AO26&gt;0,_xlfn.RANK.EQ('Szerződés állomány'!AO26,'Szerződés állomány'!AO$2:AO$34),"")</f>
        <v/>
      </c>
      <c r="AP26" s="14" t="str">
        <f>IF('Szerződés állomány'!AP26&gt;0,_xlfn.RANK.EQ('Szerződés állomány'!AP26,'Szerződés állomány'!AP$2:AP$34),"")</f>
        <v/>
      </c>
      <c r="AQ26" s="14" t="str">
        <f>IF('Szerződés állomány'!AQ26&gt;0,_xlfn.RANK.EQ('Szerződés állomány'!AQ26,'Szerződés állomány'!AQ$2:AQ$34),"")</f>
        <v/>
      </c>
      <c r="AR26" s="14" t="str">
        <f>IF('Szerződés állomány'!AR26&gt;0,_xlfn.RANK.EQ('Szerződés állomány'!AR26,'Szerződés állomány'!AR$2:AR$34),"")</f>
        <v/>
      </c>
      <c r="AS26" s="14" t="str">
        <f>IF('Szerződés állomány'!AS26&gt;0,_xlfn.RANK.EQ('Szerződés állomány'!AS26,'Szerződés állomány'!AS$2:AS$34),"")</f>
        <v/>
      </c>
      <c r="AT26" s="14">
        <f>IF('Szerződés állomány'!AT26&gt;0,_xlfn.RANK.EQ('Szerződés állomány'!AT26,'Szerződés állomány'!AT$2:AT$34),"")</f>
        <v>6</v>
      </c>
      <c r="AU26" s="14" t="str">
        <f>IF('Szerződés állomány'!AU26&gt;0,_xlfn.RANK.EQ('Szerződés állomány'!AU26,'Szerződés állomány'!AU$2:AU$34),"")</f>
        <v/>
      </c>
      <c r="AV26" s="14" t="str">
        <f>IF('Szerződés állomány'!AV26&gt;0,_xlfn.RANK.EQ('Szerződés állomány'!AV26,'Szerződés állomány'!AV$2:AV$34),"")</f>
        <v/>
      </c>
      <c r="AW26" s="14" t="str">
        <f>IF('Szerződés állomány'!AW26&gt;0,_xlfn.RANK.EQ('Szerződés állomány'!AW26,'Szerződés állomány'!AW$2:AW$34),"")</f>
        <v/>
      </c>
      <c r="AX26" s="14" t="str">
        <f>IF('Szerződés állomány'!AX26&gt;0,_xlfn.RANK.EQ('Szerződés állomány'!AX26,'Szerződés állomány'!AX$2:AX$34),"")</f>
        <v/>
      </c>
      <c r="AY26" s="14">
        <f>IF('Szerződés állomány'!AY26&gt;0,_xlfn.RANK.EQ('Szerződés állomány'!AY26,'Szerződés állomány'!AY$2:AY$34),"")</f>
        <v>1</v>
      </c>
      <c r="AZ26" s="14">
        <f>IF('Szerződés állomány'!AZ26&gt;0,_xlfn.RANK.EQ('Szerződés állomány'!AZ26,'Szerződés állomány'!AZ$2:AZ$34),"")</f>
        <v>1</v>
      </c>
      <c r="BA26" s="14">
        <f>IF('Szerződés állomány'!BA26&gt;0,_xlfn.RANK.EQ('Szerződés állomány'!BA26,'Szerződés állomány'!BA$2:BA$34),"")</f>
        <v>4</v>
      </c>
      <c r="BB26" s="14" t="str">
        <f>IF('Szerződés állomány'!BB26&gt;0,_xlfn.RANK.EQ('Szerződés állomány'!BB26,'Szerződés állomány'!BB$2:BB$34),"")</f>
        <v/>
      </c>
      <c r="BC26" s="14">
        <f>IF('Szerződés állomány'!BC26&gt;0,_xlfn.RANK.EQ('Szerződés állomány'!BC26,'Szerződés állomány'!BC$2:BC$34),"")</f>
        <v>4</v>
      </c>
      <c r="BD26" s="14">
        <f>IF('Szerződés állomány'!BD26&gt;0,_xlfn.RANK.EQ('Szerződés állomány'!BD26,'Szerződés állomány'!BD$2:BD$34),"")</f>
        <v>2</v>
      </c>
      <c r="BE26" s="14">
        <f>IF('Szerződés állomány'!BE26&gt;0,_xlfn.RANK.EQ('Szerződés állomány'!BE26,'Szerződés állomány'!BE$2:BE$34),"")</f>
        <v>1</v>
      </c>
      <c r="BF26" s="14">
        <f>IF('Szerződés állomány'!BF26&gt;0,_xlfn.RANK.EQ('Szerződés állomány'!BF26,'Szerződés állomány'!BF$2:BF$34),"")</f>
        <v>3</v>
      </c>
      <c r="BG26" s="14">
        <f>IF('Szerződés állomány'!BG26&gt;0,_xlfn.RANK.EQ('Szerződés állomány'!BG26,'Szerződés állomány'!BG$2:BG$34),"")</f>
        <v>1</v>
      </c>
      <c r="BH26" s="14">
        <f>IF('Szerződés állomány'!BH26&gt;0,_xlfn.RANK.EQ('Szerződés állomány'!BH26,'Szerződés állomány'!BH$2:BH$34),"")</f>
        <v>2</v>
      </c>
      <c r="BI26" s="14" t="str">
        <f>IF('Szerződés állomány'!BI26&gt;0,_xlfn.RANK.EQ('Szerződés állomány'!BI26,'Szerződés állomány'!BI$2:BI$34),"")</f>
        <v/>
      </c>
      <c r="BJ26" s="14">
        <f>IF('Szerződés állomány'!BJ26&gt;0,_xlfn.RANK.EQ('Szerződés állomány'!BJ26,'Szerződés állomány'!BJ$2:BJ$34),"")</f>
        <v>7</v>
      </c>
      <c r="BK26" s="14" t="str">
        <f>IF('Szerződés állomány'!BK26&gt;0,_xlfn.RANK.EQ('Szerződés állomány'!BK26,'Szerződés állomány'!BK$2:BK$34),"")</f>
        <v/>
      </c>
      <c r="BL26" s="14" t="str">
        <f>IF('Szerződés állomány'!BL26&gt;0,_xlfn.RANK.EQ('Szerződés állomány'!BL26,'Szerződés állomány'!BL$2:BL$34),"")</f>
        <v/>
      </c>
      <c r="BM26" s="14">
        <f>IF('Szerződés állomány'!BM26&gt;0,_xlfn.RANK.EQ('Szerződés állomány'!BM26,'Szerződés állomány'!BM$2:BM$34),"")</f>
        <v>1</v>
      </c>
      <c r="BN26" s="14">
        <f>IF('Szerződés állomány'!BN26&gt;0,_xlfn.RANK.EQ('Szerződés állomány'!BN26,'Szerződés állomány'!BN$2:BN$34),"")</f>
        <v>2</v>
      </c>
      <c r="BO26" s="14">
        <f>IF('Szerződés állomány'!BO26&gt;0,_xlfn.RANK.EQ('Szerződés állomány'!BO26,'Szerződés állomány'!BO$2:BO$34),"")</f>
        <v>1</v>
      </c>
      <c r="BP26" s="14">
        <f>IF('Szerződés állomány'!BP26&gt;0,_xlfn.RANK.EQ('Szerződés állomány'!BP26,'Szerződés állomány'!BP$2:BP$34),"")</f>
        <v>7</v>
      </c>
      <c r="BQ26" s="14" t="str">
        <f>IF('Szerződés állomány'!BQ26&gt;0,_xlfn.RANK.EQ('Szerződés állomány'!BQ26,'Szerződés állomány'!BQ$2:BQ$34),"")</f>
        <v/>
      </c>
      <c r="BR26" s="14">
        <f>IF('Szerződés állomány'!BR26&gt;0,_xlfn.RANK.EQ('Szerződés állomány'!BR26,'Szerződés állomány'!BR$2:BR$34),"")</f>
        <v>1</v>
      </c>
      <c r="BS26" s="14"/>
    </row>
    <row r="27" spans="1:71" x14ac:dyDescent="0.2">
      <c r="A27" s="12" t="str">
        <f>'Szerződés állomány'!A27</f>
        <v>Indotek Lízing Zrt.</v>
      </c>
      <c r="B27" s="14" t="str">
        <f>IF('Szerződés állomány'!B27&gt;0,_xlfn.RANK.EQ('Szerződés állomány'!B27,'Szerződés állomány'!B$2:B$34),"")</f>
        <v/>
      </c>
      <c r="C27" s="14" t="str">
        <f>IF('Szerződés állomány'!C27&gt;0,_xlfn.RANK.EQ('Szerződés állomány'!C27,'Szerződés állomány'!C$2:C$34),"")</f>
        <v/>
      </c>
      <c r="D27" s="14" t="str">
        <f>IF('Szerződés állomány'!D27&gt;0,_xlfn.RANK.EQ('Szerződés állomány'!D27,'Szerződés állomány'!D$2:D$34),"")</f>
        <v/>
      </c>
      <c r="E27" s="14" t="str">
        <f>IF('Szerződés állomány'!E27&gt;0,_xlfn.RANK.EQ('Szerződés állomány'!E27,'Szerződés állomány'!E$2:E$34),"")</f>
        <v/>
      </c>
      <c r="F27" s="14" t="str">
        <f>IF('Szerződés állomány'!F27&gt;0,_xlfn.RANK.EQ('Szerződés állomány'!F27,'Szerződés állomány'!F$2:F$34),"")</f>
        <v/>
      </c>
      <c r="G27" s="14" t="str">
        <f>IF('Szerződés állomány'!G27&gt;0,_xlfn.RANK.EQ('Szerződés állomány'!G27,'Szerződés állomány'!G$2:G$34),"")</f>
        <v/>
      </c>
      <c r="H27" s="14" t="str">
        <f>IF('Szerződés állomány'!H27&gt;0,_xlfn.RANK.EQ('Szerződés állomány'!H27,'Szerződés állomány'!H$2:H$34),"")</f>
        <v/>
      </c>
      <c r="I27" s="14" t="str">
        <f>IF('Szerződés állomány'!I27&gt;0,_xlfn.RANK.EQ('Szerződés állomány'!I27,'Szerződés állomány'!I$2:I$34),"")</f>
        <v/>
      </c>
      <c r="J27" s="14" t="str">
        <f>IF('Szerződés állomány'!J27&gt;0,_xlfn.RANK.EQ('Szerződés állomány'!J27,'Szerződés állomány'!J$2:J$34),"")</f>
        <v/>
      </c>
      <c r="K27" s="14" t="str">
        <f>IF('Szerződés állomány'!K27&gt;0,_xlfn.RANK.EQ('Szerződés állomány'!K27,'Szerződés állomány'!K$2:K$34),"")</f>
        <v/>
      </c>
      <c r="L27" s="14" t="str">
        <f>IF('Szerződés állomány'!L27&gt;0,_xlfn.RANK.EQ('Szerződés állomány'!L27,'Szerződés állomány'!L$2:L$34),"")</f>
        <v/>
      </c>
      <c r="M27" s="14" t="str">
        <f>IF('Szerződés állomány'!M27&gt;0,_xlfn.RANK.EQ('Szerződés állomány'!M27,'Szerződés állomány'!M$2:M$34),"")</f>
        <v/>
      </c>
      <c r="N27" s="14" t="str">
        <f>IF('Szerződés állomány'!N27&gt;0,_xlfn.RANK.EQ('Szerződés állomány'!N27,'Szerződés állomány'!N$2:N$34),"")</f>
        <v/>
      </c>
      <c r="O27" s="14" t="str">
        <f>IF('Szerződés állomány'!O27&gt;0,_xlfn.RANK.EQ('Szerződés állomány'!O27,'Szerződés állomány'!O$2:O$34),"")</f>
        <v/>
      </c>
      <c r="P27" s="14" t="str">
        <f>IF('Szerződés állomány'!P27&gt;0,_xlfn.RANK.EQ('Szerződés állomány'!P27,'Szerződés állomány'!P$2:P$34),"")</f>
        <v/>
      </c>
      <c r="Q27" s="14" t="str">
        <f>IF('Szerződés állomány'!Q27&gt;0,_xlfn.RANK.EQ('Szerződés állomány'!Q27,'Szerződés állomány'!Q$2:Q$34),"")</f>
        <v/>
      </c>
      <c r="R27" s="14" t="str">
        <f>IF('Szerződés állomány'!R27&gt;0,_xlfn.RANK.EQ('Szerződés állomány'!R27,'Szerződés állomány'!R$2:R$34),"")</f>
        <v/>
      </c>
      <c r="S27" s="14" t="str">
        <f>IF('Szerződés állomány'!S27&gt;0,_xlfn.RANK.EQ('Szerződés állomány'!S27,'Szerződés állomány'!S$2:S$34),"")</f>
        <v/>
      </c>
      <c r="T27" s="14" t="str">
        <f>IF('Szerződés állomány'!T27&gt;0,_xlfn.RANK.EQ('Szerződés állomány'!T27,'Szerződés állomány'!T$2:T$34),"")</f>
        <v/>
      </c>
      <c r="U27" s="14" t="str">
        <f>IF('Szerződés állomány'!U27&gt;0,_xlfn.RANK.EQ('Szerződés állomány'!U27,'Szerződés állomány'!U$2:U$34),"")</f>
        <v/>
      </c>
      <c r="V27" s="14" t="str">
        <f>IF('Szerződés állomány'!V27&gt;0,_xlfn.RANK.EQ('Szerződés állomány'!V27,'Szerződés állomány'!V$2:V$34),"")</f>
        <v/>
      </c>
      <c r="W27" s="14" t="str">
        <f>IF('Szerződés állomány'!W27&gt;0,_xlfn.RANK.EQ('Szerződés állomány'!W27,'Szerződés állomány'!W$2:W$34),"")</f>
        <v/>
      </c>
      <c r="X27" s="14" t="str">
        <f>IF('Szerződés állomány'!X27&gt;0,_xlfn.RANK.EQ('Szerződés állomány'!X27,'Szerződés állomány'!X$2:X$34),"")</f>
        <v/>
      </c>
      <c r="Y27" s="14" t="str">
        <f>IF('Szerződés állomány'!Y27&gt;0,_xlfn.RANK.EQ('Szerződés állomány'!Y27,'Szerződés állomány'!Y$2:Y$34),"")</f>
        <v/>
      </c>
      <c r="Z27" s="14" t="str">
        <f>IF('Szerződés állomány'!Z27&gt;0,_xlfn.RANK.EQ('Szerződés állomány'!Z27,'Szerződés állomány'!Z$2:Z$34),"")</f>
        <v/>
      </c>
      <c r="AA27" s="14" t="str">
        <f>IF('Szerződés állomány'!AA27&gt;0,_xlfn.RANK.EQ('Szerződés állomány'!AA27,'Szerződés állomány'!AA$2:AA$34),"")</f>
        <v/>
      </c>
      <c r="AB27" s="14" t="str">
        <f>IF('Szerződés állomány'!AB27&gt;0,_xlfn.RANK.EQ('Szerződés állomány'!AB27,'Szerződés állomány'!AB$2:AB$34),"")</f>
        <v/>
      </c>
      <c r="AC27" s="14" t="str">
        <f>IF('Szerződés állomány'!AC27&gt;0,_xlfn.RANK.EQ('Szerződés állomány'!AC27,'Szerződés állomány'!AC$2:AC$34),"")</f>
        <v/>
      </c>
      <c r="AD27" s="14" t="str">
        <f>IF('Szerződés állomány'!AD27&gt;0,_xlfn.RANK.EQ('Szerződés állomány'!AD27,'Szerződés állomány'!AD$2:AD$34),"")</f>
        <v/>
      </c>
      <c r="AE27" s="14" t="str">
        <f>IF('Szerződés állomány'!AE27&gt;0,_xlfn.RANK.EQ('Szerződés állomány'!AE27,'Szerződés állomány'!AE$2:AE$34),"")</f>
        <v/>
      </c>
      <c r="AF27" s="14" t="str">
        <f>IF('Szerződés állomány'!AF27&gt;0,_xlfn.RANK.EQ('Szerződés állomány'!AF27,'Szerződés állomány'!AF$2:AF$34),"")</f>
        <v/>
      </c>
      <c r="AG27" s="14" t="str">
        <f>IF('Szerződés állomány'!AG27&gt;0,_xlfn.RANK.EQ('Szerződés állomány'!AG27,'Szerződés állomány'!AG$2:AG$34),"")</f>
        <v/>
      </c>
      <c r="AH27" s="14" t="str">
        <f>IF('Szerződés állomány'!AH27&gt;0,_xlfn.RANK.EQ('Szerződés állomány'!AH27,'Szerződés állomány'!AH$2:AH$34),"")</f>
        <v/>
      </c>
      <c r="AI27" s="14" t="str">
        <f>IF('Szerződés állomány'!AI27&gt;0,_xlfn.RANK.EQ('Szerződés állomány'!AI27,'Szerződés állomány'!AI$2:AI$34),"")</f>
        <v/>
      </c>
      <c r="AJ27" s="14" t="str">
        <f>IF('Szerződés állomány'!AJ27&gt;0,_xlfn.RANK.EQ('Szerződés állomány'!AJ27,'Szerződés állomány'!AJ$2:AJ$34),"")</f>
        <v/>
      </c>
      <c r="AK27" s="14" t="str">
        <f>IF('Szerződés állomány'!AK27&gt;0,_xlfn.RANK.EQ('Szerződés állomány'!AK27,'Szerződés állomány'!AK$2:AK$34),"")</f>
        <v/>
      </c>
      <c r="AL27" s="14" t="str">
        <f>IF('Szerződés állomány'!AL27&gt;0,_xlfn.RANK.EQ('Szerződés állomány'!AL27,'Szerződés állomány'!AL$2:AL$34),"")</f>
        <v/>
      </c>
      <c r="AM27" s="14" t="str">
        <f>IF('Szerződés állomány'!AM27&gt;0,_xlfn.RANK.EQ('Szerződés állomány'!AM27,'Szerződés állomány'!AM$2:AM$34),"")</f>
        <v/>
      </c>
      <c r="AN27" s="14" t="str">
        <f>IF('Szerződés állomány'!AN27&gt;0,_xlfn.RANK.EQ('Szerződés állomány'!AN27,'Szerződés állomány'!AN$2:AN$34),"")</f>
        <v/>
      </c>
      <c r="AO27" s="14" t="str">
        <f>IF('Szerződés állomány'!AO27&gt;0,_xlfn.RANK.EQ('Szerződés állomány'!AO27,'Szerződés állomány'!AO$2:AO$34),"")</f>
        <v/>
      </c>
      <c r="AP27" s="14" t="str">
        <f>IF('Szerződés állomány'!AP27&gt;0,_xlfn.RANK.EQ('Szerződés állomány'!AP27,'Szerződés állomány'!AP$2:AP$34),"")</f>
        <v/>
      </c>
      <c r="AQ27" s="14" t="str">
        <f>IF('Szerződés állomány'!AQ27&gt;0,_xlfn.RANK.EQ('Szerződés állomány'!AQ27,'Szerződés állomány'!AQ$2:AQ$34),"")</f>
        <v/>
      </c>
      <c r="AR27" s="14" t="str">
        <f>IF('Szerződés állomány'!AR27&gt;0,_xlfn.RANK.EQ('Szerződés állomány'!AR27,'Szerződés állomány'!AR$2:AR$34),"")</f>
        <v/>
      </c>
      <c r="AS27" s="14" t="str">
        <f>IF('Szerződés állomány'!AS27&gt;0,_xlfn.RANK.EQ('Szerződés állomány'!AS27,'Szerződés állomány'!AS$2:AS$34),"")</f>
        <v/>
      </c>
      <c r="AT27" s="14" t="str">
        <f>IF('Szerződés állomány'!AT27&gt;0,_xlfn.RANK.EQ('Szerződés állomány'!AT27,'Szerződés állomány'!AT$2:AT$34),"")</f>
        <v/>
      </c>
      <c r="AU27" s="14" t="str">
        <f>IF('Szerződés állomány'!AU27&gt;0,_xlfn.RANK.EQ('Szerződés állomány'!AU27,'Szerződés állomány'!AU$2:AU$34),"")</f>
        <v/>
      </c>
      <c r="AV27" s="14" t="str">
        <f>IF('Szerződés állomány'!AV27&gt;0,_xlfn.RANK.EQ('Szerződés állomány'!AV27,'Szerződés állomány'!AV$2:AV$34),"")</f>
        <v/>
      </c>
      <c r="AW27" s="14" t="str">
        <f>IF('Szerződés állomány'!AW27&gt;0,_xlfn.RANK.EQ('Szerződés állomány'!AW27,'Szerződés állomány'!AW$2:AW$34),"")</f>
        <v/>
      </c>
      <c r="AX27" s="14" t="str">
        <f>IF('Szerződés állomány'!AX27&gt;0,_xlfn.RANK.EQ('Szerződés állomány'!AX27,'Szerződés állomány'!AX$2:AX$34),"")</f>
        <v/>
      </c>
      <c r="AY27" s="14" t="str">
        <f>IF('Szerződés állomány'!AY27&gt;0,_xlfn.RANK.EQ('Szerződés állomány'!AY27,'Szerződés állomány'!AY$2:AY$34),"")</f>
        <v/>
      </c>
      <c r="AZ27" s="14" t="str">
        <f>IF('Szerződés állomány'!AZ27&gt;0,_xlfn.RANK.EQ('Szerződés állomány'!AZ27,'Szerződés állomány'!AZ$2:AZ$34),"")</f>
        <v/>
      </c>
      <c r="BA27" s="14" t="str">
        <f>IF('Szerződés állomány'!BA27&gt;0,_xlfn.RANK.EQ('Szerződés állomány'!BA27,'Szerződés állomány'!BA$2:BA$34),"")</f>
        <v/>
      </c>
      <c r="BB27" s="14" t="str">
        <f>IF('Szerződés állomány'!BB27&gt;0,_xlfn.RANK.EQ('Szerződés állomány'!BB27,'Szerződés állomány'!BB$2:BB$34),"")</f>
        <v/>
      </c>
      <c r="BC27" s="14" t="str">
        <f>IF('Szerződés állomány'!BC27&gt;0,_xlfn.RANK.EQ('Szerződés állomány'!BC27,'Szerződés állomány'!BC$2:BC$34),"")</f>
        <v/>
      </c>
      <c r="BD27" s="14" t="str">
        <f>IF('Szerződés állomány'!BD27&gt;0,_xlfn.RANK.EQ('Szerződés állomány'!BD27,'Szerződés állomány'!BD$2:BD$34),"")</f>
        <v/>
      </c>
      <c r="BE27" s="14" t="str">
        <f>IF('Szerződés állomány'!BE27&gt;0,_xlfn.RANK.EQ('Szerződés állomány'!BE27,'Szerződés állomány'!BE$2:BE$34),"")</f>
        <v/>
      </c>
      <c r="BF27" s="14" t="str">
        <f>IF('Szerződés állomány'!BF27&gt;0,_xlfn.RANK.EQ('Szerződés állomány'!BF27,'Szerződés állomány'!BF$2:BF$34),"")</f>
        <v/>
      </c>
      <c r="BG27" s="14" t="str">
        <f>IF('Szerződés állomány'!BG27&gt;0,_xlfn.RANK.EQ('Szerződés állomány'!BG27,'Szerződés állomány'!BG$2:BG$34),"")</f>
        <v/>
      </c>
      <c r="BH27" s="14" t="str">
        <f>IF('Szerződés állomány'!BH27&gt;0,_xlfn.RANK.EQ('Szerződés állomány'!BH27,'Szerződés állomány'!BH$2:BH$34),"")</f>
        <v/>
      </c>
      <c r="BI27" s="14" t="str">
        <f>IF('Szerződés állomány'!BI27&gt;0,_xlfn.RANK.EQ('Szerződés állomány'!BI27,'Szerződés állomány'!BI$2:BI$34),"")</f>
        <v/>
      </c>
      <c r="BJ27" s="14" t="str">
        <f>IF('Szerződés állomány'!BJ27&gt;0,_xlfn.RANK.EQ('Szerződés állomány'!BJ27,'Szerződés állomány'!BJ$2:BJ$34),"")</f>
        <v/>
      </c>
      <c r="BK27" s="14" t="str">
        <f>IF('Szerződés állomány'!BK27&gt;0,_xlfn.RANK.EQ('Szerződés állomány'!BK27,'Szerződés állomány'!BK$2:BK$34),"")</f>
        <v/>
      </c>
      <c r="BL27" s="14" t="str">
        <f>IF('Szerződés állomány'!BL27&gt;0,_xlfn.RANK.EQ('Szerződés állomány'!BL27,'Szerződés állomány'!BL$2:BL$34),"")</f>
        <v/>
      </c>
      <c r="BM27" s="14" t="str">
        <f>IF('Szerződés állomány'!BM27&gt;0,_xlfn.RANK.EQ('Szerződés állomány'!BM27,'Szerződés állomány'!BM$2:BM$34),"")</f>
        <v/>
      </c>
      <c r="BN27" s="14" t="str">
        <f>IF('Szerződés állomány'!BN27&gt;0,_xlfn.RANK.EQ('Szerződés állomány'!BN27,'Szerződés állomány'!BN$2:BN$34),"")</f>
        <v/>
      </c>
      <c r="BO27" s="14" t="str">
        <f>IF('Szerződés állomány'!BO27&gt;0,_xlfn.RANK.EQ('Szerződés állomány'!BO27,'Szerződés állomány'!BO$2:BO$34),"")</f>
        <v/>
      </c>
      <c r="BP27" s="14" t="str">
        <f>IF('Szerződés állomány'!BP27&gt;0,_xlfn.RANK.EQ('Szerződés állomány'!BP27,'Szerződés állomány'!BP$2:BP$34),"")</f>
        <v/>
      </c>
      <c r="BQ27" s="14" t="str">
        <f>IF('Szerződés állomány'!BQ27&gt;0,_xlfn.RANK.EQ('Szerződés állomány'!BQ27,'Szerződés állomány'!BQ$2:BQ$34),"")</f>
        <v/>
      </c>
      <c r="BR27" s="14" t="str">
        <f>IF('Szerződés állomány'!BR27&gt;0,_xlfn.RANK.EQ('Szerződés állomány'!BR27,'Szerződés állomány'!BR$2:BR$34),"")</f>
        <v/>
      </c>
      <c r="BS27" s="14"/>
    </row>
    <row r="28" spans="1:71" x14ac:dyDescent="0.2">
      <c r="A28" s="12" t="str">
        <f>'Szerződés állomány'!A28</f>
        <v>Merkantrade Zrt</v>
      </c>
      <c r="B28" s="14">
        <f>IF('Szerződés állomány'!B28&gt;0,_xlfn.RANK.EQ('Szerződés állomány'!B28,'Szerződés állomány'!B$2:B$34),"")</f>
        <v>17</v>
      </c>
      <c r="C28" s="14">
        <f>IF('Szerződés állomány'!C28&gt;0,_xlfn.RANK.EQ('Szerződés állomány'!C28,'Szerződés állomány'!C$2:C$34),"")</f>
        <v>18</v>
      </c>
      <c r="D28" s="14" t="str">
        <f>IF('Szerződés állomány'!D28&gt;0,_xlfn.RANK.EQ('Szerződés állomány'!D28,'Szerződés állomány'!D$2:D$34),"")</f>
        <v/>
      </c>
      <c r="E28" s="14" t="str">
        <f>IF('Szerződés állomány'!E28&gt;0,_xlfn.RANK.EQ('Szerződés állomány'!E28,'Szerződés állomány'!E$2:E$34),"")</f>
        <v/>
      </c>
      <c r="F28" s="14" t="str">
        <f>IF('Szerződés állomány'!F28&gt;0,_xlfn.RANK.EQ('Szerződés állomány'!F28,'Szerződés állomány'!F$2:F$34),"")</f>
        <v/>
      </c>
      <c r="G28" s="14" t="str">
        <f>IF('Szerződés állomány'!G28&gt;0,_xlfn.RANK.EQ('Szerződés állomány'!G28,'Szerződés állomány'!G$2:G$34),"")</f>
        <v/>
      </c>
      <c r="H28" s="14" t="str">
        <f>IF('Szerződés állomány'!H28&gt;0,_xlfn.RANK.EQ('Szerződés állomány'!H28,'Szerződés állomány'!H$2:H$34),"")</f>
        <v/>
      </c>
      <c r="I28" s="14" t="str">
        <f>IF('Szerződés állomány'!I28&gt;0,_xlfn.RANK.EQ('Szerződés állomány'!I28,'Szerződés állomány'!I$2:I$34),"")</f>
        <v/>
      </c>
      <c r="J28" s="14" t="str">
        <f>IF('Szerződés állomány'!J28&gt;0,_xlfn.RANK.EQ('Szerződés állomány'!J28,'Szerződés állomány'!J$2:J$34),"")</f>
        <v/>
      </c>
      <c r="K28" s="14" t="str">
        <f>IF('Szerződés állomány'!K28&gt;0,_xlfn.RANK.EQ('Szerződés állomány'!K28,'Szerződés állomány'!K$2:K$34),"")</f>
        <v/>
      </c>
      <c r="L28" s="14">
        <f>IF('Szerződés állomány'!L28&gt;0,_xlfn.RANK.EQ('Szerződés állomány'!L28,'Szerződés állomány'!L$2:L$34),"")</f>
        <v>16</v>
      </c>
      <c r="M28" s="14">
        <f>IF('Szerződés állomány'!M28&gt;0,_xlfn.RANK.EQ('Szerződés állomány'!M28,'Szerződés állomány'!M$2:M$34),"")</f>
        <v>14</v>
      </c>
      <c r="N28" s="14" t="str">
        <f>IF('Szerződés állomány'!N28&gt;0,_xlfn.RANK.EQ('Szerződés állomány'!N28,'Szerződés állomány'!N$2:N$34),"")</f>
        <v/>
      </c>
      <c r="O28" s="14" t="str">
        <f>IF('Szerződés állomány'!O28&gt;0,_xlfn.RANK.EQ('Szerződés állomány'!O28,'Szerződés állomány'!O$2:O$34),"")</f>
        <v/>
      </c>
      <c r="P28" s="14" t="str">
        <f>IF('Szerződés állomány'!P28&gt;0,_xlfn.RANK.EQ('Szerződés állomány'!P28,'Szerződés állomány'!P$2:P$34),"")</f>
        <v/>
      </c>
      <c r="Q28" s="14" t="str">
        <f>IF('Szerződés állomány'!Q28&gt;0,_xlfn.RANK.EQ('Szerződés állomány'!Q28,'Szerződés állomány'!Q$2:Q$34),"")</f>
        <v/>
      </c>
      <c r="R28" s="14" t="str">
        <f>IF('Szerződés állomány'!R28&gt;0,_xlfn.RANK.EQ('Szerződés állomány'!R28,'Szerződés állomány'!R$2:R$34),"")</f>
        <v/>
      </c>
      <c r="S28" s="14" t="str">
        <f>IF('Szerződés állomány'!S28&gt;0,_xlfn.RANK.EQ('Szerződés állomány'!S28,'Szerződés állomány'!S$2:S$34),"")</f>
        <v/>
      </c>
      <c r="T28" s="14" t="str">
        <f>IF('Szerződés állomány'!T28&gt;0,_xlfn.RANK.EQ('Szerződés állomány'!T28,'Szerződés állomány'!T$2:T$34),"")</f>
        <v/>
      </c>
      <c r="U28" s="14" t="str">
        <f>IF('Szerződés állomány'!U28&gt;0,_xlfn.RANK.EQ('Szerződés állomány'!U28,'Szerződés állomány'!U$2:U$34),"")</f>
        <v/>
      </c>
      <c r="V28" s="14" t="str">
        <f>IF('Szerződés állomány'!V28&gt;0,_xlfn.RANK.EQ('Szerződés állomány'!V28,'Szerződés állomány'!V$2:V$34),"")</f>
        <v/>
      </c>
      <c r="W28" s="14" t="str">
        <f>IF('Szerződés állomány'!W28&gt;0,_xlfn.RANK.EQ('Szerződés állomány'!W28,'Szerződés állomány'!W$2:W$34),"")</f>
        <v/>
      </c>
      <c r="X28" s="14" t="str">
        <f>IF('Szerződés állomány'!X28&gt;0,_xlfn.RANK.EQ('Szerződés állomány'!X28,'Szerződés állomány'!X$2:X$34),"")</f>
        <v/>
      </c>
      <c r="Y28" s="14" t="str">
        <f>IF('Szerződés állomány'!Y28&gt;0,_xlfn.RANK.EQ('Szerződés állomány'!Y28,'Szerződés állomány'!Y$2:Y$34),"")</f>
        <v/>
      </c>
      <c r="Z28" s="14" t="str">
        <f>IF('Szerződés állomány'!Z28&gt;0,_xlfn.RANK.EQ('Szerződés állomány'!Z28,'Szerződés állomány'!Z$2:Z$34),"")</f>
        <v/>
      </c>
      <c r="AA28" s="14" t="str">
        <f>IF('Szerződés állomány'!AA28&gt;0,_xlfn.RANK.EQ('Szerződés állomány'!AA28,'Szerződés állomány'!AA$2:AA$34),"")</f>
        <v/>
      </c>
      <c r="AB28" s="14">
        <f>IF('Szerződés állomány'!AB28&gt;0,_xlfn.RANK.EQ('Szerződés állomány'!AB28,'Szerződés állomány'!AB$2:AB$34),"")</f>
        <v>16</v>
      </c>
      <c r="AC28" s="14" t="str">
        <f>IF('Szerződés állomány'!AC28&gt;0,_xlfn.RANK.EQ('Szerződés állomány'!AC28,'Szerződés állomány'!AC$2:AC$34),"")</f>
        <v/>
      </c>
      <c r="AD28" s="14" t="str">
        <f>IF('Szerződés állomány'!AD28&gt;0,_xlfn.RANK.EQ('Szerződés állomány'!AD28,'Szerződés állomány'!AD$2:AD$34),"")</f>
        <v/>
      </c>
      <c r="AE28" s="14" t="str">
        <f>IF('Szerződés állomány'!AE28&gt;0,_xlfn.RANK.EQ('Szerződés állomány'!AE28,'Szerződés állomány'!AE$2:AE$34),"")</f>
        <v/>
      </c>
      <c r="AF28" s="14" t="str">
        <f>IF('Szerződés állomány'!AF28&gt;0,_xlfn.RANK.EQ('Szerződés állomány'!AF28,'Szerződés állomány'!AF$2:AF$34),"")</f>
        <v/>
      </c>
      <c r="AG28" s="14" t="str">
        <f>IF('Szerződés állomány'!AG28&gt;0,_xlfn.RANK.EQ('Szerződés állomány'!AG28,'Szerződés állomány'!AG$2:AG$34),"")</f>
        <v/>
      </c>
      <c r="AH28" s="14" t="str">
        <f>IF('Szerződés állomány'!AH28&gt;0,_xlfn.RANK.EQ('Szerződés állomány'!AH28,'Szerződés állomány'!AH$2:AH$34),"")</f>
        <v/>
      </c>
      <c r="AI28" s="14" t="str">
        <f>IF('Szerződés állomány'!AI28&gt;0,_xlfn.RANK.EQ('Szerződés állomány'!AI28,'Szerződés állomány'!AI$2:AI$34),"")</f>
        <v/>
      </c>
      <c r="AJ28" s="14">
        <f>IF('Szerződés állomány'!AJ28&gt;0,_xlfn.RANK.EQ('Szerződés állomány'!AJ28,'Szerződés állomány'!AJ$2:AJ$34),"")</f>
        <v>15</v>
      </c>
      <c r="AK28" s="14">
        <f>IF('Szerződés állomány'!AK28&gt;0,_xlfn.RANK.EQ('Szerződés állomány'!AK28,'Szerződés állomány'!AK$2:AK$34),"")</f>
        <v>13</v>
      </c>
      <c r="AL28" s="14" t="str">
        <f>IF('Szerződés állomány'!AL28&gt;0,_xlfn.RANK.EQ('Szerződés állomány'!AL28,'Szerződés állomány'!AL$2:AL$34),"")</f>
        <v/>
      </c>
      <c r="AM28" s="14">
        <f>IF('Szerződés állomány'!AM28&gt;0,_xlfn.RANK.EQ('Szerződés állomány'!AM28,'Szerződés állomány'!AM$2:AM$34),"")</f>
        <v>5</v>
      </c>
      <c r="AN28" s="14" t="str">
        <f>IF('Szerződés állomány'!AN28&gt;0,_xlfn.RANK.EQ('Szerződés állomány'!AN28,'Szerződés állomány'!AN$2:AN$34),"")</f>
        <v/>
      </c>
      <c r="AO28" s="14" t="str">
        <f>IF('Szerződés állomány'!AO28&gt;0,_xlfn.RANK.EQ('Szerződés állomány'!AO28,'Szerződés állomány'!AO$2:AO$34),"")</f>
        <v/>
      </c>
      <c r="AP28" s="14" t="str">
        <f>IF('Szerződés állomány'!AP28&gt;0,_xlfn.RANK.EQ('Szerződés állomány'!AP28,'Szerződés állomány'!AP$2:AP$34),"")</f>
        <v/>
      </c>
      <c r="AQ28" s="14">
        <f>IF('Szerződés állomány'!AQ28&gt;0,_xlfn.RANK.EQ('Szerződés állomány'!AQ28,'Szerződés állomány'!AQ$2:AQ$34),"")</f>
        <v>3</v>
      </c>
      <c r="AR28" s="14" t="str">
        <f>IF('Szerződés állomány'!AR28&gt;0,_xlfn.RANK.EQ('Szerződés állomány'!AR28,'Szerződés állomány'!AR$2:AR$34),"")</f>
        <v/>
      </c>
      <c r="AS28" s="14">
        <f>IF('Szerződés állomány'!AS28&gt;0,_xlfn.RANK.EQ('Szerződés állomány'!AS28,'Szerződés állomány'!AS$2:AS$34),"")</f>
        <v>2</v>
      </c>
      <c r="AT28" s="14">
        <f>IF('Szerződés állomány'!AT28&gt;0,_xlfn.RANK.EQ('Szerződés állomány'!AT28,'Szerződés állomány'!AT$2:AT$34),"")</f>
        <v>5</v>
      </c>
      <c r="AU28" s="14" t="str">
        <f>IF('Szerződés állomány'!AU28&gt;0,_xlfn.RANK.EQ('Szerződés állomány'!AU28,'Szerződés állomány'!AU$2:AU$34),"")</f>
        <v/>
      </c>
      <c r="AV28" s="14" t="str">
        <f>IF('Szerződés állomány'!AV28&gt;0,_xlfn.RANK.EQ('Szerződés állomány'!AV28,'Szerződés állomány'!AV$2:AV$34),"")</f>
        <v/>
      </c>
      <c r="AW28" s="14" t="str">
        <f>IF('Szerződés állomány'!AW28&gt;0,_xlfn.RANK.EQ('Szerződés állomány'!AW28,'Szerződés állomány'!AW$2:AW$34),"")</f>
        <v/>
      </c>
      <c r="AX28" s="14" t="str">
        <f>IF('Szerződés állomány'!AX28&gt;0,_xlfn.RANK.EQ('Szerződés állomány'!AX28,'Szerződés állomány'!AX$2:AX$34),"")</f>
        <v/>
      </c>
      <c r="AY28" s="14">
        <f>IF('Szerződés állomány'!AY28&gt;0,_xlfn.RANK.EQ('Szerződés állomány'!AY28,'Szerződés állomány'!AY$2:AY$34),"")</f>
        <v>18</v>
      </c>
      <c r="AZ28" s="14" t="str">
        <f>IF('Szerződés állomány'!AZ28&gt;0,_xlfn.RANK.EQ('Szerződés állomány'!AZ28,'Szerződés állomány'!AZ$2:AZ$34),"")</f>
        <v/>
      </c>
      <c r="BA28" s="14" t="str">
        <f>IF('Szerződés állomány'!BA28&gt;0,_xlfn.RANK.EQ('Szerződés állomány'!BA28,'Szerződés állomány'!BA$2:BA$34),"")</f>
        <v/>
      </c>
      <c r="BB28" s="14" t="str">
        <f>IF('Szerződés állomány'!BB28&gt;0,_xlfn.RANK.EQ('Szerződés állomány'!BB28,'Szerződés állomány'!BB$2:BB$34),"")</f>
        <v/>
      </c>
      <c r="BC28" s="14" t="str">
        <f>IF('Szerződés állomány'!BC28&gt;0,_xlfn.RANK.EQ('Szerződés állomány'!BC28,'Szerződés állomány'!BC$2:BC$34),"")</f>
        <v/>
      </c>
      <c r="BD28" s="14">
        <f>IF('Szerződés állomány'!BD28&gt;0,_xlfn.RANK.EQ('Szerződés állomány'!BD28,'Szerződés állomány'!BD$2:BD$34),"")</f>
        <v>18</v>
      </c>
      <c r="BE28" s="14" t="str">
        <f>IF('Szerződés állomány'!BE28&gt;0,_xlfn.RANK.EQ('Szerződés állomány'!BE28,'Szerződés állomány'!BE$2:BE$34),"")</f>
        <v/>
      </c>
      <c r="BF28" s="14" t="str">
        <f>IF('Szerződés állomány'!BF28&gt;0,_xlfn.RANK.EQ('Szerződés állomány'!BF28,'Szerződés állomány'!BF$2:BF$34),"")</f>
        <v/>
      </c>
      <c r="BG28" s="14" t="str">
        <f>IF('Szerződés állomány'!BG28&gt;0,_xlfn.RANK.EQ('Szerződés állomány'!BG28,'Szerződés állomány'!BG$2:BG$34),"")</f>
        <v/>
      </c>
      <c r="BH28" s="14">
        <f>IF('Szerződés állomány'!BH28&gt;0,_xlfn.RANK.EQ('Szerződés állomány'!BH28,'Szerződés állomány'!BH$2:BH$34),"")</f>
        <v>15</v>
      </c>
      <c r="BI28" s="14">
        <f>IF('Szerződés állomány'!BI28&gt;0,_xlfn.RANK.EQ('Szerződés állomány'!BI28,'Szerződés állomány'!BI$2:BI$34),"")</f>
        <v>5</v>
      </c>
      <c r="BJ28" s="14">
        <f>IF('Szerződés állomány'!BJ28&gt;0,_xlfn.RANK.EQ('Szerződés állomány'!BJ28,'Szerződés állomány'!BJ$2:BJ$34),"")</f>
        <v>5</v>
      </c>
      <c r="BK28" s="14" t="str">
        <f>IF('Szerződés állomány'!BK28&gt;0,_xlfn.RANK.EQ('Szerződés állomány'!BK28,'Szerződés állomány'!BK$2:BK$34),"")</f>
        <v/>
      </c>
      <c r="BL28" s="14" t="str">
        <f>IF('Szerződés állomány'!BL28&gt;0,_xlfn.RANK.EQ('Szerződés állomány'!BL28,'Szerződés állomány'!BL$2:BL$34),"")</f>
        <v/>
      </c>
      <c r="BM28" s="14">
        <f>IF('Szerződés állomány'!BM28&gt;0,_xlfn.RANK.EQ('Szerződés állomány'!BM28,'Szerződés állomány'!BM$2:BM$34),"")</f>
        <v>23</v>
      </c>
      <c r="BN28" s="14">
        <f>IF('Szerződés állomány'!BN28&gt;0,_xlfn.RANK.EQ('Szerződés állomány'!BN28,'Szerződés állomány'!BN$2:BN$34),"")</f>
        <v>18</v>
      </c>
      <c r="BO28" s="14">
        <f>IF('Szerződés állomány'!BO28&gt;0,_xlfn.RANK.EQ('Szerződés állomány'!BO28,'Szerződés állomány'!BO$2:BO$34),"")</f>
        <v>18</v>
      </c>
      <c r="BP28" s="14">
        <f>IF('Szerződés állomány'!BP28&gt;0,_xlfn.RANK.EQ('Szerződés állomány'!BP28,'Szerződés állomány'!BP$2:BP$34),"")</f>
        <v>5</v>
      </c>
      <c r="BQ28" s="14" t="str">
        <f>IF('Szerződés állomány'!BQ28&gt;0,_xlfn.RANK.EQ('Szerződés állomány'!BQ28,'Szerződés állomány'!BQ$2:BQ$34),"")</f>
        <v/>
      </c>
      <c r="BR28" s="14">
        <f>IF('Szerződés állomány'!BR28&gt;0,_xlfn.RANK.EQ('Szerződés állomány'!BR28,'Szerződés állomány'!BR$2:BR$34),"")</f>
        <v>26</v>
      </c>
      <c r="BS28" s="14"/>
    </row>
    <row r="29" spans="1:71" x14ac:dyDescent="0.2">
      <c r="A29" s="12" t="str">
        <f>'Szerződés állomány'!A29</f>
        <v>MKB-Euroleasing</v>
      </c>
      <c r="B29" s="14">
        <f>IF('Szerződés állomány'!B29&gt;0,_xlfn.RANK.EQ('Szerződés állomány'!B29,'Szerződés állomány'!B$2:B$34),"")</f>
        <v>2</v>
      </c>
      <c r="C29" s="14">
        <f>IF('Szerződés állomány'!C29&gt;0,_xlfn.RANK.EQ('Szerződés állomány'!C29,'Szerződés állomány'!C$2:C$34),"")</f>
        <v>3</v>
      </c>
      <c r="D29" s="14">
        <f>IF('Szerződés állomány'!D29&gt;0,_xlfn.RANK.EQ('Szerződés állomány'!D29,'Szerződés állomány'!D$2:D$34),"")</f>
        <v>2</v>
      </c>
      <c r="E29" s="14">
        <f>IF('Szerződés állomány'!E29&gt;0,_xlfn.RANK.EQ('Szerződés állomány'!E29,'Szerződés állomány'!E$2:E$34),"")</f>
        <v>3</v>
      </c>
      <c r="F29" s="14" t="str">
        <f>IF('Szerződés állomány'!F29&gt;0,_xlfn.RANK.EQ('Szerződés állomány'!F29,'Szerződés állomány'!F$2:F$34),"")</f>
        <v/>
      </c>
      <c r="G29" s="14" t="str">
        <f>IF('Szerződés állomány'!G29&gt;0,_xlfn.RANK.EQ('Szerződés állomány'!G29,'Szerződés állomány'!G$2:G$34),"")</f>
        <v/>
      </c>
      <c r="H29" s="14" t="str">
        <f>IF('Szerződés állomány'!H29&gt;0,_xlfn.RANK.EQ('Szerződés állomány'!H29,'Szerződés állomány'!H$2:H$34),"")</f>
        <v/>
      </c>
      <c r="I29" s="14" t="str">
        <f>IF('Szerződés állomány'!I29&gt;0,_xlfn.RANK.EQ('Szerződés állomány'!I29,'Szerződés állomány'!I$2:I$34),"")</f>
        <v/>
      </c>
      <c r="J29" s="14" t="str">
        <f>IF('Szerződés állomány'!J29&gt;0,_xlfn.RANK.EQ('Szerződés állomány'!J29,'Szerződés állomány'!J$2:J$34),"")</f>
        <v/>
      </c>
      <c r="K29" s="14">
        <f>IF('Szerződés állomány'!K29&gt;0,_xlfn.RANK.EQ('Szerződés állomány'!K29,'Szerződés állomány'!K$2:K$34),"")</f>
        <v>3</v>
      </c>
      <c r="L29" s="14">
        <f>IF('Szerződés állomány'!L29&gt;0,_xlfn.RANK.EQ('Szerződés állomány'!L29,'Szerződés állomány'!L$2:L$34),"")</f>
        <v>2</v>
      </c>
      <c r="M29" s="14">
        <f>IF('Szerződés állomány'!M29&gt;0,_xlfn.RANK.EQ('Szerződés állomány'!M29,'Szerződés állomány'!M$2:M$34),"")</f>
        <v>2</v>
      </c>
      <c r="N29" s="14" t="str">
        <f>IF('Szerződés állomány'!N29&gt;0,_xlfn.RANK.EQ('Szerződés állomány'!N29,'Szerződés állomány'!N$2:N$34),"")</f>
        <v/>
      </c>
      <c r="O29" s="14" t="str">
        <f>IF('Szerződés állomány'!O29&gt;0,_xlfn.RANK.EQ('Szerződés állomány'!O29,'Szerződés állomány'!O$2:O$34),"")</f>
        <v/>
      </c>
      <c r="P29" s="14" t="str">
        <f>IF('Szerződés állomány'!P29&gt;0,_xlfn.RANK.EQ('Szerződés állomány'!P29,'Szerződés állomány'!P$2:P$34),"")</f>
        <v/>
      </c>
      <c r="Q29" s="14" t="str">
        <f>IF('Szerződés állomány'!Q29&gt;0,_xlfn.RANK.EQ('Szerződés állomány'!Q29,'Szerződés állomány'!Q$2:Q$34),"")</f>
        <v/>
      </c>
      <c r="R29" s="14" t="str">
        <f>IF('Szerződés állomány'!R29&gt;0,_xlfn.RANK.EQ('Szerződés állomány'!R29,'Szerződés állomány'!R$2:R$34),"")</f>
        <v/>
      </c>
      <c r="S29" s="14">
        <f>IF('Szerződés állomány'!S29&gt;0,_xlfn.RANK.EQ('Szerződés állomány'!S29,'Szerződés állomány'!S$2:S$34),"")</f>
        <v>5</v>
      </c>
      <c r="T29" s="14" t="str">
        <f>IF('Szerződés állomány'!T29&gt;0,_xlfn.RANK.EQ('Szerződés állomány'!T29,'Szerződés állomány'!T$2:T$34),"")</f>
        <v/>
      </c>
      <c r="U29" s="14" t="str">
        <f>IF('Szerződés állomány'!U29&gt;0,_xlfn.RANK.EQ('Szerződés állomány'!U29,'Szerződés állomány'!U$2:U$34),"")</f>
        <v/>
      </c>
      <c r="V29" s="14">
        <f>IF('Szerződés állomány'!V29&gt;0,_xlfn.RANK.EQ('Szerződés állomány'!V29,'Szerződés állomány'!V$2:V$34),"")</f>
        <v>2</v>
      </c>
      <c r="W29" s="14" t="str">
        <f>IF('Szerződés állomány'!W29&gt;0,_xlfn.RANK.EQ('Szerződés állomány'!W29,'Szerződés állomány'!W$2:W$34),"")</f>
        <v/>
      </c>
      <c r="X29" s="14" t="str">
        <f>IF('Szerződés állomány'!X29&gt;0,_xlfn.RANK.EQ('Szerződés állomány'!X29,'Szerződés állomány'!X$2:X$34),"")</f>
        <v/>
      </c>
      <c r="Y29" s="14">
        <f>IF('Szerződés állomány'!Y29&gt;0,_xlfn.RANK.EQ('Szerződés állomány'!Y29,'Szerződés állomány'!Y$2:Y$34),"")</f>
        <v>9</v>
      </c>
      <c r="Z29" s="14" t="str">
        <f>IF('Szerződés állomány'!Z29&gt;0,_xlfn.RANK.EQ('Szerződés állomány'!Z29,'Szerződés állomány'!Z$2:Z$34),"")</f>
        <v/>
      </c>
      <c r="AA29" s="14" t="str">
        <f>IF('Szerződés állomány'!AA29&gt;0,_xlfn.RANK.EQ('Szerződés állomány'!AA29,'Szerződés állomány'!AA$2:AA$34),"")</f>
        <v/>
      </c>
      <c r="AB29" s="14">
        <f>IF('Szerződés állomány'!AB29&gt;0,_xlfn.RANK.EQ('Szerződés állomány'!AB29,'Szerződés állomány'!AB$2:AB$34),"")</f>
        <v>10</v>
      </c>
      <c r="AC29" s="14" t="str">
        <f>IF('Szerződés állomány'!AC29&gt;0,_xlfn.RANK.EQ('Szerződés állomány'!AC29,'Szerződés állomány'!AC$2:AC$34),"")</f>
        <v/>
      </c>
      <c r="AD29" s="14">
        <f>IF('Szerződés állomány'!AD29&gt;0,_xlfn.RANK.EQ('Szerződés állomány'!AD29,'Szerződés állomány'!AD$2:AD$34),"")</f>
        <v>4</v>
      </c>
      <c r="AE29" s="14">
        <f>IF('Szerződés állomány'!AE29&gt;0,_xlfn.RANK.EQ('Szerződés állomány'!AE29,'Szerződés állomány'!AE$2:AE$34),"")</f>
        <v>5</v>
      </c>
      <c r="AF29" s="14" t="str">
        <f>IF('Szerződés állomány'!AF29&gt;0,_xlfn.RANK.EQ('Szerződés állomány'!AF29,'Szerződés állomány'!AF$2:AF$34),"")</f>
        <v/>
      </c>
      <c r="AG29" s="14" t="str">
        <f>IF('Szerződés állomány'!AG29&gt;0,_xlfn.RANK.EQ('Szerződés állomány'!AG29,'Szerződés állomány'!AG$2:AG$34),"")</f>
        <v/>
      </c>
      <c r="AH29" s="14" t="str">
        <f>IF('Szerződés állomány'!AH29&gt;0,_xlfn.RANK.EQ('Szerződés állomány'!AH29,'Szerződés állomány'!AH$2:AH$34),"")</f>
        <v/>
      </c>
      <c r="AI29" s="14" t="str">
        <f>IF('Szerződés állomány'!AI29&gt;0,_xlfn.RANK.EQ('Szerződés állomány'!AI29,'Szerződés állomány'!AI$2:AI$34),"")</f>
        <v/>
      </c>
      <c r="AJ29" s="14">
        <f>IF('Szerződés állomány'!AJ29&gt;0,_xlfn.RANK.EQ('Szerződés állomány'!AJ29,'Szerződés állomány'!AJ$2:AJ$34),"")</f>
        <v>11</v>
      </c>
      <c r="AK29" s="14">
        <f>IF('Szerződés állomány'!AK29&gt;0,_xlfn.RANK.EQ('Szerződés állomány'!AK29,'Szerződés állomány'!AK$2:AK$34),"")</f>
        <v>12</v>
      </c>
      <c r="AL29" s="14" t="str">
        <f>IF('Szerződés állomány'!AL29&gt;0,_xlfn.RANK.EQ('Szerződés állomány'!AL29,'Szerződés állomány'!AL$2:AL$34),"")</f>
        <v/>
      </c>
      <c r="AM29" s="14" t="str">
        <f>IF('Szerződés állomány'!AM29&gt;0,_xlfn.RANK.EQ('Szerződés állomány'!AM29,'Szerződés állomány'!AM$2:AM$34),"")</f>
        <v/>
      </c>
      <c r="AN29" s="14" t="str">
        <f>IF('Szerződés állomány'!AN29&gt;0,_xlfn.RANK.EQ('Szerződés állomány'!AN29,'Szerződés állomány'!AN$2:AN$34),"")</f>
        <v/>
      </c>
      <c r="AO29" s="14" t="str">
        <f>IF('Szerződés állomány'!AO29&gt;0,_xlfn.RANK.EQ('Szerződés állomány'!AO29,'Szerződés állomány'!AO$2:AO$34),"")</f>
        <v/>
      </c>
      <c r="AP29" s="14" t="str">
        <f>IF('Szerződés állomány'!AP29&gt;0,_xlfn.RANK.EQ('Szerződés állomány'!AP29,'Szerződés állomány'!AP$2:AP$34),"")</f>
        <v/>
      </c>
      <c r="AQ29" s="14" t="str">
        <f>IF('Szerződés állomány'!AQ29&gt;0,_xlfn.RANK.EQ('Szerződés állomány'!AQ29,'Szerződés állomány'!AQ$2:AQ$34),"")</f>
        <v/>
      </c>
      <c r="AR29" s="14" t="str">
        <f>IF('Szerződés állomány'!AR29&gt;0,_xlfn.RANK.EQ('Szerződés állomány'!AR29,'Szerződés állomány'!AR$2:AR$34),"")</f>
        <v/>
      </c>
      <c r="AS29" s="14" t="str">
        <f>IF('Szerződés állomány'!AS29&gt;0,_xlfn.RANK.EQ('Szerződés állomány'!AS29,'Szerződés állomány'!AS$2:AS$34),"")</f>
        <v/>
      </c>
      <c r="AT29" s="14" t="str">
        <f>IF('Szerződés állomány'!AT29&gt;0,_xlfn.RANK.EQ('Szerződés állomány'!AT29,'Szerződés állomány'!AT$2:AT$34),"")</f>
        <v/>
      </c>
      <c r="AU29" s="14" t="str">
        <f>IF('Szerződés állomány'!AU29&gt;0,_xlfn.RANK.EQ('Szerződés állomány'!AU29,'Szerződés állomány'!AU$2:AU$34),"")</f>
        <v/>
      </c>
      <c r="AV29" s="14" t="str">
        <f>IF('Szerződés állomány'!AV29&gt;0,_xlfn.RANK.EQ('Szerződés állomány'!AV29,'Szerződés állomány'!AV$2:AV$34),"")</f>
        <v/>
      </c>
      <c r="AW29" s="14" t="str">
        <f>IF('Szerződés állomány'!AW29&gt;0,_xlfn.RANK.EQ('Szerződés állomány'!AW29,'Szerződés állomány'!AW$2:AW$34),"")</f>
        <v/>
      </c>
      <c r="AX29" s="14" t="str">
        <f>IF('Szerződés állomány'!AX29&gt;0,_xlfn.RANK.EQ('Szerződés állomány'!AX29,'Szerződés állomány'!AX$2:AX$34),"")</f>
        <v/>
      </c>
      <c r="AY29" s="14">
        <f>IF('Szerződés állomány'!AY29&gt;0,_xlfn.RANK.EQ('Szerződés állomány'!AY29,'Szerződés állomány'!AY$2:AY$34),"")</f>
        <v>2</v>
      </c>
      <c r="AZ29" s="14">
        <f>IF('Szerződés állomány'!AZ29&gt;0,_xlfn.RANK.EQ('Szerződés állomány'!AZ29,'Szerződés állomány'!AZ$2:AZ$34),"")</f>
        <v>3</v>
      </c>
      <c r="BA29" s="14" t="str">
        <f>IF('Szerződés állomány'!BA29&gt;0,_xlfn.RANK.EQ('Szerződés állomány'!BA29,'Szerződés állomány'!BA$2:BA$34),"")</f>
        <v/>
      </c>
      <c r="BB29" s="14" t="str">
        <f>IF('Szerződés állomány'!BB29&gt;0,_xlfn.RANK.EQ('Szerződés állomány'!BB29,'Szerződés állomány'!BB$2:BB$34),"")</f>
        <v/>
      </c>
      <c r="BC29" s="14">
        <f>IF('Szerződés állomány'!BC29&gt;0,_xlfn.RANK.EQ('Szerződés állomány'!BC29,'Szerződés állomány'!BC$2:BC$34),"")</f>
        <v>2</v>
      </c>
      <c r="BD29" s="14">
        <f>IF('Szerződés állomány'!BD29&gt;0,_xlfn.RANK.EQ('Szerződés állomány'!BD29,'Szerződés állomány'!BD$2:BD$34),"")</f>
        <v>9</v>
      </c>
      <c r="BE29" s="14">
        <f>IF('Szerződés állomány'!BE29&gt;0,_xlfn.RANK.EQ('Szerződés állomány'!BE29,'Szerződés állomány'!BE$2:BE$34),"")</f>
        <v>4</v>
      </c>
      <c r="BF29" s="14" t="str">
        <f>IF('Szerződés állomány'!BF29&gt;0,_xlfn.RANK.EQ('Szerződés állomány'!BF29,'Szerződés állomány'!BF$2:BF$34),"")</f>
        <v/>
      </c>
      <c r="BG29" s="14" t="str">
        <f>IF('Szerződés állomány'!BG29&gt;0,_xlfn.RANK.EQ('Szerződés állomány'!BG29,'Szerződés állomány'!BG$2:BG$34),"")</f>
        <v/>
      </c>
      <c r="BH29" s="14">
        <f>IF('Szerződés állomány'!BH29&gt;0,_xlfn.RANK.EQ('Szerződés állomány'!BH29,'Szerződés állomány'!BH$2:BH$34),"")</f>
        <v>12</v>
      </c>
      <c r="BI29" s="14" t="str">
        <f>IF('Szerződés állomány'!BI29&gt;0,_xlfn.RANK.EQ('Szerződés állomány'!BI29,'Szerződés állomány'!BI$2:BI$34),"")</f>
        <v/>
      </c>
      <c r="BJ29" s="14" t="str">
        <f>IF('Szerződés állomány'!BJ29&gt;0,_xlfn.RANK.EQ('Szerződés állomány'!BJ29,'Szerződés állomány'!BJ$2:BJ$34),"")</f>
        <v/>
      </c>
      <c r="BK29" s="14" t="str">
        <f>IF('Szerződés állomány'!BK29&gt;0,_xlfn.RANK.EQ('Szerződés állomány'!BK29,'Szerződés állomány'!BK$2:BK$34),"")</f>
        <v/>
      </c>
      <c r="BL29" s="14" t="str">
        <f>IF('Szerződés állomány'!BL29&gt;0,_xlfn.RANK.EQ('Szerződés állomány'!BL29,'Szerződés állomány'!BL$2:BL$34),"")</f>
        <v/>
      </c>
      <c r="BM29" s="14">
        <f>IF('Szerződés állomány'!BM29&gt;0,_xlfn.RANK.EQ('Szerződés állomány'!BM29,'Szerződés állomány'!BM$2:BM$34),"")</f>
        <v>2</v>
      </c>
      <c r="BN29" s="14">
        <f>IF('Szerződés állomány'!BN29&gt;0,_xlfn.RANK.EQ('Szerződés állomány'!BN29,'Szerződés állomány'!BN$2:BN$34),"")</f>
        <v>9</v>
      </c>
      <c r="BO29" s="14">
        <f>IF('Szerződés állomány'!BO29&gt;0,_xlfn.RANK.EQ('Szerződés állomány'!BO29,'Szerződés állomány'!BO$2:BO$34),"")</f>
        <v>8</v>
      </c>
      <c r="BP29" s="14" t="str">
        <f>IF('Szerződés állomány'!BP29&gt;0,_xlfn.RANK.EQ('Szerződés állomány'!BP29,'Szerződés állomány'!BP$2:BP$34),"")</f>
        <v/>
      </c>
      <c r="BQ29" s="14" t="str">
        <f>IF('Szerződés állomány'!BQ29&gt;0,_xlfn.RANK.EQ('Szerződés állomány'!BQ29,'Szerződés állomány'!BQ$2:BQ$34),"")</f>
        <v/>
      </c>
      <c r="BR29" s="14">
        <f>IF('Szerződés állomány'!BR29&gt;0,_xlfn.RANK.EQ('Szerződés állomány'!BR29,'Szerződés állomány'!BR$2:BR$34),"")</f>
        <v>2</v>
      </c>
      <c r="BS29" s="14"/>
    </row>
    <row r="30" spans="1:71" x14ac:dyDescent="0.2">
      <c r="A30" s="12" t="str">
        <f>'Szerződés állomány'!A30</f>
        <v>TFSH</v>
      </c>
      <c r="B30" s="14">
        <f>IF('Szerződés állomány'!B30&gt;0,_xlfn.RANK.EQ('Szerződés állomány'!B30,'Szerződés állomány'!B$2:B$34),"")</f>
        <v>6</v>
      </c>
      <c r="C30" s="14">
        <f>IF('Szerződés állomány'!C30&gt;0,_xlfn.RANK.EQ('Szerződés állomány'!C30,'Szerződés állomány'!C$2:C$34),"")</f>
        <v>7</v>
      </c>
      <c r="D30" s="14" t="str">
        <f>IF('Szerződés állomány'!D30&gt;0,_xlfn.RANK.EQ('Szerződés állomány'!D30,'Szerződés állomány'!D$2:D$34),"")</f>
        <v/>
      </c>
      <c r="E30" s="14">
        <f>IF('Szerződés állomány'!E30&gt;0,_xlfn.RANK.EQ('Szerződés állomány'!E30,'Szerződés állomány'!E$2:E$34),"")</f>
        <v>6</v>
      </c>
      <c r="F30" s="14" t="str">
        <f>IF('Szerződés állomány'!F30&gt;0,_xlfn.RANK.EQ('Szerződés állomány'!F30,'Szerződés állomány'!F$2:F$34),"")</f>
        <v/>
      </c>
      <c r="G30" s="14" t="str">
        <f>IF('Szerződés állomány'!G30&gt;0,_xlfn.RANK.EQ('Szerződés állomány'!G30,'Szerződés állomány'!G$2:G$34),"")</f>
        <v/>
      </c>
      <c r="H30" s="14" t="str">
        <f>IF('Szerződés állomány'!H30&gt;0,_xlfn.RANK.EQ('Szerződés állomány'!H30,'Szerződés állomány'!H$2:H$34),"")</f>
        <v/>
      </c>
      <c r="I30" s="14" t="str">
        <f>IF('Szerződés állomány'!I30&gt;0,_xlfn.RANK.EQ('Szerződés állomány'!I30,'Szerződés állomány'!I$2:I$34),"")</f>
        <v/>
      </c>
      <c r="J30" s="14" t="str">
        <f>IF('Szerződés állomány'!J30&gt;0,_xlfn.RANK.EQ('Szerződés állomány'!J30,'Szerződés állomány'!J$2:J$34),"")</f>
        <v/>
      </c>
      <c r="K30" s="14">
        <f>IF('Szerződés állomány'!K30&gt;0,_xlfn.RANK.EQ('Szerződés állomány'!K30,'Szerződés állomány'!K$2:K$34),"")</f>
        <v>9</v>
      </c>
      <c r="L30" s="14">
        <f>IF('Szerződés állomány'!L30&gt;0,_xlfn.RANK.EQ('Szerződés állomány'!L30,'Szerződés állomány'!L$2:L$34),"")</f>
        <v>7</v>
      </c>
      <c r="M30" s="14">
        <f>IF('Szerződés állomány'!M30&gt;0,_xlfn.RANK.EQ('Szerződés állomány'!M30,'Szerződés állomány'!M$2:M$34),"")</f>
        <v>6</v>
      </c>
      <c r="N30" s="14" t="str">
        <f>IF('Szerződés állomány'!N30&gt;0,_xlfn.RANK.EQ('Szerződés állomány'!N30,'Szerződés állomány'!N$2:N$34),"")</f>
        <v/>
      </c>
      <c r="O30" s="14" t="str">
        <f>IF('Szerződés állomány'!O30&gt;0,_xlfn.RANK.EQ('Szerződés állomány'!O30,'Szerződés állomány'!O$2:O$34),"")</f>
        <v/>
      </c>
      <c r="P30" s="14" t="str">
        <f>IF('Szerződés állomány'!P30&gt;0,_xlfn.RANK.EQ('Szerződés állomány'!P30,'Szerződés állomány'!P$2:P$34),"")</f>
        <v/>
      </c>
      <c r="Q30" s="14" t="str">
        <f>IF('Szerződés állomány'!Q30&gt;0,_xlfn.RANK.EQ('Szerződés állomány'!Q30,'Szerződés állomány'!Q$2:Q$34),"")</f>
        <v/>
      </c>
      <c r="R30" s="14" t="str">
        <f>IF('Szerződés állomány'!R30&gt;0,_xlfn.RANK.EQ('Szerződés állomány'!R30,'Szerződés állomány'!R$2:R$34),"")</f>
        <v/>
      </c>
      <c r="S30" s="14" t="str">
        <f>IF('Szerződés állomány'!S30&gt;0,_xlfn.RANK.EQ('Szerződés állomány'!S30,'Szerződés állomány'!S$2:S$34),"")</f>
        <v/>
      </c>
      <c r="T30" s="14" t="str">
        <f>IF('Szerződés állomány'!T30&gt;0,_xlfn.RANK.EQ('Szerződés állomány'!T30,'Szerződés állomány'!T$2:T$34),"")</f>
        <v/>
      </c>
      <c r="U30" s="14" t="str">
        <f>IF('Szerződés állomány'!U30&gt;0,_xlfn.RANK.EQ('Szerződés állomány'!U30,'Szerződés állomány'!U$2:U$34),"")</f>
        <v/>
      </c>
      <c r="V30" s="14" t="str">
        <f>IF('Szerződés állomány'!V30&gt;0,_xlfn.RANK.EQ('Szerződés állomány'!V30,'Szerződés állomány'!V$2:V$34),"")</f>
        <v/>
      </c>
      <c r="W30" s="14" t="str">
        <f>IF('Szerződés állomány'!W30&gt;0,_xlfn.RANK.EQ('Szerződés állomány'!W30,'Szerződés állomány'!W$2:W$34),"")</f>
        <v/>
      </c>
      <c r="X30" s="14" t="str">
        <f>IF('Szerződés állomány'!X30&gt;0,_xlfn.RANK.EQ('Szerződés állomány'!X30,'Szerződés állomány'!X$2:X$34),"")</f>
        <v/>
      </c>
      <c r="Y30" s="14" t="str">
        <f>IF('Szerződés állomány'!Y30&gt;0,_xlfn.RANK.EQ('Szerződés állomány'!Y30,'Szerződés állomány'!Y$2:Y$34),"")</f>
        <v/>
      </c>
      <c r="Z30" s="14" t="str">
        <f>IF('Szerződés állomány'!Z30&gt;0,_xlfn.RANK.EQ('Szerződés állomány'!Z30,'Szerződés állomány'!Z$2:Z$34),"")</f>
        <v/>
      </c>
      <c r="AA30" s="14" t="str">
        <f>IF('Szerződés állomány'!AA30&gt;0,_xlfn.RANK.EQ('Szerződés állomány'!AA30,'Szerződés állomány'!AA$2:AA$34),"")</f>
        <v/>
      </c>
      <c r="AB30" s="14" t="str">
        <f>IF('Szerződés állomány'!AB30&gt;0,_xlfn.RANK.EQ('Szerződés állomány'!AB30,'Szerződés állomány'!AB$2:AB$34),"")</f>
        <v/>
      </c>
      <c r="AC30" s="14" t="str">
        <f>IF('Szerződés állomány'!AC30&gt;0,_xlfn.RANK.EQ('Szerződés állomány'!AC30,'Szerződés állomány'!AC$2:AC$34),"")</f>
        <v/>
      </c>
      <c r="AD30" s="14" t="str">
        <f>IF('Szerződés állomány'!AD30&gt;0,_xlfn.RANK.EQ('Szerződés állomány'!AD30,'Szerződés állomány'!AD$2:AD$34),"")</f>
        <v/>
      </c>
      <c r="AE30" s="14" t="str">
        <f>IF('Szerződés állomány'!AE30&gt;0,_xlfn.RANK.EQ('Szerződés állomány'!AE30,'Szerződés állomány'!AE$2:AE$34),"")</f>
        <v/>
      </c>
      <c r="AF30" s="14" t="str">
        <f>IF('Szerződés állomány'!AF30&gt;0,_xlfn.RANK.EQ('Szerződés állomány'!AF30,'Szerződés állomány'!AF$2:AF$34),"")</f>
        <v/>
      </c>
      <c r="AG30" s="14" t="str">
        <f>IF('Szerződés állomány'!AG30&gt;0,_xlfn.RANK.EQ('Szerződés állomány'!AG30,'Szerződés állomány'!AG$2:AG$34),"")</f>
        <v/>
      </c>
      <c r="AH30" s="14" t="str">
        <f>IF('Szerződés állomány'!AH30&gt;0,_xlfn.RANK.EQ('Szerződés állomány'!AH30,'Szerződés állomány'!AH$2:AH$34),"")</f>
        <v/>
      </c>
      <c r="AI30" s="14" t="str">
        <f>IF('Szerződés állomány'!AI30&gt;0,_xlfn.RANK.EQ('Szerződés állomány'!AI30,'Szerződés állomány'!AI$2:AI$34),"")</f>
        <v/>
      </c>
      <c r="AJ30" s="14" t="str">
        <f>IF('Szerződés állomány'!AJ30&gt;0,_xlfn.RANK.EQ('Szerződés állomány'!AJ30,'Szerződés állomány'!AJ$2:AJ$34),"")</f>
        <v/>
      </c>
      <c r="AK30" s="14" t="str">
        <f>IF('Szerződés állomány'!AK30&gt;0,_xlfn.RANK.EQ('Szerződés állomány'!AK30,'Szerződés állomány'!AK$2:AK$34),"")</f>
        <v/>
      </c>
      <c r="AL30" s="14" t="str">
        <f>IF('Szerződés állomány'!AL30&gt;0,_xlfn.RANK.EQ('Szerződés állomány'!AL30,'Szerződés állomány'!AL$2:AL$34),"")</f>
        <v/>
      </c>
      <c r="AM30" s="14" t="str">
        <f>IF('Szerződés állomány'!AM30&gt;0,_xlfn.RANK.EQ('Szerződés állomány'!AM30,'Szerződés állomány'!AM$2:AM$34),"")</f>
        <v/>
      </c>
      <c r="AN30" s="14" t="str">
        <f>IF('Szerződés állomány'!AN30&gt;0,_xlfn.RANK.EQ('Szerződés állomány'!AN30,'Szerződés állomány'!AN$2:AN$34),"")</f>
        <v/>
      </c>
      <c r="AO30" s="14" t="str">
        <f>IF('Szerződés állomány'!AO30&gt;0,_xlfn.RANK.EQ('Szerződés állomány'!AO30,'Szerződés állomány'!AO$2:AO$34),"")</f>
        <v/>
      </c>
      <c r="AP30" s="14" t="str">
        <f>IF('Szerződés állomány'!AP30&gt;0,_xlfn.RANK.EQ('Szerződés állomány'!AP30,'Szerződés állomány'!AP$2:AP$34),"")</f>
        <v/>
      </c>
      <c r="AQ30" s="14" t="str">
        <f>IF('Szerződés állomány'!AQ30&gt;0,_xlfn.RANK.EQ('Szerződés állomány'!AQ30,'Szerződés állomány'!AQ$2:AQ$34),"")</f>
        <v/>
      </c>
      <c r="AR30" s="14" t="str">
        <f>IF('Szerződés állomány'!AR30&gt;0,_xlfn.RANK.EQ('Szerződés állomány'!AR30,'Szerződés állomány'!AR$2:AR$34),"")</f>
        <v/>
      </c>
      <c r="AS30" s="14" t="str">
        <f>IF('Szerződés állomány'!AS30&gt;0,_xlfn.RANK.EQ('Szerződés állomány'!AS30,'Szerződés állomány'!AS$2:AS$34),"")</f>
        <v/>
      </c>
      <c r="AT30" s="14" t="str">
        <f>IF('Szerződés állomány'!AT30&gt;0,_xlfn.RANK.EQ('Szerződés állomány'!AT30,'Szerződés állomány'!AT$2:AT$34),"")</f>
        <v/>
      </c>
      <c r="AU30" s="14" t="str">
        <f>IF('Szerződés állomány'!AU30&gt;0,_xlfn.RANK.EQ('Szerződés állomány'!AU30,'Szerződés állomány'!AU$2:AU$34),"")</f>
        <v/>
      </c>
      <c r="AV30" s="14" t="str">
        <f>IF('Szerződés állomány'!AV30&gt;0,_xlfn.RANK.EQ('Szerződés állomány'!AV30,'Szerződés állomány'!AV$2:AV$34),"")</f>
        <v/>
      </c>
      <c r="AW30" s="14" t="str">
        <f>IF('Szerződés állomány'!AW30&gt;0,_xlfn.RANK.EQ('Szerződés állomány'!AW30,'Szerződés állomány'!AW$2:AW$34),"")</f>
        <v/>
      </c>
      <c r="AX30" s="14" t="str">
        <f>IF('Szerződés állomány'!AX30&gt;0,_xlfn.RANK.EQ('Szerződés állomány'!AX30,'Szerződés állomány'!AX$2:AX$34),"")</f>
        <v/>
      </c>
      <c r="AY30" s="14">
        <f>IF('Szerződés állomány'!AY30&gt;0,_xlfn.RANK.EQ('Szerződés állomány'!AY30,'Szerződés állomány'!AY$2:AY$34),"")</f>
        <v>7</v>
      </c>
      <c r="AZ30" s="14">
        <f>IF('Szerződés állomány'!AZ30&gt;0,_xlfn.RANK.EQ('Szerződés állomány'!AZ30,'Szerződés állomány'!AZ$2:AZ$34),"")</f>
        <v>7</v>
      </c>
      <c r="BA30" s="14" t="str">
        <f>IF('Szerződés állomány'!BA30&gt;0,_xlfn.RANK.EQ('Szerződés állomány'!BA30,'Szerződés állomány'!BA$2:BA$34),"")</f>
        <v/>
      </c>
      <c r="BB30" s="14" t="str">
        <f>IF('Szerződés állomány'!BB30&gt;0,_xlfn.RANK.EQ('Szerződés állomány'!BB30,'Szerződés állomány'!BB$2:BB$34),"")</f>
        <v/>
      </c>
      <c r="BC30" s="14" t="str">
        <f>IF('Szerződés állomány'!BC30&gt;0,_xlfn.RANK.EQ('Szerződés állomány'!BC30,'Szerződés állomány'!BC$2:BC$34),"")</f>
        <v/>
      </c>
      <c r="BD30" s="14" t="str">
        <f>IF('Szerződés állomány'!BD30&gt;0,_xlfn.RANK.EQ('Szerződés állomány'!BD30,'Szerződés állomány'!BD$2:BD$34),"")</f>
        <v/>
      </c>
      <c r="BE30" s="14" t="str">
        <f>IF('Szerződés állomány'!BE30&gt;0,_xlfn.RANK.EQ('Szerződés állomány'!BE30,'Szerződés állomány'!BE$2:BE$34),"")</f>
        <v/>
      </c>
      <c r="BF30" s="14" t="str">
        <f>IF('Szerződés állomány'!BF30&gt;0,_xlfn.RANK.EQ('Szerződés állomány'!BF30,'Szerződés állomány'!BF$2:BF$34),"")</f>
        <v/>
      </c>
      <c r="BG30" s="14" t="str">
        <f>IF('Szerződés állomány'!BG30&gt;0,_xlfn.RANK.EQ('Szerződés állomány'!BG30,'Szerződés állomány'!BG$2:BG$34),"")</f>
        <v/>
      </c>
      <c r="BH30" s="14" t="str">
        <f>IF('Szerződés állomány'!BH30&gt;0,_xlfn.RANK.EQ('Szerződés állomány'!BH30,'Szerződés állomány'!BH$2:BH$34),"")</f>
        <v/>
      </c>
      <c r="BI30" s="14" t="str">
        <f>IF('Szerződés állomány'!BI30&gt;0,_xlfn.RANK.EQ('Szerződés állomány'!BI30,'Szerződés állomány'!BI$2:BI$34),"")</f>
        <v/>
      </c>
      <c r="BJ30" s="14" t="str">
        <f>IF('Szerződés állomány'!BJ30&gt;0,_xlfn.RANK.EQ('Szerződés állomány'!BJ30,'Szerződés állomány'!BJ$2:BJ$34),"")</f>
        <v/>
      </c>
      <c r="BK30" s="14" t="str">
        <f>IF('Szerződés állomány'!BK30&gt;0,_xlfn.RANK.EQ('Szerződés állomány'!BK30,'Szerződés állomány'!BK$2:BK$34),"")</f>
        <v/>
      </c>
      <c r="BL30" s="14" t="str">
        <f>IF('Szerződés állomány'!BL30&gt;0,_xlfn.RANK.EQ('Szerződés állomány'!BL30,'Szerződés állomány'!BL$2:BL$34),"")</f>
        <v/>
      </c>
      <c r="BM30" s="14">
        <f>IF('Szerződés állomány'!BM30&gt;0,_xlfn.RANK.EQ('Szerződés állomány'!BM30,'Szerződés állomány'!BM$2:BM$34),"")</f>
        <v>9</v>
      </c>
      <c r="BN30" s="14" t="str">
        <f>IF('Szerződés állomány'!BN30&gt;0,_xlfn.RANK.EQ('Szerződés állomány'!BN30,'Szerződés állomány'!BN$2:BN$34),"")</f>
        <v/>
      </c>
      <c r="BO30" s="14" t="str">
        <f>IF('Szerződés állomány'!BO30&gt;0,_xlfn.RANK.EQ('Szerződés állomány'!BO30,'Szerződés állomány'!BO$2:BO$34),"")</f>
        <v/>
      </c>
      <c r="BP30" s="14" t="str">
        <f>IF('Szerződés állomány'!BP30&gt;0,_xlfn.RANK.EQ('Szerződés állomány'!BP30,'Szerződés állomány'!BP$2:BP$34),"")</f>
        <v/>
      </c>
      <c r="BQ30" s="14" t="str">
        <f>IF('Szerződés állomány'!BQ30&gt;0,_xlfn.RANK.EQ('Szerződés állomány'!BQ30,'Szerződés állomány'!BQ$2:BQ$34),"")</f>
        <v/>
      </c>
      <c r="BR30" s="14">
        <f>IF('Szerződés állomány'!BR30&gt;0,_xlfn.RANK.EQ('Szerződés állomány'!BR30,'Szerződés állomány'!BR$2:BR$34),"")</f>
        <v>11</v>
      </c>
      <c r="BS30" s="14"/>
    </row>
    <row r="31" spans="1:71" x14ac:dyDescent="0.2">
      <c r="A31" s="12" t="str">
        <f>'Szerződés állomány'!A31</f>
        <v>Fraikin</v>
      </c>
      <c r="B31" s="14" t="str">
        <f>IF('Szerződés állomány'!B31&gt;0,_xlfn.RANK.EQ('Szerződés állomány'!B31,'Szerződés állomány'!B$2:B$34),"")</f>
        <v/>
      </c>
      <c r="C31" s="14" t="str">
        <f>IF('Szerződés állomány'!C31&gt;0,_xlfn.RANK.EQ('Szerződés állomány'!C31,'Szerződés állomány'!C$2:C$34),"")</f>
        <v/>
      </c>
      <c r="D31" s="14" t="str">
        <f>IF('Szerződés állomány'!D31&gt;0,_xlfn.RANK.EQ('Szerződés állomány'!D31,'Szerződés állomány'!D$2:D$34),"")</f>
        <v/>
      </c>
      <c r="E31" s="14" t="str">
        <f>IF('Szerződés állomány'!E31&gt;0,_xlfn.RANK.EQ('Szerződés állomány'!E31,'Szerződés állomány'!E$2:E$34),"")</f>
        <v/>
      </c>
      <c r="F31" s="14" t="str">
        <f>IF('Szerződés állomány'!F31&gt;0,_xlfn.RANK.EQ('Szerződés állomány'!F31,'Szerződés állomány'!F$2:F$34),"")</f>
        <v/>
      </c>
      <c r="G31" s="14" t="str">
        <f>IF('Szerződés állomány'!G31&gt;0,_xlfn.RANK.EQ('Szerződés állomány'!G31,'Szerződés állomány'!G$2:G$34),"")</f>
        <v/>
      </c>
      <c r="H31" s="14" t="str">
        <f>IF('Szerződés állomány'!H31&gt;0,_xlfn.RANK.EQ('Szerződés állomány'!H31,'Szerződés állomány'!H$2:H$34),"")</f>
        <v/>
      </c>
      <c r="I31" s="14" t="str">
        <f>IF('Szerződés állomány'!I31&gt;0,_xlfn.RANK.EQ('Szerződés állomány'!I31,'Szerződés állomány'!I$2:I$34),"")</f>
        <v/>
      </c>
      <c r="J31" s="14" t="str">
        <f>IF('Szerződés állomány'!J31&gt;0,_xlfn.RANK.EQ('Szerződés állomány'!J31,'Szerződés állomány'!J$2:J$34),"")</f>
        <v/>
      </c>
      <c r="K31" s="14" t="str">
        <f>IF('Szerződés állomány'!K31&gt;0,_xlfn.RANK.EQ('Szerződés állomány'!K31,'Szerződés állomány'!K$2:K$34),"")</f>
        <v/>
      </c>
      <c r="L31" s="14" t="str">
        <f>IF('Szerződés állomány'!L31&gt;0,_xlfn.RANK.EQ('Szerződés állomány'!L31,'Szerződés állomány'!L$2:L$34),"")</f>
        <v/>
      </c>
      <c r="M31" s="14" t="str">
        <f>IF('Szerződés állomány'!M31&gt;0,_xlfn.RANK.EQ('Szerződés állomány'!M31,'Szerződés állomány'!M$2:M$34),"")</f>
        <v/>
      </c>
      <c r="N31" s="14" t="str">
        <f>IF('Szerződés állomány'!N31&gt;0,_xlfn.RANK.EQ('Szerződés állomány'!N31,'Szerződés állomány'!N$2:N$34),"")</f>
        <v/>
      </c>
      <c r="O31" s="14" t="str">
        <f>IF('Szerződés állomány'!O31&gt;0,_xlfn.RANK.EQ('Szerződés állomány'!O31,'Szerződés állomány'!O$2:O$34),"")</f>
        <v/>
      </c>
      <c r="P31" s="14" t="str">
        <f>IF('Szerződés állomány'!P31&gt;0,_xlfn.RANK.EQ('Szerződés állomány'!P31,'Szerződés állomány'!P$2:P$34),"")</f>
        <v/>
      </c>
      <c r="Q31" s="14" t="str">
        <f>IF('Szerződés állomány'!Q31&gt;0,_xlfn.RANK.EQ('Szerződés állomány'!Q31,'Szerződés állomány'!Q$2:Q$34),"")</f>
        <v/>
      </c>
      <c r="R31" s="14" t="str">
        <f>IF('Szerződés állomány'!R31&gt;0,_xlfn.RANK.EQ('Szerződés állomány'!R31,'Szerződés állomány'!R$2:R$34),"")</f>
        <v/>
      </c>
      <c r="S31" s="14" t="str">
        <f>IF('Szerződés állomány'!S31&gt;0,_xlfn.RANK.EQ('Szerződés állomány'!S31,'Szerződés állomány'!S$2:S$34),"")</f>
        <v/>
      </c>
      <c r="T31" s="14" t="str">
        <f>IF('Szerződés állomány'!T31&gt;0,_xlfn.RANK.EQ('Szerződés állomány'!T31,'Szerződés állomány'!T$2:T$34),"")</f>
        <v/>
      </c>
      <c r="U31" s="14" t="str">
        <f>IF('Szerződés állomány'!U31&gt;0,_xlfn.RANK.EQ('Szerződés állomány'!U31,'Szerződés állomány'!U$2:U$34),"")</f>
        <v/>
      </c>
      <c r="V31" s="14" t="str">
        <f>IF('Szerződés állomány'!V31&gt;0,_xlfn.RANK.EQ('Szerződés állomány'!V31,'Szerződés állomány'!V$2:V$34),"")</f>
        <v/>
      </c>
      <c r="W31" s="14" t="str">
        <f>IF('Szerződés állomány'!W31&gt;0,_xlfn.RANK.EQ('Szerződés állomány'!W31,'Szerződés állomány'!W$2:W$34),"")</f>
        <v/>
      </c>
      <c r="X31" s="14" t="str">
        <f>IF('Szerződés állomány'!X31&gt;0,_xlfn.RANK.EQ('Szerződés állomány'!X31,'Szerződés állomány'!X$2:X$34),"")</f>
        <v/>
      </c>
      <c r="Y31" s="14" t="str">
        <f>IF('Szerződés állomány'!Y31&gt;0,_xlfn.RANK.EQ('Szerződés állomány'!Y31,'Szerződés állomány'!Y$2:Y$34),"")</f>
        <v/>
      </c>
      <c r="Z31" s="14">
        <f>IF('Szerződés állomány'!Z31&gt;0,_xlfn.RANK.EQ('Szerződés állomány'!Z31,'Szerződés állomány'!Z$2:Z$34),"")</f>
        <v>1</v>
      </c>
      <c r="AA31" s="14" t="str">
        <f>IF('Szerződés állomány'!AA31&gt;0,_xlfn.RANK.EQ('Szerződés állomány'!AA31,'Szerződés állomány'!AA$2:AA$34),"")</f>
        <v/>
      </c>
      <c r="AB31" s="14" t="str">
        <f>IF('Szerződés állomány'!AB31&gt;0,_xlfn.RANK.EQ('Szerződés állomány'!AB31,'Szerződés állomány'!AB$2:AB$34),"")</f>
        <v/>
      </c>
      <c r="AC31" s="14">
        <f>IF('Szerződés állomány'!AC31&gt;0,_xlfn.RANK.EQ('Szerződés állomány'!AC31,'Szerződés állomány'!AC$2:AC$34),"")</f>
        <v>1</v>
      </c>
      <c r="AD31" s="14" t="str">
        <f>IF('Szerződés állomány'!AD31&gt;0,_xlfn.RANK.EQ('Szerződés állomány'!AD31,'Szerződés állomány'!AD$2:AD$34),"")</f>
        <v/>
      </c>
      <c r="AE31" s="14" t="str">
        <f>IF('Szerződés állomány'!AE31&gt;0,_xlfn.RANK.EQ('Szerződés állomány'!AE31,'Szerződés állomány'!AE$2:AE$34),"")</f>
        <v/>
      </c>
      <c r="AF31" s="14" t="str">
        <f>IF('Szerződés állomány'!AF31&gt;0,_xlfn.RANK.EQ('Szerződés állomány'!AF31,'Szerződés állomány'!AF$2:AF$34),"")</f>
        <v/>
      </c>
      <c r="AG31" s="14" t="str">
        <f>IF('Szerződés állomány'!AG31&gt;0,_xlfn.RANK.EQ('Szerződés állomány'!AG31,'Szerződés állomány'!AG$2:AG$34),"")</f>
        <v/>
      </c>
      <c r="AH31" s="14" t="str">
        <f>IF('Szerződés állomány'!AH31&gt;0,_xlfn.RANK.EQ('Szerződés állomány'!AH31,'Szerződés állomány'!AH$2:AH$34),"")</f>
        <v/>
      </c>
      <c r="AI31" s="14" t="str">
        <f>IF('Szerződés állomány'!AI31&gt;0,_xlfn.RANK.EQ('Szerződés állomány'!AI31,'Szerződés állomány'!AI$2:AI$34),"")</f>
        <v/>
      </c>
      <c r="AJ31" s="14" t="str">
        <f>IF('Szerződés állomány'!AJ31&gt;0,_xlfn.RANK.EQ('Szerződés állomány'!AJ31,'Szerződés állomány'!AJ$2:AJ$34),"")</f>
        <v/>
      </c>
      <c r="AK31" s="14" t="str">
        <f>IF('Szerződés állomány'!AK31&gt;0,_xlfn.RANK.EQ('Szerződés állomány'!AK31,'Szerződés állomány'!AK$2:AK$34),"")</f>
        <v/>
      </c>
      <c r="AL31" s="14" t="str">
        <f>IF('Szerződés állomány'!AL31&gt;0,_xlfn.RANK.EQ('Szerződés állomány'!AL31,'Szerződés állomány'!AL$2:AL$34),"")</f>
        <v/>
      </c>
      <c r="AM31" s="14" t="str">
        <f>IF('Szerződés állomány'!AM31&gt;0,_xlfn.RANK.EQ('Szerződés állomány'!AM31,'Szerződés állomány'!AM$2:AM$34),"")</f>
        <v/>
      </c>
      <c r="AN31" s="14" t="str">
        <f>IF('Szerződés állomány'!AN31&gt;0,_xlfn.RANK.EQ('Szerződés állomány'!AN31,'Szerződés állomány'!AN$2:AN$34),"")</f>
        <v/>
      </c>
      <c r="AO31" s="14" t="str">
        <f>IF('Szerződés állomány'!AO31&gt;0,_xlfn.RANK.EQ('Szerződés állomány'!AO31,'Szerződés állomány'!AO$2:AO$34),"")</f>
        <v/>
      </c>
      <c r="AP31" s="14" t="str">
        <f>IF('Szerződés állomány'!AP31&gt;0,_xlfn.RANK.EQ('Szerződés állomány'!AP31,'Szerződés állomány'!AP$2:AP$34),"")</f>
        <v/>
      </c>
      <c r="AQ31" s="14" t="str">
        <f>IF('Szerződés állomány'!AQ31&gt;0,_xlfn.RANK.EQ('Szerződés állomány'!AQ31,'Szerződés állomány'!AQ$2:AQ$34),"")</f>
        <v/>
      </c>
      <c r="AR31" s="14" t="str">
        <f>IF('Szerződés állomány'!AR31&gt;0,_xlfn.RANK.EQ('Szerződés állomány'!AR31,'Szerződés állomány'!AR$2:AR$34),"")</f>
        <v/>
      </c>
      <c r="AS31" s="14" t="str">
        <f>IF('Szerződés állomány'!AS31&gt;0,_xlfn.RANK.EQ('Szerződés állomány'!AS31,'Szerződés állomány'!AS$2:AS$34),"")</f>
        <v/>
      </c>
      <c r="AT31" s="14" t="str">
        <f>IF('Szerződés állomány'!AT31&gt;0,_xlfn.RANK.EQ('Szerződés állomány'!AT31,'Szerződés állomány'!AT$2:AT$34),"")</f>
        <v/>
      </c>
      <c r="AU31" s="14" t="str">
        <f>IF('Szerződés állomány'!AU31&gt;0,_xlfn.RANK.EQ('Szerződés állomány'!AU31,'Szerződés állomány'!AU$2:AU$34),"")</f>
        <v/>
      </c>
      <c r="AV31" s="14" t="str">
        <f>IF('Szerződés állomány'!AV31&gt;0,_xlfn.RANK.EQ('Szerződés állomány'!AV31,'Szerződés állomány'!AV$2:AV$34),"")</f>
        <v/>
      </c>
      <c r="AW31" s="14" t="str">
        <f>IF('Szerződés állomány'!AW31&gt;0,_xlfn.RANK.EQ('Szerződés állomány'!AW31,'Szerződés állomány'!AW$2:AW$34),"")</f>
        <v/>
      </c>
      <c r="AX31" s="14" t="str">
        <f>IF('Szerződés állomány'!AX31&gt;0,_xlfn.RANK.EQ('Szerződés állomány'!AX31,'Szerződés állomány'!AX$2:AX$34),"")</f>
        <v/>
      </c>
      <c r="AY31" s="14" t="str">
        <f>IF('Szerződés állomány'!AY31&gt;0,_xlfn.RANK.EQ('Szerződés állomány'!AY31,'Szerződés állomány'!AY$2:AY$34),"")</f>
        <v/>
      </c>
      <c r="AZ31" s="14" t="str">
        <f>IF('Szerződés állomány'!AZ31&gt;0,_xlfn.RANK.EQ('Szerződés állomány'!AZ31,'Szerződés állomány'!AZ$2:AZ$34),"")</f>
        <v/>
      </c>
      <c r="BA31" s="14" t="str">
        <f>IF('Szerződés állomány'!BA31&gt;0,_xlfn.RANK.EQ('Szerződés állomány'!BA31,'Szerződés állomány'!BA$2:BA$34),"")</f>
        <v/>
      </c>
      <c r="BB31" s="14" t="str">
        <f>IF('Szerződés állomány'!BB31&gt;0,_xlfn.RANK.EQ('Szerződés állomány'!BB31,'Szerződés állomány'!BB$2:BB$34),"")</f>
        <v/>
      </c>
      <c r="BC31" s="14" t="str">
        <f>IF('Szerződés állomány'!BC31&gt;0,_xlfn.RANK.EQ('Szerződés állomány'!BC31,'Szerződés állomány'!BC$2:BC$34),"")</f>
        <v/>
      </c>
      <c r="BD31" s="14">
        <f>IF('Szerződés állomány'!BD31&gt;0,_xlfn.RANK.EQ('Szerződés állomány'!BD31,'Szerződés állomány'!BD$2:BD$34),"")</f>
        <v>12</v>
      </c>
      <c r="BE31" s="14" t="str">
        <f>IF('Szerződés állomány'!BE31&gt;0,_xlfn.RANK.EQ('Szerződés állomány'!BE31,'Szerződés állomány'!BE$2:BE$34),"")</f>
        <v/>
      </c>
      <c r="BF31" s="14" t="str">
        <f>IF('Szerződés állomány'!BF31&gt;0,_xlfn.RANK.EQ('Szerződés állomány'!BF31,'Szerződés állomány'!BF$2:BF$34),"")</f>
        <v/>
      </c>
      <c r="BG31" s="14" t="str">
        <f>IF('Szerződés állomány'!BG31&gt;0,_xlfn.RANK.EQ('Szerződés állomány'!BG31,'Szerződés állomány'!BG$2:BG$34),"")</f>
        <v/>
      </c>
      <c r="BH31" s="14" t="str">
        <f>IF('Szerződés állomány'!BH31&gt;0,_xlfn.RANK.EQ('Szerződés állomány'!BH31,'Szerződés állomány'!BH$2:BH$34),"")</f>
        <v/>
      </c>
      <c r="BI31" s="14" t="str">
        <f>IF('Szerződés állomány'!BI31&gt;0,_xlfn.RANK.EQ('Szerződés állomány'!BI31,'Szerződés állomány'!BI$2:BI$34),"")</f>
        <v/>
      </c>
      <c r="BJ31" s="14" t="str">
        <f>IF('Szerződés állomány'!BJ31&gt;0,_xlfn.RANK.EQ('Szerződés állomány'!BJ31,'Szerződés állomány'!BJ$2:BJ$34),"")</f>
        <v/>
      </c>
      <c r="BK31" s="14" t="str">
        <f>IF('Szerződés állomány'!BK31&gt;0,_xlfn.RANK.EQ('Szerződés állomány'!BK31,'Szerződés állomány'!BK$2:BK$34),"")</f>
        <v/>
      </c>
      <c r="BL31" s="14" t="str">
        <f>IF('Szerződés állomány'!BL31&gt;0,_xlfn.RANK.EQ('Szerződés állomány'!BL31,'Szerződés állomány'!BL$2:BL$34),"")</f>
        <v/>
      </c>
      <c r="BM31" s="14" t="str">
        <f>IF('Szerződés állomány'!BM31&gt;0,_xlfn.RANK.EQ('Szerződés állomány'!BM31,'Szerződés állomány'!BM$2:BM$34),"")</f>
        <v/>
      </c>
      <c r="BN31" s="14">
        <f>IF('Szerződés állomány'!BN31&gt;0,_xlfn.RANK.EQ('Szerződés állomány'!BN31,'Szerződés állomány'!BN$2:BN$34),"")</f>
        <v>13</v>
      </c>
      <c r="BO31" s="14" t="str">
        <f>IF('Szerződés állomány'!BO31&gt;0,_xlfn.RANK.EQ('Szerződés állomány'!BO31,'Szerződés állomány'!BO$2:BO$34),"")</f>
        <v/>
      </c>
      <c r="BP31" s="14" t="str">
        <f>IF('Szerződés állomány'!BP31&gt;0,_xlfn.RANK.EQ('Szerződés állomány'!BP31,'Szerződés állomány'!BP$2:BP$34),"")</f>
        <v/>
      </c>
      <c r="BQ31" s="14" t="str">
        <f>IF('Szerződés állomány'!BQ31&gt;0,_xlfn.RANK.EQ('Szerződés állomány'!BQ31,'Szerződés állomány'!BQ$2:BQ$34),"")</f>
        <v/>
      </c>
      <c r="BR31" s="14">
        <f>IF('Szerződés állomány'!BR31&gt;0,_xlfn.RANK.EQ('Szerződés állomány'!BR31,'Szerződés állomány'!BR$2:BR$34),"")</f>
        <v>22</v>
      </c>
      <c r="BS31" s="14"/>
    </row>
    <row r="32" spans="1:71" x14ac:dyDescent="0.2">
      <c r="A32" s="12">
        <f>'Szerződés állomány'!A32</f>
        <v>0</v>
      </c>
      <c r="B32" s="14" t="str">
        <f>IF('Szerződés állomány'!B32&gt;0,_xlfn.RANK.EQ('Szerződés állomány'!B32,'Szerződés állomány'!B$2:B$34),"")</f>
        <v/>
      </c>
      <c r="C32" s="14" t="str">
        <f>IF('Szerződés állomány'!C32&gt;0,_xlfn.RANK.EQ('Szerződés állomány'!C32,'Szerződés állomány'!C$2:C$34),"")</f>
        <v/>
      </c>
      <c r="D32" s="14" t="str">
        <f>IF('Szerződés állomány'!D32&gt;0,_xlfn.RANK.EQ('Szerződés állomány'!D32,'Szerződés állomány'!D$2:D$34),"")</f>
        <v/>
      </c>
      <c r="E32" s="14" t="str">
        <f>IF('Szerződés állomány'!E32&gt;0,_xlfn.RANK.EQ('Szerződés állomány'!E32,'Szerződés állomány'!E$2:E$34),"")</f>
        <v/>
      </c>
      <c r="F32" s="14" t="str">
        <f>IF('Szerződés állomány'!F32&gt;0,_xlfn.RANK.EQ('Szerződés állomány'!F32,'Szerződés állomány'!F$2:F$34),"")</f>
        <v/>
      </c>
      <c r="G32" s="14" t="str">
        <f>IF('Szerződés állomány'!G32&gt;0,_xlfn.RANK.EQ('Szerződés állomány'!G32,'Szerződés állomány'!G$2:G$34),"")</f>
        <v/>
      </c>
      <c r="H32" s="14" t="str">
        <f>IF('Szerződés állomány'!H32&gt;0,_xlfn.RANK.EQ('Szerződés állomány'!H32,'Szerződés állomány'!H$2:H$34),"")</f>
        <v/>
      </c>
      <c r="I32" s="14" t="str">
        <f>IF('Szerződés állomány'!I32&gt;0,_xlfn.RANK.EQ('Szerződés állomány'!I32,'Szerződés állomány'!I$2:I$34),"")</f>
        <v/>
      </c>
      <c r="J32" s="14" t="str">
        <f>IF('Szerződés állomány'!J32&gt;0,_xlfn.RANK.EQ('Szerződés állomány'!J32,'Szerződés állomány'!J$2:J$34),"")</f>
        <v/>
      </c>
      <c r="K32" s="14" t="str">
        <f>IF('Szerződés állomány'!K32&gt;0,_xlfn.RANK.EQ('Szerződés állomány'!K32,'Szerződés állomány'!K$2:K$34),"")</f>
        <v/>
      </c>
      <c r="L32" s="14" t="str">
        <f>IF('Szerződés állomány'!L32&gt;0,_xlfn.RANK.EQ('Szerződés állomány'!L32,'Szerződés állomány'!L$2:L$34),"")</f>
        <v/>
      </c>
      <c r="M32" s="14" t="str">
        <f>IF('Szerződés állomány'!M32&gt;0,_xlfn.RANK.EQ('Szerződés állomány'!M32,'Szerződés állomány'!M$2:M$34),"")</f>
        <v/>
      </c>
      <c r="N32" s="14" t="str">
        <f>IF('Szerződés állomány'!N32&gt;0,_xlfn.RANK.EQ('Szerződés állomány'!N32,'Szerződés állomány'!N$2:N$34),"")</f>
        <v/>
      </c>
      <c r="O32" s="14" t="str">
        <f>IF('Szerződés állomány'!O32&gt;0,_xlfn.RANK.EQ('Szerződés állomány'!O32,'Szerződés állomány'!O$2:O$34),"")</f>
        <v/>
      </c>
      <c r="P32" s="14" t="str">
        <f>IF('Szerződés állomány'!P32&gt;0,_xlfn.RANK.EQ('Szerződés állomány'!P32,'Szerződés állomány'!P$2:P$34),"")</f>
        <v/>
      </c>
      <c r="Q32" s="14" t="str">
        <f>IF('Szerződés állomány'!Q32&gt;0,_xlfn.RANK.EQ('Szerződés állomány'!Q32,'Szerződés állomány'!Q$2:Q$34),"")</f>
        <v/>
      </c>
      <c r="R32" s="14" t="str">
        <f>IF('Szerződés állomány'!R32&gt;0,_xlfn.RANK.EQ('Szerződés állomány'!R32,'Szerződés állomány'!R$2:R$34),"")</f>
        <v/>
      </c>
      <c r="S32" s="14" t="str">
        <f>IF('Szerződés állomány'!S32&gt;0,_xlfn.RANK.EQ('Szerződés állomány'!S32,'Szerződés állomány'!S$2:S$34),"")</f>
        <v/>
      </c>
      <c r="T32" s="14" t="str">
        <f>IF('Szerződés állomány'!T32&gt;0,_xlfn.RANK.EQ('Szerződés állomány'!T32,'Szerződés állomány'!T$2:T$34),"")</f>
        <v/>
      </c>
      <c r="U32" s="14" t="str">
        <f>IF('Szerződés állomány'!U32&gt;0,_xlfn.RANK.EQ('Szerződés állomány'!U32,'Szerződés állomány'!U$2:U$34),"")</f>
        <v/>
      </c>
      <c r="V32" s="14" t="str">
        <f>IF('Szerződés állomány'!V32&gt;0,_xlfn.RANK.EQ('Szerződés állomány'!V32,'Szerződés állomány'!V$2:V$34),"")</f>
        <v/>
      </c>
      <c r="W32" s="14" t="str">
        <f>IF('Szerződés állomány'!W32&gt;0,_xlfn.RANK.EQ('Szerződés állomány'!W32,'Szerződés állomány'!W$2:W$34),"")</f>
        <v/>
      </c>
      <c r="X32" s="14" t="str">
        <f>IF('Szerződés állomány'!X32&gt;0,_xlfn.RANK.EQ('Szerződés állomány'!X32,'Szerződés állomány'!X$2:X$34),"")</f>
        <v/>
      </c>
      <c r="Y32" s="14" t="str">
        <f>IF('Szerződés állomány'!Y32&gt;0,_xlfn.RANK.EQ('Szerződés állomány'!Y32,'Szerződés állomány'!Y$2:Y$34),"")</f>
        <v/>
      </c>
      <c r="Z32" s="14" t="str">
        <f>IF('Szerződés állomány'!Z32&gt;0,_xlfn.RANK.EQ('Szerződés állomány'!Z32,'Szerződés állomány'!Z$2:Z$34),"")</f>
        <v/>
      </c>
      <c r="AA32" s="14" t="str">
        <f>IF('Szerződés állomány'!AA32&gt;0,_xlfn.RANK.EQ('Szerződés állomány'!AA32,'Szerződés állomány'!AA$2:AA$34),"")</f>
        <v/>
      </c>
      <c r="AB32" s="14" t="str">
        <f>IF('Szerződés állomány'!AB32&gt;0,_xlfn.RANK.EQ('Szerződés állomány'!AB32,'Szerződés állomány'!AB$2:AB$34),"")</f>
        <v/>
      </c>
      <c r="AC32" s="14" t="str">
        <f>IF('Szerződés állomány'!AC32&gt;0,_xlfn.RANK.EQ('Szerződés állomány'!AC32,'Szerződés állomány'!AC$2:AC$34),"")</f>
        <v/>
      </c>
      <c r="AD32" s="14" t="str">
        <f>IF('Szerződés állomány'!AD32&gt;0,_xlfn.RANK.EQ('Szerződés állomány'!AD32,'Szerződés állomány'!AD$2:AD$34),"")</f>
        <v/>
      </c>
      <c r="AE32" s="14" t="str">
        <f>IF('Szerződés állomány'!AE32&gt;0,_xlfn.RANK.EQ('Szerződés állomány'!AE32,'Szerződés állomány'!AE$2:AE$34),"")</f>
        <v/>
      </c>
      <c r="AF32" s="14" t="str">
        <f>IF('Szerződés állomány'!AF32&gt;0,_xlfn.RANK.EQ('Szerződés állomány'!AF32,'Szerződés állomány'!AF$2:AF$34),"")</f>
        <v/>
      </c>
      <c r="AG32" s="14" t="str">
        <f>IF('Szerződés állomány'!AG32&gt;0,_xlfn.RANK.EQ('Szerződés állomány'!AG32,'Szerződés állomány'!AG$2:AG$34),"")</f>
        <v/>
      </c>
      <c r="AH32" s="14" t="str">
        <f>IF('Szerződés állomány'!AH32&gt;0,_xlfn.RANK.EQ('Szerződés állomány'!AH32,'Szerződés állomány'!AH$2:AH$34),"")</f>
        <v/>
      </c>
      <c r="AI32" s="14" t="str">
        <f>IF('Szerződés állomány'!AI32&gt;0,_xlfn.RANK.EQ('Szerződés állomány'!AI32,'Szerződés állomány'!AI$2:AI$34),"")</f>
        <v/>
      </c>
      <c r="AJ32" s="14" t="str">
        <f>IF('Szerződés állomány'!AJ32&gt;0,_xlfn.RANK.EQ('Szerződés állomány'!AJ32,'Szerződés állomány'!AJ$2:AJ$34),"")</f>
        <v/>
      </c>
      <c r="AK32" s="14" t="str">
        <f>IF('Szerződés állomány'!AK32&gt;0,_xlfn.RANK.EQ('Szerződés állomány'!AK32,'Szerződés állomány'!AK$2:AK$34),"")</f>
        <v/>
      </c>
      <c r="AL32" s="14" t="str">
        <f>IF('Szerződés állomány'!AL32&gt;0,_xlfn.RANK.EQ('Szerződés állomány'!AL32,'Szerződés állomány'!AL$2:AL$34),"")</f>
        <v/>
      </c>
      <c r="AM32" s="14" t="str">
        <f>IF('Szerződés állomány'!AM32&gt;0,_xlfn.RANK.EQ('Szerződés állomány'!AM32,'Szerződés állomány'!AM$2:AM$34),"")</f>
        <v/>
      </c>
      <c r="AN32" s="14" t="str">
        <f>IF('Szerződés állomány'!AN32&gt;0,_xlfn.RANK.EQ('Szerződés állomány'!AN32,'Szerződés állomány'!AN$2:AN$34),"")</f>
        <v/>
      </c>
      <c r="AO32" s="14" t="str">
        <f>IF('Szerződés állomány'!AO32&gt;0,_xlfn.RANK.EQ('Szerződés állomány'!AO32,'Szerződés állomány'!AO$2:AO$34),"")</f>
        <v/>
      </c>
      <c r="AP32" s="14" t="str">
        <f>IF('Szerződés állomány'!AP32&gt;0,_xlfn.RANK.EQ('Szerződés állomány'!AP32,'Szerződés állomány'!AP$2:AP$34),"")</f>
        <v/>
      </c>
      <c r="AQ32" s="14" t="str">
        <f>IF('Szerződés állomány'!AQ32&gt;0,_xlfn.RANK.EQ('Szerződés állomány'!AQ32,'Szerződés állomány'!AQ$2:AQ$34),"")</f>
        <v/>
      </c>
      <c r="AR32" s="14" t="str">
        <f>IF('Szerződés állomány'!AR32&gt;0,_xlfn.RANK.EQ('Szerződés állomány'!AR32,'Szerződés állomány'!AR$2:AR$34),"")</f>
        <v/>
      </c>
      <c r="AS32" s="14" t="str">
        <f>IF('Szerződés állomány'!AS32&gt;0,_xlfn.RANK.EQ('Szerződés állomány'!AS32,'Szerződés állomány'!AS$2:AS$34),"")</f>
        <v/>
      </c>
      <c r="AT32" s="14" t="str">
        <f>IF('Szerződés állomány'!AT32&gt;0,_xlfn.RANK.EQ('Szerződés állomány'!AT32,'Szerződés állomány'!AT$2:AT$34),"")</f>
        <v/>
      </c>
      <c r="AU32" s="14" t="str">
        <f>IF('Szerződés állomány'!AU32&gt;0,_xlfn.RANK.EQ('Szerződés állomány'!AU32,'Szerződés állomány'!AU$2:AU$34),"")</f>
        <v/>
      </c>
      <c r="AV32" s="14" t="str">
        <f>IF('Szerződés állomány'!AV32&gt;0,_xlfn.RANK.EQ('Szerződés állomány'!AV32,'Szerződés állomány'!AV$2:AV$34),"")</f>
        <v/>
      </c>
      <c r="AW32" s="14" t="str">
        <f>IF('Szerződés állomány'!AW32&gt;0,_xlfn.RANK.EQ('Szerződés állomány'!AW32,'Szerződés állomány'!AW$2:AW$34),"")</f>
        <v/>
      </c>
      <c r="AX32" s="14" t="str">
        <f>IF('Szerződés állomány'!AX32&gt;0,_xlfn.RANK.EQ('Szerződés állomány'!AX32,'Szerződés állomány'!AX$2:AX$34),"")</f>
        <v/>
      </c>
      <c r="AY32" s="14" t="str">
        <f>IF('Szerződés állomány'!AY32&gt;0,_xlfn.RANK.EQ('Szerződés állomány'!AY32,'Szerződés állomány'!AY$2:AY$34),"")</f>
        <v/>
      </c>
      <c r="AZ32" s="14" t="str">
        <f>IF('Szerződés állomány'!AZ32&gt;0,_xlfn.RANK.EQ('Szerződés állomány'!AZ32,'Szerződés állomány'!AZ$2:AZ$34),"")</f>
        <v/>
      </c>
      <c r="BA32" s="14" t="str">
        <f>IF('Szerződés állomány'!BA32&gt;0,_xlfn.RANK.EQ('Szerződés állomány'!BA32,'Szerződés állomány'!BA$2:BA$34),"")</f>
        <v/>
      </c>
      <c r="BB32" s="14" t="str">
        <f>IF('Szerződés állomány'!BB32&gt;0,_xlfn.RANK.EQ('Szerződés állomány'!BB32,'Szerződés állomány'!BB$2:BB$34),"")</f>
        <v/>
      </c>
      <c r="BC32" s="14" t="str">
        <f>IF('Szerződés állomány'!BC32&gt;0,_xlfn.RANK.EQ('Szerződés állomány'!BC32,'Szerződés állomány'!BC$2:BC$34),"")</f>
        <v/>
      </c>
      <c r="BD32" s="14" t="str">
        <f>IF('Szerződés állomány'!BD32&gt;0,_xlfn.RANK.EQ('Szerződés állomány'!BD32,'Szerződés állomány'!BD$2:BD$34),"")</f>
        <v/>
      </c>
      <c r="BE32" s="14" t="str">
        <f>IF('Szerződés állomány'!BE32&gt;0,_xlfn.RANK.EQ('Szerződés állomány'!BE32,'Szerződés állomány'!BE$2:BE$34),"")</f>
        <v/>
      </c>
      <c r="BF32" s="14" t="str">
        <f>IF('Szerződés állomány'!BF32&gt;0,_xlfn.RANK.EQ('Szerződés állomány'!BF32,'Szerződés állomány'!BF$2:BF$34),"")</f>
        <v/>
      </c>
      <c r="BG32" s="14" t="str">
        <f>IF('Szerződés állomány'!BG32&gt;0,_xlfn.RANK.EQ('Szerződés állomány'!BG32,'Szerződés állomány'!BG$2:BG$34),"")</f>
        <v/>
      </c>
      <c r="BH32" s="14" t="str">
        <f>IF('Szerződés állomány'!BH32&gt;0,_xlfn.RANK.EQ('Szerződés állomány'!BH32,'Szerződés állomány'!BH$2:BH$34),"")</f>
        <v/>
      </c>
      <c r="BI32" s="14" t="str">
        <f>IF('Szerződés állomány'!BI32&gt;0,_xlfn.RANK.EQ('Szerződés állomány'!BI32,'Szerződés állomány'!BI$2:BI$34),"")</f>
        <v/>
      </c>
      <c r="BJ32" s="14" t="str">
        <f>IF('Szerződés állomány'!BJ32&gt;0,_xlfn.RANK.EQ('Szerződés állomány'!BJ32,'Szerződés állomány'!BJ$2:BJ$34),"")</f>
        <v/>
      </c>
      <c r="BK32" s="14" t="str">
        <f>IF('Szerződés állomány'!BK32&gt;0,_xlfn.RANK.EQ('Szerződés állomány'!BK32,'Szerződés állomány'!BK$2:BK$34),"")</f>
        <v/>
      </c>
      <c r="BL32" s="14" t="str">
        <f>IF('Szerződés állomány'!BL32&gt;0,_xlfn.RANK.EQ('Szerződés állomány'!BL32,'Szerződés állomány'!BL$2:BL$34),"")</f>
        <v/>
      </c>
      <c r="BM32" s="14" t="str">
        <f>IF('Szerződés állomány'!BM32&gt;0,_xlfn.RANK.EQ('Szerződés állomány'!BM32,'Szerződés állomány'!BM$2:BM$34),"")</f>
        <v/>
      </c>
      <c r="BN32" s="14" t="str">
        <f>IF('Szerződés állomány'!BN32&gt;0,_xlfn.RANK.EQ('Szerződés állomány'!BN32,'Szerződés állomány'!BN$2:BN$34),"")</f>
        <v/>
      </c>
      <c r="BO32" s="14" t="str">
        <f>IF('Szerződés állomány'!BO32&gt;0,_xlfn.RANK.EQ('Szerződés állomány'!BO32,'Szerződés állomány'!BO$2:BO$34),"")</f>
        <v/>
      </c>
      <c r="BP32" s="14" t="str">
        <f>IF('Szerződés állomány'!BP32&gt;0,_xlfn.RANK.EQ('Szerződés állomány'!BP32,'Szerződés állomány'!BP$2:BP$34),"")</f>
        <v/>
      </c>
      <c r="BQ32" s="14" t="str">
        <f>IF('Szerződés állomány'!BQ32&gt;0,_xlfn.RANK.EQ('Szerződés állomány'!BQ32,'Szerződés állomány'!BQ$2:BQ$34),"")</f>
        <v/>
      </c>
      <c r="BR32" s="14" t="str">
        <f>IF('Szerződés állomány'!BR32&gt;0,_xlfn.RANK.EQ('Szerződés állomány'!BR32,'Szerződés állomány'!BR$2:BR$34),"")</f>
        <v/>
      </c>
      <c r="BS32" s="14"/>
    </row>
    <row r="33" spans="1:71" x14ac:dyDescent="0.2">
      <c r="A33" s="12">
        <f>'Szerződés állomány'!A33</f>
        <v>0</v>
      </c>
      <c r="B33" s="14" t="str">
        <f>IF('Szerződés állomány'!B33&gt;0,_xlfn.RANK.EQ('Szerződés állomány'!B33,'Szerződés állomány'!B$2:B$34),"")</f>
        <v/>
      </c>
      <c r="C33" s="14" t="str">
        <f>IF('Szerződés állomány'!C33&gt;0,_xlfn.RANK.EQ('Szerződés állomány'!C33,'Szerződés állomány'!C$2:C$34),"")</f>
        <v/>
      </c>
      <c r="D33" s="14" t="str">
        <f>IF('Szerződés állomány'!D33&gt;0,_xlfn.RANK.EQ('Szerződés állomány'!D33,'Szerződés állomány'!D$2:D$34),"")</f>
        <v/>
      </c>
      <c r="E33" s="14" t="str">
        <f>IF('Szerződés állomány'!E33&gt;0,_xlfn.RANK.EQ('Szerződés állomány'!E33,'Szerződés állomány'!E$2:E$34),"")</f>
        <v/>
      </c>
      <c r="F33" s="14" t="str">
        <f>IF('Szerződés állomány'!F33&gt;0,_xlfn.RANK.EQ('Szerződés állomány'!F33,'Szerződés állomány'!F$2:F$34),"")</f>
        <v/>
      </c>
      <c r="G33" s="14" t="str">
        <f>IF('Szerződés állomány'!G33&gt;0,_xlfn.RANK.EQ('Szerződés állomány'!G33,'Szerződés állomány'!G$2:G$34),"")</f>
        <v/>
      </c>
      <c r="H33" s="14" t="str">
        <f>IF('Szerződés állomány'!H33&gt;0,_xlfn.RANK.EQ('Szerződés állomány'!H33,'Szerződés állomány'!H$2:H$34),"")</f>
        <v/>
      </c>
      <c r="I33" s="14" t="str">
        <f>IF('Szerződés állomány'!I33&gt;0,_xlfn.RANK.EQ('Szerződés állomány'!I33,'Szerződés állomány'!I$2:I$34),"")</f>
        <v/>
      </c>
      <c r="J33" s="14" t="str">
        <f>IF('Szerződés állomány'!J33&gt;0,_xlfn.RANK.EQ('Szerződés állomány'!J33,'Szerződés állomány'!J$2:J$34),"")</f>
        <v/>
      </c>
      <c r="K33" s="14" t="str">
        <f>IF('Szerződés állomány'!K33&gt;0,_xlfn.RANK.EQ('Szerződés állomány'!K33,'Szerződés állomány'!K$2:K$34),"")</f>
        <v/>
      </c>
      <c r="L33" s="14" t="str">
        <f>IF('Szerződés állomány'!L33&gt;0,_xlfn.RANK.EQ('Szerződés állomány'!L33,'Szerződés állomány'!L$2:L$34),"")</f>
        <v/>
      </c>
      <c r="M33" s="14" t="str">
        <f>IF('Szerződés állomány'!M33&gt;0,_xlfn.RANK.EQ('Szerződés állomány'!M33,'Szerződés állomány'!M$2:M$34),"")</f>
        <v/>
      </c>
      <c r="N33" s="14" t="str">
        <f>IF('Szerződés állomány'!N33&gt;0,_xlfn.RANK.EQ('Szerződés állomány'!N33,'Szerződés állomány'!N$2:N$34),"")</f>
        <v/>
      </c>
      <c r="O33" s="14" t="str">
        <f>IF('Szerződés állomány'!O33&gt;0,_xlfn.RANK.EQ('Szerződés állomány'!O33,'Szerződés állomány'!O$2:O$34),"")</f>
        <v/>
      </c>
      <c r="P33" s="14" t="str">
        <f>IF('Szerződés állomány'!P33&gt;0,_xlfn.RANK.EQ('Szerződés állomány'!P33,'Szerződés állomány'!P$2:P$34),"")</f>
        <v/>
      </c>
      <c r="Q33" s="14" t="str">
        <f>IF('Szerződés állomány'!Q33&gt;0,_xlfn.RANK.EQ('Szerződés állomány'!Q33,'Szerződés állomány'!Q$2:Q$34),"")</f>
        <v/>
      </c>
      <c r="R33" s="14" t="str">
        <f>IF('Szerződés állomány'!R33&gt;0,_xlfn.RANK.EQ('Szerződés állomány'!R33,'Szerződés állomány'!R$2:R$34),"")</f>
        <v/>
      </c>
      <c r="S33" s="14" t="str">
        <f>IF('Szerződés állomány'!S33&gt;0,_xlfn.RANK.EQ('Szerződés állomány'!S33,'Szerződés állomány'!S$2:S$34),"")</f>
        <v/>
      </c>
      <c r="T33" s="14" t="str">
        <f>IF('Szerződés állomány'!T33&gt;0,_xlfn.RANK.EQ('Szerződés állomány'!T33,'Szerződés állomány'!T$2:T$34),"")</f>
        <v/>
      </c>
      <c r="U33" s="14" t="str">
        <f>IF('Szerződés állomány'!U33&gt;0,_xlfn.RANK.EQ('Szerződés állomány'!U33,'Szerződés állomány'!U$2:U$34),"")</f>
        <v/>
      </c>
      <c r="V33" s="14" t="str">
        <f>IF('Szerződés állomány'!V33&gt;0,_xlfn.RANK.EQ('Szerződés állomány'!V33,'Szerződés állomány'!V$2:V$34),"")</f>
        <v/>
      </c>
      <c r="W33" s="14" t="str">
        <f>IF('Szerződés állomány'!W33&gt;0,_xlfn.RANK.EQ('Szerződés állomány'!W33,'Szerződés állomány'!W$2:W$34),"")</f>
        <v/>
      </c>
      <c r="X33" s="14" t="str">
        <f>IF('Szerződés állomány'!X33&gt;0,_xlfn.RANK.EQ('Szerződés állomány'!X33,'Szerződés állomány'!X$2:X$34),"")</f>
        <v/>
      </c>
      <c r="Y33" s="14" t="str">
        <f>IF('Szerződés állomány'!Y33&gt;0,_xlfn.RANK.EQ('Szerződés állomány'!Y33,'Szerződés állomány'!Y$2:Y$34),"")</f>
        <v/>
      </c>
      <c r="Z33" s="14" t="str">
        <f>IF('Szerződés állomány'!Z33&gt;0,_xlfn.RANK.EQ('Szerződés állomány'!Z33,'Szerződés állomány'!Z$2:Z$34),"")</f>
        <v/>
      </c>
      <c r="AA33" s="14" t="str">
        <f>IF('Szerződés állomány'!AA33&gt;0,_xlfn.RANK.EQ('Szerződés állomány'!AA33,'Szerződés állomány'!AA$2:AA$34),"")</f>
        <v/>
      </c>
      <c r="AB33" s="14" t="str">
        <f>IF('Szerződés állomány'!AB33&gt;0,_xlfn.RANK.EQ('Szerződés állomány'!AB33,'Szerződés állomány'!AB$2:AB$34),"")</f>
        <v/>
      </c>
      <c r="AC33" s="14" t="str">
        <f>IF('Szerződés állomány'!AC33&gt;0,_xlfn.RANK.EQ('Szerződés állomány'!AC33,'Szerződés állomány'!AC$2:AC$34),"")</f>
        <v/>
      </c>
      <c r="AD33" s="14" t="str">
        <f>IF('Szerződés állomány'!AD33&gt;0,_xlfn.RANK.EQ('Szerződés állomány'!AD33,'Szerződés állomány'!AD$2:AD$34),"")</f>
        <v/>
      </c>
      <c r="AE33" s="14" t="str">
        <f>IF('Szerződés állomány'!AE33&gt;0,_xlfn.RANK.EQ('Szerződés állomány'!AE33,'Szerződés állomány'!AE$2:AE$34),"")</f>
        <v/>
      </c>
      <c r="AF33" s="14" t="str">
        <f>IF('Szerződés állomány'!AF33&gt;0,_xlfn.RANK.EQ('Szerződés állomány'!AF33,'Szerződés állomány'!AF$2:AF$34),"")</f>
        <v/>
      </c>
      <c r="AG33" s="14" t="str">
        <f>IF('Szerződés állomány'!AG33&gt;0,_xlfn.RANK.EQ('Szerződés állomány'!AG33,'Szerződés állomány'!AG$2:AG$34),"")</f>
        <v/>
      </c>
      <c r="AH33" s="14" t="str">
        <f>IF('Szerződés állomány'!AH33&gt;0,_xlfn.RANK.EQ('Szerződés állomány'!AH33,'Szerződés állomány'!AH$2:AH$34),"")</f>
        <v/>
      </c>
      <c r="AI33" s="14" t="str">
        <f>IF('Szerződés állomány'!AI33&gt;0,_xlfn.RANK.EQ('Szerződés állomány'!AI33,'Szerződés állomány'!AI$2:AI$34),"")</f>
        <v/>
      </c>
      <c r="AJ33" s="14" t="str">
        <f>IF('Szerződés állomány'!AJ33&gt;0,_xlfn.RANK.EQ('Szerződés állomány'!AJ33,'Szerződés állomány'!AJ$2:AJ$34),"")</f>
        <v/>
      </c>
      <c r="AK33" s="14" t="str">
        <f>IF('Szerződés állomány'!AK33&gt;0,_xlfn.RANK.EQ('Szerződés állomány'!AK33,'Szerződés állomány'!AK$2:AK$34),"")</f>
        <v/>
      </c>
      <c r="AL33" s="14" t="str">
        <f>IF('Szerződés állomány'!AL33&gt;0,_xlfn.RANK.EQ('Szerződés állomány'!AL33,'Szerződés állomány'!AL$2:AL$34),"")</f>
        <v/>
      </c>
      <c r="AM33" s="14" t="str">
        <f>IF('Szerződés állomány'!AM33&gt;0,_xlfn.RANK.EQ('Szerződés állomány'!AM33,'Szerződés állomány'!AM$2:AM$34),"")</f>
        <v/>
      </c>
      <c r="AN33" s="14" t="str">
        <f>IF('Szerződés állomány'!AN33&gt;0,_xlfn.RANK.EQ('Szerződés állomány'!AN33,'Szerződés állomány'!AN$2:AN$34),"")</f>
        <v/>
      </c>
      <c r="AO33" s="14" t="str">
        <f>IF('Szerződés állomány'!AO33&gt;0,_xlfn.RANK.EQ('Szerződés állomány'!AO33,'Szerződés állomány'!AO$2:AO$34),"")</f>
        <v/>
      </c>
      <c r="AP33" s="14" t="str">
        <f>IF('Szerződés állomány'!AP33&gt;0,_xlfn.RANK.EQ('Szerződés állomány'!AP33,'Szerződés állomány'!AP$2:AP$34),"")</f>
        <v/>
      </c>
      <c r="AQ33" s="14" t="str">
        <f>IF('Szerződés állomány'!AQ33&gt;0,_xlfn.RANK.EQ('Szerződés állomány'!AQ33,'Szerződés állomány'!AQ$2:AQ$34),"")</f>
        <v/>
      </c>
      <c r="AR33" s="14" t="str">
        <f>IF('Szerződés állomány'!AR33&gt;0,_xlfn.RANK.EQ('Szerződés állomány'!AR33,'Szerződés állomány'!AR$2:AR$34),"")</f>
        <v/>
      </c>
      <c r="AS33" s="14" t="str">
        <f>IF('Szerződés állomány'!AS33&gt;0,_xlfn.RANK.EQ('Szerződés állomány'!AS33,'Szerződés állomány'!AS$2:AS$34),"")</f>
        <v/>
      </c>
      <c r="AT33" s="14" t="str">
        <f>IF('Szerződés állomány'!AT33&gt;0,_xlfn.RANK.EQ('Szerződés állomány'!AT33,'Szerződés állomány'!AT$2:AT$34),"")</f>
        <v/>
      </c>
      <c r="AU33" s="14" t="str">
        <f>IF('Szerződés állomány'!AU33&gt;0,_xlfn.RANK.EQ('Szerződés állomány'!AU33,'Szerződés állomány'!AU$2:AU$34),"")</f>
        <v/>
      </c>
      <c r="AV33" s="14" t="str">
        <f>IF('Szerződés állomány'!AV33&gt;0,_xlfn.RANK.EQ('Szerződés állomány'!AV33,'Szerződés állomány'!AV$2:AV$34),"")</f>
        <v/>
      </c>
      <c r="AW33" s="14" t="str">
        <f>IF('Szerződés állomány'!AW33&gt;0,_xlfn.RANK.EQ('Szerződés állomány'!AW33,'Szerződés állomány'!AW$2:AW$34),"")</f>
        <v/>
      </c>
      <c r="AX33" s="14" t="str">
        <f>IF('Szerződés állomány'!AX33&gt;0,_xlfn.RANK.EQ('Szerződés állomány'!AX33,'Szerződés állomány'!AX$2:AX$34),"")</f>
        <v/>
      </c>
      <c r="AY33" s="14" t="str">
        <f>IF('Szerződés állomány'!AY33&gt;0,_xlfn.RANK.EQ('Szerződés állomány'!AY33,'Szerződés állomány'!AY$2:AY$34),"")</f>
        <v/>
      </c>
      <c r="AZ33" s="14" t="str">
        <f>IF('Szerződés állomány'!AZ33&gt;0,_xlfn.RANK.EQ('Szerződés állomány'!AZ33,'Szerződés állomány'!AZ$2:AZ$34),"")</f>
        <v/>
      </c>
      <c r="BA33" s="14" t="str">
        <f>IF('Szerződés állomány'!BA33&gt;0,_xlfn.RANK.EQ('Szerződés állomány'!BA33,'Szerződés állomány'!BA$2:BA$34),"")</f>
        <v/>
      </c>
      <c r="BB33" s="14" t="str">
        <f>IF('Szerződés állomány'!BB33&gt;0,_xlfn.RANK.EQ('Szerződés állomány'!BB33,'Szerződés állomány'!BB$2:BB$34),"")</f>
        <v/>
      </c>
      <c r="BC33" s="14" t="str">
        <f>IF('Szerződés állomány'!BC33&gt;0,_xlfn.RANK.EQ('Szerződés állomány'!BC33,'Szerződés állomány'!BC$2:BC$34),"")</f>
        <v/>
      </c>
      <c r="BD33" s="14" t="str">
        <f>IF('Szerződés állomány'!BD33&gt;0,_xlfn.RANK.EQ('Szerződés állomány'!BD33,'Szerződés állomány'!BD$2:BD$34),"")</f>
        <v/>
      </c>
      <c r="BE33" s="14" t="str">
        <f>IF('Szerződés állomány'!BE33&gt;0,_xlfn.RANK.EQ('Szerződés állomány'!BE33,'Szerződés állomány'!BE$2:BE$34),"")</f>
        <v/>
      </c>
      <c r="BF33" s="14" t="str">
        <f>IF('Szerződés állomány'!BF33&gt;0,_xlfn.RANK.EQ('Szerződés állomány'!BF33,'Szerződés állomány'!BF$2:BF$34),"")</f>
        <v/>
      </c>
      <c r="BG33" s="14" t="str">
        <f>IF('Szerződés állomány'!BG33&gt;0,_xlfn.RANK.EQ('Szerződés állomány'!BG33,'Szerződés állomány'!BG$2:BG$34),"")</f>
        <v/>
      </c>
      <c r="BH33" s="14" t="str">
        <f>IF('Szerződés állomány'!BH33&gt;0,_xlfn.RANK.EQ('Szerződés állomány'!BH33,'Szerződés állomány'!BH$2:BH$34),"")</f>
        <v/>
      </c>
      <c r="BI33" s="14" t="str">
        <f>IF('Szerződés állomány'!BI33&gt;0,_xlfn.RANK.EQ('Szerződés állomány'!BI33,'Szerződés állomány'!BI$2:BI$34),"")</f>
        <v/>
      </c>
      <c r="BJ33" s="14" t="str">
        <f>IF('Szerződés állomány'!BJ33&gt;0,_xlfn.RANK.EQ('Szerződés állomány'!BJ33,'Szerződés állomány'!BJ$2:BJ$34),"")</f>
        <v/>
      </c>
      <c r="BK33" s="14" t="str">
        <f>IF('Szerződés állomány'!BK33&gt;0,_xlfn.RANK.EQ('Szerződés állomány'!BK33,'Szerződés állomány'!BK$2:BK$34),"")</f>
        <v/>
      </c>
      <c r="BL33" s="14" t="str">
        <f>IF('Szerződés állomány'!BL33&gt;0,_xlfn.RANK.EQ('Szerződés állomány'!BL33,'Szerződés állomány'!BL$2:BL$34),"")</f>
        <v/>
      </c>
      <c r="BM33" s="14" t="str">
        <f>IF('Szerződés állomány'!BM33&gt;0,_xlfn.RANK.EQ('Szerződés állomány'!BM33,'Szerződés állomány'!BM$2:BM$34),"")</f>
        <v/>
      </c>
      <c r="BN33" s="14" t="str">
        <f>IF('Szerződés állomány'!BN33&gt;0,_xlfn.RANK.EQ('Szerződés állomány'!BN33,'Szerződés állomány'!BN$2:BN$34),"")</f>
        <v/>
      </c>
      <c r="BO33" s="14" t="str">
        <f>IF('Szerződés állomány'!BO33&gt;0,_xlfn.RANK.EQ('Szerződés állomány'!BO33,'Szerződés állomány'!BO$2:BO$34),"")</f>
        <v/>
      </c>
      <c r="BP33" s="14" t="str">
        <f>IF('Szerződés állomány'!BP33&gt;0,_xlfn.RANK.EQ('Szerződés állomány'!BP33,'Szerződés állomány'!BP$2:BP$34),"")</f>
        <v/>
      </c>
      <c r="BQ33" s="14" t="str">
        <f>IF('Szerződés állomány'!BQ33&gt;0,_xlfn.RANK.EQ('Szerződés állomány'!BQ33,'Szerződés állomány'!BQ$2:BQ$34),"")</f>
        <v/>
      </c>
      <c r="BR33" s="14" t="str">
        <f>IF('Szerződés állomány'!BR33&gt;0,_xlfn.RANK.EQ('Szerződés állomány'!BR33,'Szerződés állomány'!BR$2:BR$34),"")</f>
        <v/>
      </c>
      <c r="BS33" s="14"/>
    </row>
    <row r="34" spans="1:71" x14ac:dyDescent="0.2">
      <c r="A34" s="12">
        <f>'Szerződés állomány'!A34</f>
        <v>0</v>
      </c>
      <c r="B34" s="14" t="str">
        <f>IF('Szerződés állomány'!B34&gt;0,_xlfn.RANK.EQ('Szerződés állomány'!B34,'Szerződés állomány'!B$2:B$34),"")</f>
        <v/>
      </c>
      <c r="C34" s="14" t="str">
        <f>IF('Szerződés állomány'!C34&gt;0,_xlfn.RANK.EQ('Szerződés állomány'!C34,'Szerződés állomány'!C$2:C$34),"")</f>
        <v/>
      </c>
      <c r="D34" s="14" t="str">
        <f>IF('Szerződés állomány'!D34&gt;0,_xlfn.RANK.EQ('Szerződés állomány'!D34,'Szerződés állomány'!D$2:D$34),"")</f>
        <v/>
      </c>
      <c r="E34" s="14" t="str">
        <f>IF('Szerződés állomány'!E34&gt;0,_xlfn.RANK.EQ('Szerződés állomány'!E34,'Szerződés állomány'!E$2:E$34),"")</f>
        <v/>
      </c>
      <c r="F34" s="14" t="str">
        <f>IF('Szerződés állomány'!F34&gt;0,_xlfn.RANK.EQ('Szerződés állomány'!F34,'Szerződés állomány'!F$2:F$34),"")</f>
        <v/>
      </c>
      <c r="G34" s="14" t="str">
        <f>IF('Szerződés állomány'!G34&gt;0,_xlfn.RANK.EQ('Szerződés állomány'!G34,'Szerződés állomány'!G$2:G$34),"")</f>
        <v/>
      </c>
      <c r="H34" s="14" t="str">
        <f>IF('Szerződés állomány'!H34&gt;0,_xlfn.RANK.EQ('Szerződés állomány'!H34,'Szerződés állomány'!H$2:H$34),"")</f>
        <v/>
      </c>
      <c r="I34" s="14" t="str">
        <f>IF('Szerződés állomány'!I34&gt;0,_xlfn.RANK.EQ('Szerződés állomány'!I34,'Szerződés állomány'!I$2:I$34),"")</f>
        <v/>
      </c>
      <c r="J34" s="14" t="str">
        <f>IF('Szerződés állomány'!J34&gt;0,_xlfn.RANK.EQ('Szerződés állomány'!J34,'Szerződés állomány'!J$2:J$34),"")</f>
        <v/>
      </c>
      <c r="K34" s="14" t="str">
        <f>IF('Szerződés állomány'!K34&gt;0,_xlfn.RANK.EQ('Szerződés állomány'!K34,'Szerződés állomány'!K$2:K$34),"")</f>
        <v/>
      </c>
      <c r="L34" s="14" t="str">
        <f>IF('Szerződés állomány'!L34&gt;0,_xlfn.RANK.EQ('Szerződés állomány'!L34,'Szerződés állomány'!L$2:L$34),"")</f>
        <v/>
      </c>
      <c r="M34" s="14" t="str">
        <f>IF('Szerződés állomány'!M34&gt;0,_xlfn.RANK.EQ('Szerződés állomány'!M34,'Szerződés állomány'!M$2:M$34),"")</f>
        <v/>
      </c>
      <c r="N34" s="14" t="str">
        <f>IF('Szerződés állomány'!N34&gt;0,_xlfn.RANK.EQ('Szerződés állomány'!N34,'Szerződés állomány'!N$2:N$34),"")</f>
        <v/>
      </c>
      <c r="O34" s="14" t="str">
        <f>IF('Szerződés állomány'!O34&gt;0,_xlfn.RANK.EQ('Szerződés állomány'!O34,'Szerződés állomány'!O$2:O$34),"")</f>
        <v/>
      </c>
      <c r="P34" s="14" t="str">
        <f>IF('Szerződés állomány'!P34&gt;0,_xlfn.RANK.EQ('Szerződés állomány'!P34,'Szerződés állomány'!P$2:P$34),"")</f>
        <v/>
      </c>
      <c r="Q34" s="14" t="str">
        <f>IF('Szerződés állomány'!Q34&gt;0,_xlfn.RANK.EQ('Szerződés állomány'!Q34,'Szerződés állomány'!Q$2:Q$34),"")</f>
        <v/>
      </c>
      <c r="R34" s="14" t="str">
        <f>IF('Szerződés állomány'!R34&gt;0,_xlfn.RANK.EQ('Szerződés állomány'!R34,'Szerződés állomány'!R$2:R$34),"")</f>
        <v/>
      </c>
      <c r="S34" s="14" t="str">
        <f>IF('Szerződés állomány'!S34&gt;0,_xlfn.RANK.EQ('Szerződés állomány'!S34,'Szerződés állomány'!S$2:S$34),"")</f>
        <v/>
      </c>
      <c r="T34" s="14" t="str">
        <f>IF('Szerződés állomány'!T34&gt;0,_xlfn.RANK.EQ('Szerződés állomány'!T34,'Szerződés állomány'!T$2:T$34),"")</f>
        <v/>
      </c>
      <c r="U34" s="14" t="str">
        <f>IF('Szerződés állomány'!U34&gt;0,_xlfn.RANK.EQ('Szerződés állomány'!U34,'Szerződés állomány'!U$2:U$34),"")</f>
        <v/>
      </c>
      <c r="V34" s="14" t="str">
        <f>IF('Szerződés állomány'!V34&gt;0,_xlfn.RANK.EQ('Szerződés állomány'!V34,'Szerződés állomány'!V$2:V$34),"")</f>
        <v/>
      </c>
      <c r="W34" s="14" t="str">
        <f>IF('Szerződés állomány'!W34&gt;0,_xlfn.RANK.EQ('Szerződés állomány'!W34,'Szerződés állomány'!W$2:W$34),"")</f>
        <v/>
      </c>
      <c r="X34" s="14" t="str">
        <f>IF('Szerződés állomány'!X34&gt;0,_xlfn.RANK.EQ('Szerződés állomány'!X34,'Szerződés állomány'!X$2:X$34),"")</f>
        <v/>
      </c>
      <c r="Y34" s="14" t="str">
        <f>IF('Szerződés állomány'!Y34&gt;0,_xlfn.RANK.EQ('Szerződés állomány'!Y34,'Szerződés állomány'!Y$2:Y$34),"")</f>
        <v/>
      </c>
      <c r="Z34" s="14" t="str">
        <f>IF('Szerződés állomány'!Z34&gt;0,_xlfn.RANK.EQ('Szerződés állomány'!Z34,'Szerződés állomány'!Z$2:Z$34),"")</f>
        <v/>
      </c>
      <c r="AA34" s="14" t="str">
        <f>IF('Szerződés állomány'!AA34&gt;0,_xlfn.RANK.EQ('Szerződés állomány'!AA34,'Szerződés állomány'!AA$2:AA$34),"")</f>
        <v/>
      </c>
      <c r="AB34" s="14" t="str">
        <f>IF('Szerződés állomány'!AB34&gt;0,_xlfn.RANK.EQ('Szerződés állomány'!AB34,'Szerződés állomány'!AB$2:AB$34),"")</f>
        <v/>
      </c>
      <c r="AC34" s="14" t="str">
        <f>IF('Szerződés állomány'!AC34&gt;0,_xlfn.RANK.EQ('Szerződés állomány'!AC34,'Szerződés állomány'!AC$2:AC$34),"")</f>
        <v/>
      </c>
      <c r="AD34" s="14" t="str">
        <f>IF('Szerződés állomány'!AD34&gt;0,_xlfn.RANK.EQ('Szerződés állomány'!AD34,'Szerződés állomány'!AD$2:AD$34),"")</f>
        <v/>
      </c>
      <c r="AE34" s="14" t="str">
        <f>IF('Szerződés állomány'!AE34&gt;0,_xlfn.RANK.EQ('Szerződés állomány'!AE34,'Szerződés állomány'!AE$2:AE$34),"")</f>
        <v/>
      </c>
      <c r="AF34" s="14" t="str">
        <f>IF('Szerződés állomány'!AF34&gt;0,_xlfn.RANK.EQ('Szerződés állomány'!AF34,'Szerződés állomány'!AF$2:AF$34),"")</f>
        <v/>
      </c>
      <c r="AG34" s="14" t="str">
        <f>IF('Szerződés állomány'!AG34&gt;0,_xlfn.RANK.EQ('Szerződés állomány'!AG34,'Szerződés állomány'!AG$2:AG$34),"")</f>
        <v/>
      </c>
      <c r="AH34" s="14" t="str">
        <f>IF('Szerződés állomány'!AH34&gt;0,_xlfn.RANK.EQ('Szerződés állomány'!AH34,'Szerződés állomány'!AH$2:AH$34),"")</f>
        <v/>
      </c>
      <c r="AI34" s="14" t="str">
        <f>IF('Szerződés állomány'!AI34&gt;0,_xlfn.RANK.EQ('Szerződés állomány'!AI34,'Szerződés állomány'!AI$2:AI$34),"")</f>
        <v/>
      </c>
      <c r="AJ34" s="14" t="str">
        <f>IF('Szerződés állomány'!AJ34&gt;0,_xlfn.RANK.EQ('Szerződés állomány'!AJ34,'Szerződés állomány'!AJ$2:AJ$34),"")</f>
        <v/>
      </c>
      <c r="AK34" s="14" t="str">
        <f>IF('Szerződés állomány'!AK34&gt;0,_xlfn.RANK.EQ('Szerződés állomány'!AK34,'Szerződés állomány'!AK$2:AK$34),"")</f>
        <v/>
      </c>
      <c r="AL34" s="14" t="str">
        <f>IF('Szerződés állomány'!AL34&gt;0,_xlfn.RANK.EQ('Szerződés állomány'!AL34,'Szerződés állomány'!AL$2:AL$34),"")</f>
        <v/>
      </c>
      <c r="AM34" s="14" t="str">
        <f>IF('Szerződés állomány'!AM34&gt;0,_xlfn.RANK.EQ('Szerződés állomány'!AM34,'Szerződés állomány'!AM$2:AM$34),"")</f>
        <v/>
      </c>
      <c r="AN34" s="14" t="str">
        <f>IF('Szerződés állomány'!AN34&gt;0,_xlfn.RANK.EQ('Szerződés állomány'!AN34,'Szerződés állomány'!AN$2:AN$34),"")</f>
        <v/>
      </c>
      <c r="AO34" s="14" t="str">
        <f>IF('Szerződés állomány'!AO34&gt;0,_xlfn.RANK.EQ('Szerződés állomány'!AO34,'Szerződés állomány'!AO$2:AO$34),"")</f>
        <v/>
      </c>
      <c r="AP34" s="14" t="str">
        <f>IF('Szerződés állomány'!AP34&gt;0,_xlfn.RANK.EQ('Szerződés állomány'!AP34,'Szerződés állomány'!AP$2:AP$34),"")</f>
        <v/>
      </c>
      <c r="AQ34" s="14" t="str">
        <f>IF('Szerződés állomány'!AQ34&gt;0,_xlfn.RANK.EQ('Szerződés állomány'!AQ34,'Szerződés állomány'!AQ$2:AQ$34),"")</f>
        <v/>
      </c>
      <c r="AR34" s="14" t="str">
        <f>IF('Szerződés állomány'!AR34&gt;0,_xlfn.RANK.EQ('Szerződés állomány'!AR34,'Szerződés állomány'!AR$2:AR$34),"")</f>
        <v/>
      </c>
      <c r="AS34" s="14" t="str">
        <f>IF('Szerződés állomány'!AS34&gt;0,_xlfn.RANK.EQ('Szerződés állomány'!AS34,'Szerződés állomány'!AS$2:AS$34),"")</f>
        <v/>
      </c>
      <c r="AT34" s="14" t="str">
        <f>IF('Szerződés állomány'!AT34&gt;0,_xlfn.RANK.EQ('Szerződés állomány'!AT34,'Szerződés állomány'!AT$2:AT$34),"")</f>
        <v/>
      </c>
      <c r="AU34" s="14" t="str">
        <f>IF('Szerződés állomány'!AU34&gt;0,_xlfn.RANK.EQ('Szerződés állomány'!AU34,'Szerződés állomány'!AU$2:AU$34),"")</f>
        <v/>
      </c>
      <c r="AV34" s="14" t="str">
        <f>IF('Szerződés állomány'!AV34&gt;0,_xlfn.RANK.EQ('Szerződés állomány'!AV34,'Szerződés állomány'!AV$2:AV$34),"")</f>
        <v/>
      </c>
      <c r="AW34" s="14" t="str">
        <f>IF('Szerződés állomány'!AW34&gt;0,_xlfn.RANK.EQ('Szerződés állomány'!AW34,'Szerződés állomány'!AW$2:AW$34),"")</f>
        <v/>
      </c>
      <c r="AX34" s="14" t="str">
        <f>IF('Szerződés állomány'!AX34&gt;0,_xlfn.RANK.EQ('Szerződés állomány'!AX34,'Szerződés állomány'!AX$2:AX$34),"")</f>
        <v/>
      </c>
      <c r="AY34" s="14" t="str">
        <f>IF('Szerződés állomány'!AY34&gt;0,_xlfn.RANK.EQ('Szerződés állomány'!AY34,'Szerződés állomány'!AY$2:AY$34),"")</f>
        <v/>
      </c>
      <c r="AZ34" s="14" t="str">
        <f>IF('Szerződés állomány'!AZ34&gt;0,_xlfn.RANK.EQ('Szerződés állomány'!AZ34,'Szerződés állomány'!AZ$2:AZ$34),"")</f>
        <v/>
      </c>
      <c r="BA34" s="14" t="str">
        <f>IF('Szerződés állomány'!BA34&gt;0,_xlfn.RANK.EQ('Szerződés állomány'!BA34,'Szerződés állomány'!BA$2:BA$34),"")</f>
        <v/>
      </c>
      <c r="BB34" s="14" t="str">
        <f>IF('Szerződés állomány'!BB34&gt;0,_xlfn.RANK.EQ('Szerződés állomány'!BB34,'Szerződés állomány'!BB$2:BB$34),"")</f>
        <v/>
      </c>
      <c r="BC34" s="14" t="str">
        <f>IF('Szerződés állomány'!BC34&gt;0,_xlfn.RANK.EQ('Szerződés állomány'!BC34,'Szerződés állomány'!BC$2:BC$34),"")</f>
        <v/>
      </c>
      <c r="BD34" s="14" t="str">
        <f>IF('Szerződés állomány'!BD34&gt;0,_xlfn.RANK.EQ('Szerződés állomány'!BD34,'Szerződés állomány'!BD$2:BD$34),"")</f>
        <v/>
      </c>
      <c r="BE34" s="14" t="str">
        <f>IF('Szerződés állomány'!BE34&gt;0,_xlfn.RANK.EQ('Szerződés állomány'!BE34,'Szerződés állomány'!BE$2:BE$34),"")</f>
        <v/>
      </c>
      <c r="BF34" s="14" t="str">
        <f>IF('Szerződés állomány'!BF34&gt;0,_xlfn.RANK.EQ('Szerződés állomány'!BF34,'Szerződés állomány'!BF$2:BF$34),"")</f>
        <v/>
      </c>
      <c r="BG34" s="14" t="str">
        <f>IF('Szerződés állomány'!BG34&gt;0,_xlfn.RANK.EQ('Szerződés állomány'!BG34,'Szerződés állomány'!BG$2:BG$34),"")</f>
        <v/>
      </c>
      <c r="BH34" s="14" t="str">
        <f>IF('Szerződés állomány'!BH34&gt;0,_xlfn.RANK.EQ('Szerződés állomány'!BH34,'Szerződés állomány'!BH$2:BH$34),"")</f>
        <v/>
      </c>
      <c r="BI34" s="14" t="str">
        <f>IF('Szerződés állomány'!BI34&gt;0,_xlfn.RANK.EQ('Szerződés állomány'!BI34,'Szerződés állomány'!BI$2:BI$34),"")</f>
        <v/>
      </c>
      <c r="BJ34" s="14" t="str">
        <f>IF('Szerződés állomány'!BJ34&gt;0,_xlfn.RANK.EQ('Szerződés állomány'!BJ34,'Szerződés állomány'!BJ$2:BJ$34),"")</f>
        <v/>
      </c>
      <c r="BK34" s="14" t="str">
        <f>IF('Szerződés állomány'!BK34&gt;0,_xlfn.RANK.EQ('Szerződés állomány'!BK34,'Szerződés állomány'!BK$2:BK$34),"")</f>
        <v/>
      </c>
      <c r="BL34" s="14" t="str">
        <f>IF('Szerződés állomány'!BL34&gt;0,_xlfn.RANK.EQ('Szerződés állomány'!BL34,'Szerződés állomány'!BL$2:BL$34),"")</f>
        <v/>
      </c>
      <c r="BM34" s="14" t="str">
        <f>IF('Szerződés állomány'!BM34&gt;0,_xlfn.RANK.EQ('Szerződés állomány'!BM34,'Szerződés állomány'!BM$2:BM$34),"")</f>
        <v/>
      </c>
      <c r="BN34" s="14" t="str">
        <f>IF('Szerződés állomány'!BN34&gt;0,_xlfn.RANK.EQ('Szerződés állomány'!BN34,'Szerződés állomány'!BN$2:BN$34),"")</f>
        <v/>
      </c>
      <c r="BO34" s="14" t="str">
        <f>IF('Szerződés állomány'!BO34&gt;0,_xlfn.RANK.EQ('Szerződés állomány'!BO34,'Szerződés állomány'!BO$2:BO$34),"")</f>
        <v/>
      </c>
      <c r="BP34" s="14" t="str">
        <f>IF('Szerződés állomány'!BP34&gt;0,_xlfn.RANK.EQ('Szerződés állomány'!BP34,'Szerződés állomány'!BP$2:BP$34),"")</f>
        <v/>
      </c>
      <c r="BQ34" s="14" t="str">
        <f>IF('Szerződés állomány'!BQ34&gt;0,_xlfn.RANK.EQ('Szerződés állomány'!BQ34,'Szerződés állomány'!BQ$2:BQ$34),"")</f>
        <v/>
      </c>
      <c r="BR34" s="14" t="str">
        <f>IF('Szerződés állomány'!BR34&gt;0,_xlfn.RANK.EQ('Szerződés állomány'!BR34,'Szerződés állomány'!BR$2:BR$34),"")</f>
        <v/>
      </c>
      <c r="BS34" s="14"/>
    </row>
    <row r="35" spans="1:71" s="64" customFormat="1" x14ac:dyDescent="0.2">
      <c r="A35" s="64" t="s">
        <v>59</v>
      </c>
      <c r="B35" s="65">
        <f>'Szerződés állomány'!B35</f>
        <v>131262</v>
      </c>
      <c r="C35" s="65">
        <f>'Szerződés állomány'!C35</f>
        <v>105893</v>
      </c>
      <c r="D35" s="65">
        <f>'Szerződés állomány'!D35</f>
        <v>1795</v>
      </c>
      <c r="E35" s="65">
        <f>'Szerződés állomány'!E35</f>
        <v>1797</v>
      </c>
      <c r="F35" s="65">
        <f>'Szerződés állomány'!F35</f>
        <v>40714</v>
      </c>
      <c r="G35" s="65">
        <f>'Szerződés állomány'!G35</f>
        <v>650</v>
      </c>
      <c r="H35" s="65">
        <f>'Szerződés állomány'!H35</f>
        <v>2284</v>
      </c>
      <c r="I35" s="65">
        <f>'Szerződés állomány'!I35</f>
        <v>478</v>
      </c>
      <c r="J35" s="65">
        <f>'Szerződés állomány'!J35</f>
        <v>3089</v>
      </c>
      <c r="K35" s="65">
        <f>'Szerződés állomány'!K35</f>
        <v>70569</v>
      </c>
      <c r="L35" s="65">
        <f>'Szerződés állomány'!L35</f>
        <v>137111</v>
      </c>
      <c r="M35" s="65">
        <f>'Szerződés állomány'!M35</f>
        <v>22988</v>
      </c>
      <c r="N35" s="65">
        <f>'Szerződés állomány'!N35</f>
        <v>5</v>
      </c>
      <c r="O35" s="65">
        <f>'Szerződés állomány'!O35</f>
        <v>5269</v>
      </c>
      <c r="P35" s="65">
        <f>'Szerződés állomány'!P35</f>
        <v>2444</v>
      </c>
      <c r="Q35" s="65">
        <f>'Szerződés állomány'!Q35</f>
        <v>19988</v>
      </c>
      <c r="R35" s="65">
        <f>'Szerződés állomány'!R35</f>
        <v>2</v>
      </c>
      <c r="S35" s="65">
        <f>'Szerződés állomány'!S35</f>
        <v>789</v>
      </c>
      <c r="T35" s="65">
        <f>'Szerződés állomány'!T35</f>
        <v>2</v>
      </c>
      <c r="U35" s="65">
        <f>'Szerződés állomány'!U35</f>
        <v>3</v>
      </c>
      <c r="V35" s="65">
        <f>'Szerződés állomány'!V35</f>
        <v>972</v>
      </c>
      <c r="W35" s="65">
        <f>'Szerződés állomány'!W35</f>
        <v>31</v>
      </c>
      <c r="X35" s="65">
        <f>'Szerződés állomány'!X35</f>
        <v>82</v>
      </c>
      <c r="Y35" s="65">
        <f>'Szerződés állomány'!Y35</f>
        <v>16700</v>
      </c>
      <c r="Z35" s="65">
        <f>'Szerződés állomány'!Z35</f>
        <v>890</v>
      </c>
      <c r="AA35" s="65">
        <f>'Szerződés állomány'!AA35</f>
        <v>17</v>
      </c>
      <c r="AB35" s="65">
        <f>'Szerződés állomány'!AB35</f>
        <v>5621</v>
      </c>
      <c r="AC35" s="65">
        <f>'Szerződés állomány'!AC35</f>
        <v>122</v>
      </c>
      <c r="AD35" s="65">
        <f>'Szerződés állomány'!AD35</f>
        <v>14654</v>
      </c>
      <c r="AE35" s="65">
        <f>'Szerződés állomány'!AE35</f>
        <v>3381</v>
      </c>
      <c r="AF35" s="65">
        <f>'Szerződés állomány'!AF35</f>
        <v>2932</v>
      </c>
      <c r="AG35" s="65">
        <f>'Szerződés állomány'!AG35</f>
        <v>1058</v>
      </c>
      <c r="AH35" s="65">
        <f>'Szerződés állomány'!AH35</f>
        <v>984</v>
      </c>
      <c r="AI35" s="65">
        <f>'Szerződés állomány'!AI35</f>
        <v>2554</v>
      </c>
      <c r="AJ35" s="65">
        <f>'Szerződés állomány'!AJ35</f>
        <v>8216</v>
      </c>
      <c r="AK35" s="65">
        <f>'Szerződés állomány'!AK35</f>
        <v>798</v>
      </c>
      <c r="AL35" s="65">
        <f>'Szerződés állomány'!AL35</f>
        <v>89</v>
      </c>
      <c r="AM35" s="65">
        <f>'Szerződés állomány'!AM35</f>
        <v>1925</v>
      </c>
      <c r="AN35" s="65">
        <f>'Szerződés állomány'!AN35</f>
        <v>85</v>
      </c>
      <c r="AO35" s="65">
        <f>'Szerződés állomány'!AO35</f>
        <v>373</v>
      </c>
      <c r="AP35" s="65">
        <f>'Szerződés állomány'!AP35</f>
        <v>0</v>
      </c>
      <c r="AQ35" s="65">
        <f>'Szerződés állomány'!AQ35</f>
        <v>130</v>
      </c>
      <c r="AR35" s="65">
        <f>'Szerződés állomány'!AR35</f>
        <v>0</v>
      </c>
      <c r="AS35" s="65">
        <f>'Szerződés állomány'!AS35</f>
        <v>95</v>
      </c>
      <c r="AT35" s="65">
        <f>'Szerződés állomány'!AT35</f>
        <v>221</v>
      </c>
      <c r="AU35" s="65">
        <f>'Szerződés állomány'!AU35</f>
        <v>9</v>
      </c>
      <c r="AV35" s="65">
        <f>'Szerződés állomány'!AV35</f>
        <v>305</v>
      </c>
      <c r="AW35" s="65">
        <f>'Szerződés állomány'!AW35</f>
        <v>872</v>
      </c>
      <c r="AX35" s="65">
        <f>'Szerződés állomány'!AX35</f>
        <v>0</v>
      </c>
      <c r="AY35" s="65">
        <f>'Szerződés állomány'!AY35</f>
        <v>237155</v>
      </c>
      <c r="AZ35" s="65">
        <f>'Szerződés állomány'!AZ35</f>
        <v>3592</v>
      </c>
      <c r="BA35" s="65">
        <f>'Szerződés állomány'!BA35</f>
        <v>41364</v>
      </c>
      <c r="BB35" s="65">
        <f>'Szerződés állomány'!BB35</f>
        <v>2762</v>
      </c>
      <c r="BC35" s="65">
        <f>'Szerződés állomány'!BC35</f>
        <v>1799</v>
      </c>
      <c r="BD35" s="65">
        <f>'Szerződés állomány'!BD35</f>
        <v>23432</v>
      </c>
      <c r="BE35" s="65">
        <f>'Szerződés állomány'!BE35</f>
        <v>18035</v>
      </c>
      <c r="BF35" s="65">
        <f>'Szerződés állomány'!BF35</f>
        <v>3990</v>
      </c>
      <c r="BG35" s="65">
        <f>'Szerződés állomány'!BG35</f>
        <v>3538</v>
      </c>
      <c r="BH35" s="65">
        <f>'Szerződés állomány'!BH35</f>
        <v>9014</v>
      </c>
      <c r="BI35" s="65">
        <f>'Szerződés állomány'!BI35</f>
        <v>2144</v>
      </c>
      <c r="BJ35" s="65">
        <f>'Szerződés állomány'!BJ35</f>
        <v>783</v>
      </c>
      <c r="BK35" s="65">
        <f>'Szerződés állomány'!BK35</f>
        <v>1177</v>
      </c>
      <c r="BL35" s="65">
        <f>'Szerződés állomány'!BL35</f>
        <v>0</v>
      </c>
      <c r="BM35" s="65">
        <f>'Szerződés állomány'!BM35</f>
        <v>284873</v>
      </c>
      <c r="BN35" s="65">
        <f>'Szerződés állomány'!BN35</f>
        <v>25231</v>
      </c>
      <c r="BO35" s="65">
        <f>'Szerződés állomány'!BO35</f>
        <v>34577</v>
      </c>
      <c r="BP35" s="65">
        <f>'Szerződés állomány'!BP35</f>
        <v>2927</v>
      </c>
      <c r="BQ35" s="65">
        <f>'Szerződés állomány'!BQ35</f>
        <v>1177</v>
      </c>
      <c r="BR35" s="65">
        <f>'Szerződés állomány'!BR35</f>
        <v>348785</v>
      </c>
      <c r="BS35" s="65"/>
    </row>
    <row r="36" spans="1:71" x14ac:dyDescent="0.2">
      <c r="A36" s="52" t="s">
        <v>368</v>
      </c>
      <c r="B36" s="55">
        <f t="shared" ref="B36:AG36" si="0">COUNTIF(B2:B34,"&gt;0")</f>
        <v>18</v>
      </c>
      <c r="C36" s="55">
        <f t="shared" si="0"/>
        <v>18</v>
      </c>
      <c r="D36" s="55">
        <f t="shared" si="0"/>
        <v>6</v>
      </c>
      <c r="E36" s="55">
        <f t="shared" si="0"/>
        <v>7</v>
      </c>
      <c r="F36" s="55">
        <f t="shared" si="0"/>
        <v>9</v>
      </c>
      <c r="G36" s="55">
        <f t="shared" si="0"/>
        <v>5</v>
      </c>
      <c r="H36" s="55">
        <f t="shared" si="0"/>
        <v>4</v>
      </c>
      <c r="I36" s="55">
        <f t="shared" si="0"/>
        <v>3</v>
      </c>
      <c r="J36" s="55">
        <f t="shared" si="0"/>
        <v>3</v>
      </c>
      <c r="K36" s="55">
        <f t="shared" si="0"/>
        <v>13</v>
      </c>
      <c r="L36" s="55">
        <f t="shared" si="0"/>
        <v>17</v>
      </c>
      <c r="M36" s="55">
        <f t="shared" si="0"/>
        <v>15</v>
      </c>
      <c r="N36" s="55">
        <f t="shared" si="0"/>
        <v>1</v>
      </c>
      <c r="O36" s="55">
        <f t="shared" si="0"/>
        <v>6</v>
      </c>
      <c r="P36" s="55">
        <f t="shared" si="0"/>
        <v>4</v>
      </c>
      <c r="Q36" s="55">
        <f t="shared" si="0"/>
        <v>9</v>
      </c>
      <c r="R36" s="55">
        <f t="shared" si="0"/>
        <v>1</v>
      </c>
      <c r="S36" s="55">
        <f t="shared" si="0"/>
        <v>11</v>
      </c>
      <c r="T36" s="55">
        <f t="shared" si="0"/>
        <v>2</v>
      </c>
      <c r="U36" s="55">
        <f t="shared" si="0"/>
        <v>1</v>
      </c>
      <c r="V36" s="55">
        <f t="shared" si="0"/>
        <v>10</v>
      </c>
      <c r="W36" s="55">
        <f t="shared" si="0"/>
        <v>1</v>
      </c>
      <c r="X36" s="55">
        <f t="shared" si="0"/>
        <v>4</v>
      </c>
      <c r="Y36" s="55">
        <f t="shared" si="0"/>
        <v>16</v>
      </c>
      <c r="Z36" s="55">
        <f t="shared" si="0"/>
        <v>10</v>
      </c>
      <c r="AA36" s="55">
        <f t="shared" si="0"/>
        <v>4</v>
      </c>
      <c r="AB36" s="55">
        <f t="shared" si="0"/>
        <v>17</v>
      </c>
      <c r="AC36" s="55">
        <f t="shared" si="0"/>
        <v>9</v>
      </c>
      <c r="AD36" s="55">
        <f t="shared" si="0"/>
        <v>16</v>
      </c>
      <c r="AE36" s="55">
        <f t="shared" si="0"/>
        <v>13</v>
      </c>
      <c r="AF36" s="55">
        <f t="shared" si="0"/>
        <v>14</v>
      </c>
      <c r="AG36" s="55">
        <f t="shared" si="0"/>
        <v>12</v>
      </c>
      <c r="AH36" s="55">
        <f t="shared" ref="AH36:BR36" si="1">COUNTIF(AH2:AH34,"&gt;0")</f>
        <v>13</v>
      </c>
      <c r="AI36" s="55">
        <f t="shared" si="1"/>
        <v>8</v>
      </c>
      <c r="AJ36" s="55">
        <f t="shared" si="1"/>
        <v>16</v>
      </c>
      <c r="AK36" s="55">
        <f t="shared" si="1"/>
        <v>15</v>
      </c>
      <c r="AL36" s="55">
        <f t="shared" si="1"/>
        <v>4</v>
      </c>
      <c r="AM36" s="55">
        <f t="shared" si="1"/>
        <v>5</v>
      </c>
      <c r="AN36" s="55">
        <f t="shared" si="1"/>
        <v>1</v>
      </c>
      <c r="AO36" s="55">
        <f t="shared" si="1"/>
        <v>3</v>
      </c>
      <c r="AP36" s="55">
        <f t="shared" si="1"/>
        <v>0</v>
      </c>
      <c r="AQ36" s="55">
        <f t="shared" si="1"/>
        <v>4</v>
      </c>
      <c r="AR36" s="55">
        <f t="shared" si="1"/>
        <v>0</v>
      </c>
      <c r="AS36" s="55">
        <f t="shared" si="1"/>
        <v>4</v>
      </c>
      <c r="AT36" s="55">
        <f t="shared" si="1"/>
        <v>7</v>
      </c>
      <c r="AU36" s="55">
        <f t="shared" si="1"/>
        <v>2</v>
      </c>
      <c r="AV36" s="55">
        <f t="shared" si="1"/>
        <v>3</v>
      </c>
      <c r="AW36" s="55">
        <f t="shared" si="1"/>
        <v>5</v>
      </c>
      <c r="AX36" s="55">
        <f t="shared" si="1"/>
        <v>0</v>
      </c>
      <c r="AY36" s="55">
        <f t="shared" si="1"/>
        <v>18</v>
      </c>
      <c r="AZ36" s="55">
        <f t="shared" si="1"/>
        <v>8</v>
      </c>
      <c r="BA36" s="55">
        <f t="shared" si="1"/>
        <v>9</v>
      </c>
      <c r="BB36" s="55">
        <f t="shared" si="1"/>
        <v>5</v>
      </c>
      <c r="BC36" s="55">
        <f t="shared" si="1"/>
        <v>12</v>
      </c>
      <c r="BD36" s="55">
        <f t="shared" si="1"/>
        <v>18</v>
      </c>
      <c r="BE36" s="55">
        <f t="shared" si="1"/>
        <v>16</v>
      </c>
      <c r="BF36" s="55">
        <f t="shared" si="1"/>
        <v>14</v>
      </c>
      <c r="BG36" s="55">
        <f t="shared" si="1"/>
        <v>13</v>
      </c>
      <c r="BH36" s="55">
        <f t="shared" si="1"/>
        <v>17</v>
      </c>
      <c r="BI36" s="55">
        <f t="shared" si="1"/>
        <v>6</v>
      </c>
      <c r="BJ36" s="55">
        <f t="shared" si="1"/>
        <v>8</v>
      </c>
      <c r="BK36" s="55">
        <f t="shared" si="1"/>
        <v>8</v>
      </c>
      <c r="BL36" s="55">
        <f t="shared" si="1"/>
        <v>0</v>
      </c>
      <c r="BM36" s="55">
        <f t="shared" si="1"/>
        <v>23</v>
      </c>
      <c r="BN36" s="55">
        <f t="shared" si="1"/>
        <v>18</v>
      </c>
      <c r="BO36" s="55">
        <f t="shared" si="1"/>
        <v>18</v>
      </c>
      <c r="BP36" s="55">
        <f t="shared" si="1"/>
        <v>9</v>
      </c>
      <c r="BQ36" s="55">
        <f t="shared" si="1"/>
        <v>8</v>
      </c>
      <c r="BR36" s="55">
        <f t="shared" si="1"/>
        <v>26</v>
      </c>
    </row>
    <row r="37" spans="1:71" x14ac:dyDescent="0.2">
      <c r="A37" s="52" t="s">
        <v>368</v>
      </c>
      <c r="B37" s="52" t="str">
        <f>IF(COUNTIF(B2:B34,"&gt;0")&lt;5,"&lt;5","ok")</f>
        <v>ok</v>
      </c>
      <c r="C37" s="52" t="str">
        <f t="shared" ref="C37:BN37" si="2">IF(COUNTIF(C2:C34,"&gt;0")&lt;5,"&lt;5","ok")</f>
        <v>ok</v>
      </c>
      <c r="D37" s="52" t="str">
        <f t="shared" si="2"/>
        <v>ok</v>
      </c>
      <c r="E37" s="52" t="str">
        <f t="shared" si="2"/>
        <v>ok</v>
      </c>
      <c r="F37" s="52" t="str">
        <f t="shared" si="2"/>
        <v>ok</v>
      </c>
      <c r="G37" s="52" t="str">
        <f t="shared" si="2"/>
        <v>ok</v>
      </c>
      <c r="H37" s="52" t="str">
        <f t="shared" si="2"/>
        <v>&lt;5</v>
      </c>
      <c r="I37" s="52" t="str">
        <f t="shared" si="2"/>
        <v>&lt;5</v>
      </c>
      <c r="J37" s="52" t="str">
        <f t="shared" si="2"/>
        <v>&lt;5</v>
      </c>
      <c r="K37" s="52" t="str">
        <f t="shared" si="2"/>
        <v>ok</v>
      </c>
      <c r="L37" s="52" t="str">
        <f t="shared" si="2"/>
        <v>ok</v>
      </c>
      <c r="M37" s="52" t="str">
        <f t="shared" si="2"/>
        <v>ok</v>
      </c>
      <c r="N37" s="52" t="str">
        <f t="shared" si="2"/>
        <v>&lt;5</v>
      </c>
      <c r="O37" s="52" t="str">
        <f t="shared" si="2"/>
        <v>ok</v>
      </c>
      <c r="P37" s="52" t="str">
        <f t="shared" si="2"/>
        <v>&lt;5</v>
      </c>
      <c r="Q37" s="52" t="str">
        <f t="shared" si="2"/>
        <v>ok</v>
      </c>
      <c r="R37" s="52" t="str">
        <f t="shared" si="2"/>
        <v>&lt;5</v>
      </c>
      <c r="S37" s="52" t="str">
        <f t="shared" si="2"/>
        <v>ok</v>
      </c>
      <c r="T37" s="52" t="str">
        <f t="shared" si="2"/>
        <v>&lt;5</v>
      </c>
      <c r="U37" s="52" t="str">
        <f t="shared" si="2"/>
        <v>&lt;5</v>
      </c>
      <c r="V37" s="52" t="str">
        <f t="shared" si="2"/>
        <v>ok</v>
      </c>
      <c r="W37" s="52" t="str">
        <f t="shared" si="2"/>
        <v>&lt;5</v>
      </c>
      <c r="X37" s="52" t="str">
        <f t="shared" si="2"/>
        <v>&lt;5</v>
      </c>
      <c r="Y37" s="52" t="str">
        <f t="shared" si="2"/>
        <v>ok</v>
      </c>
      <c r="Z37" s="52" t="str">
        <f t="shared" si="2"/>
        <v>ok</v>
      </c>
      <c r="AA37" s="52" t="str">
        <f t="shared" si="2"/>
        <v>&lt;5</v>
      </c>
      <c r="AB37" s="52" t="str">
        <f t="shared" si="2"/>
        <v>ok</v>
      </c>
      <c r="AC37" s="52" t="str">
        <f t="shared" si="2"/>
        <v>ok</v>
      </c>
      <c r="AD37" s="52" t="str">
        <f t="shared" si="2"/>
        <v>ok</v>
      </c>
      <c r="AE37" s="52" t="str">
        <f t="shared" si="2"/>
        <v>ok</v>
      </c>
      <c r="AF37" s="52" t="str">
        <f t="shared" si="2"/>
        <v>ok</v>
      </c>
      <c r="AG37" s="52" t="str">
        <f t="shared" si="2"/>
        <v>ok</v>
      </c>
      <c r="AH37" s="52" t="str">
        <f t="shared" si="2"/>
        <v>ok</v>
      </c>
      <c r="AI37" s="52" t="str">
        <f t="shared" si="2"/>
        <v>ok</v>
      </c>
      <c r="AJ37" s="52" t="str">
        <f t="shared" si="2"/>
        <v>ok</v>
      </c>
      <c r="AK37" s="52" t="str">
        <f t="shared" si="2"/>
        <v>ok</v>
      </c>
      <c r="AL37" s="52" t="str">
        <f t="shared" si="2"/>
        <v>&lt;5</v>
      </c>
      <c r="AM37" s="52" t="str">
        <f t="shared" si="2"/>
        <v>ok</v>
      </c>
      <c r="AN37" s="52" t="str">
        <f t="shared" si="2"/>
        <v>&lt;5</v>
      </c>
      <c r="AO37" s="52" t="str">
        <f t="shared" si="2"/>
        <v>&lt;5</v>
      </c>
      <c r="AP37" s="52" t="str">
        <f t="shared" si="2"/>
        <v>&lt;5</v>
      </c>
      <c r="AQ37" s="52" t="str">
        <f t="shared" si="2"/>
        <v>&lt;5</v>
      </c>
      <c r="AR37" s="52" t="str">
        <f t="shared" si="2"/>
        <v>&lt;5</v>
      </c>
      <c r="AS37" s="52" t="str">
        <f t="shared" si="2"/>
        <v>&lt;5</v>
      </c>
      <c r="AT37" s="52" t="str">
        <f t="shared" si="2"/>
        <v>ok</v>
      </c>
      <c r="AU37" s="52" t="str">
        <f t="shared" si="2"/>
        <v>&lt;5</v>
      </c>
      <c r="AV37" s="52" t="str">
        <f t="shared" si="2"/>
        <v>&lt;5</v>
      </c>
      <c r="AW37" s="52" t="str">
        <f t="shared" si="2"/>
        <v>ok</v>
      </c>
      <c r="AX37" s="52" t="str">
        <f t="shared" si="2"/>
        <v>&lt;5</v>
      </c>
      <c r="AY37" s="52" t="str">
        <f t="shared" si="2"/>
        <v>ok</v>
      </c>
      <c r="AZ37" s="52" t="str">
        <f t="shared" si="2"/>
        <v>ok</v>
      </c>
      <c r="BA37" s="52" t="str">
        <f t="shared" si="2"/>
        <v>ok</v>
      </c>
      <c r="BB37" s="52" t="str">
        <f t="shared" si="2"/>
        <v>ok</v>
      </c>
      <c r="BC37" s="52" t="str">
        <f t="shared" si="2"/>
        <v>ok</v>
      </c>
      <c r="BD37" s="52" t="str">
        <f t="shared" si="2"/>
        <v>ok</v>
      </c>
      <c r="BE37" s="52" t="str">
        <f t="shared" si="2"/>
        <v>ok</v>
      </c>
      <c r="BF37" s="52" t="str">
        <f t="shared" si="2"/>
        <v>ok</v>
      </c>
      <c r="BG37" s="52" t="str">
        <f t="shared" si="2"/>
        <v>ok</v>
      </c>
      <c r="BH37" s="52" t="str">
        <f t="shared" si="2"/>
        <v>ok</v>
      </c>
      <c r="BI37" s="52" t="str">
        <f t="shared" si="2"/>
        <v>ok</v>
      </c>
      <c r="BJ37" s="52" t="str">
        <f t="shared" si="2"/>
        <v>ok</v>
      </c>
      <c r="BK37" s="52" t="str">
        <f t="shared" si="2"/>
        <v>ok</v>
      </c>
      <c r="BL37" s="52" t="str">
        <f t="shared" si="2"/>
        <v>&lt;5</v>
      </c>
      <c r="BM37" s="52" t="str">
        <f t="shared" si="2"/>
        <v>ok</v>
      </c>
      <c r="BN37" s="52" t="str">
        <f t="shared" si="2"/>
        <v>ok</v>
      </c>
      <c r="BO37" s="52" t="str">
        <f>IF(COUNTIF(BO2:BO34,"&gt;0")&lt;5,"&lt;5","ok")</f>
        <v>ok</v>
      </c>
      <c r="BP37" s="52" t="str">
        <f>IF(COUNTIF(BP2:BP34,"&gt;0")&lt;5,"&lt;5","ok")</f>
        <v>ok</v>
      </c>
      <c r="BQ37" s="52" t="str">
        <f>IF(COUNTIF(BQ2:BQ34,"&gt;0")&lt;5,"&lt;5","ok")</f>
        <v>ok</v>
      </c>
      <c r="BR37" s="52" t="str">
        <f>IF(COUNTIF(BR2:BR34,"&gt;0")&lt;5,"&lt;5","ok")</f>
        <v>ok</v>
      </c>
    </row>
    <row r="38" spans="1:71" x14ac:dyDescent="0.2">
      <c r="AY38" s="15"/>
      <c r="AZ38" s="15"/>
      <c r="BA38" s="15"/>
      <c r="BB38" s="15"/>
      <c r="BC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67"/>
    </row>
    <row r="39" spans="1:71" x14ac:dyDescent="0.2">
      <c r="AY39" s="15"/>
      <c r="AZ39" s="15"/>
      <c r="BA39" s="15"/>
      <c r="BB39" s="15"/>
      <c r="BC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67"/>
    </row>
    <row r="40" spans="1:71" x14ac:dyDescent="0.2">
      <c r="AY40" s="15"/>
      <c r="AZ40" s="15"/>
      <c r="BA40" s="15"/>
      <c r="BB40" s="15"/>
      <c r="BC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67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W3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1" sqref="B21"/>
    </sheetView>
  </sheetViews>
  <sheetFormatPr defaultRowHeight="12.75" x14ac:dyDescent="0.2"/>
  <cols>
    <col min="1" max="1" width="31.28515625" style="8" customWidth="1"/>
    <col min="2" max="50" width="9.140625" style="8"/>
    <col min="51" max="70" width="9.140625" style="3"/>
    <col min="71" max="16384" width="9.140625" style="8"/>
  </cols>
  <sheetData>
    <row r="1" spans="1:75" s="69" customFormat="1" ht="114.75" x14ac:dyDescent="0.2">
      <c r="A1" s="107" t="s">
        <v>0</v>
      </c>
      <c r="B1" s="107" t="s">
        <v>326</v>
      </c>
      <c r="C1" s="107" t="s">
        <v>325</v>
      </c>
      <c r="D1" s="107" t="s">
        <v>324</v>
      </c>
      <c r="E1" s="107" t="s">
        <v>323</v>
      </c>
      <c r="F1" s="107" t="s">
        <v>322</v>
      </c>
      <c r="G1" s="107" t="s">
        <v>321</v>
      </c>
      <c r="H1" s="107" t="s">
        <v>320</v>
      </c>
      <c r="I1" s="107" t="s">
        <v>319</v>
      </c>
      <c r="J1" s="107" t="s">
        <v>318</v>
      </c>
      <c r="K1" s="107" t="s">
        <v>317</v>
      </c>
      <c r="L1" s="107" t="s">
        <v>316</v>
      </c>
      <c r="M1" s="107" t="s">
        <v>315</v>
      </c>
      <c r="N1" s="107" t="s">
        <v>314</v>
      </c>
      <c r="O1" s="107" t="s">
        <v>313</v>
      </c>
      <c r="P1" s="107" t="s">
        <v>312</v>
      </c>
      <c r="Q1" s="107" t="s">
        <v>311</v>
      </c>
      <c r="R1" s="107" t="s">
        <v>310</v>
      </c>
      <c r="S1" s="107" t="s">
        <v>309</v>
      </c>
      <c r="T1" s="107" t="s">
        <v>308</v>
      </c>
      <c r="U1" s="107" t="s">
        <v>307</v>
      </c>
      <c r="V1" s="107" t="s">
        <v>306</v>
      </c>
      <c r="W1" s="107" t="s">
        <v>305</v>
      </c>
      <c r="X1" s="107" t="s">
        <v>304</v>
      </c>
      <c r="Y1" s="107" t="s">
        <v>303</v>
      </c>
      <c r="Z1" s="107" t="s">
        <v>302</v>
      </c>
      <c r="AA1" s="107" t="s">
        <v>301</v>
      </c>
      <c r="AB1" s="107" t="s">
        <v>300</v>
      </c>
      <c r="AC1" s="107" t="s">
        <v>299</v>
      </c>
      <c r="AD1" s="107" t="s">
        <v>298</v>
      </c>
      <c r="AE1" s="107" t="s">
        <v>297</v>
      </c>
      <c r="AF1" s="107" t="s">
        <v>296</v>
      </c>
      <c r="AG1" s="107" t="s">
        <v>295</v>
      </c>
      <c r="AH1" s="107" t="s">
        <v>294</v>
      </c>
      <c r="AI1" s="107" t="s">
        <v>293</v>
      </c>
      <c r="AJ1" s="107" t="s">
        <v>292</v>
      </c>
      <c r="AK1" s="107" t="s">
        <v>291</v>
      </c>
      <c r="AL1" s="107" t="s">
        <v>290</v>
      </c>
      <c r="AM1" s="107" t="s">
        <v>289</v>
      </c>
      <c r="AN1" s="107" t="s">
        <v>288</v>
      </c>
      <c r="AO1" s="107" t="s">
        <v>287</v>
      </c>
      <c r="AP1" s="107" t="s">
        <v>286</v>
      </c>
      <c r="AQ1" s="107" t="s">
        <v>285</v>
      </c>
      <c r="AR1" s="107" t="s">
        <v>284</v>
      </c>
      <c r="AS1" s="107" t="s">
        <v>283</v>
      </c>
      <c r="AT1" s="107" t="s">
        <v>282</v>
      </c>
      <c r="AU1" s="107" t="s">
        <v>281</v>
      </c>
      <c r="AV1" s="107" t="s">
        <v>280</v>
      </c>
      <c r="AW1" s="107" t="s">
        <v>279</v>
      </c>
      <c r="AY1" s="70" t="s">
        <v>60</v>
      </c>
      <c r="AZ1" s="70" t="s">
        <v>61</v>
      </c>
      <c r="BA1" s="70" t="s">
        <v>62</v>
      </c>
      <c r="BB1" s="70" t="s">
        <v>63</v>
      </c>
      <c r="BC1" s="70" t="s">
        <v>64</v>
      </c>
      <c r="BD1" s="70" t="s">
        <v>65</v>
      </c>
      <c r="BE1" s="70" t="s">
        <v>66</v>
      </c>
      <c r="BF1" s="70" t="s">
        <v>67</v>
      </c>
      <c r="BG1" s="70" t="s">
        <v>68</v>
      </c>
      <c r="BH1" s="70" t="s">
        <v>69</v>
      </c>
      <c r="BI1" s="70" t="s">
        <v>70</v>
      </c>
      <c r="BJ1" s="70" t="s">
        <v>71</v>
      </c>
      <c r="BK1" s="70" t="s">
        <v>72</v>
      </c>
      <c r="BL1" s="70"/>
      <c r="BM1" s="70" t="s">
        <v>73</v>
      </c>
      <c r="BN1" s="70" t="s">
        <v>65</v>
      </c>
      <c r="BO1" s="70" t="s">
        <v>74</v>
      </c>
      <c r="BP1" s="70" t="s">
        <v>71</v>
      </c>
      <c r="BQ1" s="70" t="s">
        <v>132</v>
      </c>
      <c r="BR1" s="70" t="s">
        <v>59</v>
      </c>
      <c r="BT1" s="25"/>
      <c r="BU1" s="25"/>
      <c r="BV1" s="25"/>
      <c r="BW1" s="25"/>
    </row>
    <row r="2" spans="1:75" x14ac:dyDescent="0.2">
      <c r="A2" t="s">
        <v>450</v>
      </c>
      <c r="B2" s="1">
        <v>3620</v>
      </c>
      <c r="C2" s="1">
        <v>515</v>
      </c>
      <c r="D2" s="1">
        <v>3</v>
      </c>
      <c r="E2" s="1">
        <v>1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17</v>
      </c>
      <c r="T2" s="1">
        <v>1</v>
      </c>
      <c r="U2" s="1">
        <v>0</v>
      </c>
      <c r="V2" s="1">
        <v>13</v>
      </c>
      <c r="W2" s="1">
        <v>0</v>
      </c>
      <c r="X2" s="1">
        <v>20</v>
      </c>
      <c r="Y2" s="1">
        <v>5068</v>
      </c>
      <c r="Z2" s="1">
        <v>229</v>
      </c>
      <c r="AA2" s="1">
        <v>10</v>
      </c>
      <c r="AB2" s="1">
        <v>959</v>
      </c>
      <c r="AC2" s="1">
        <v>28</v>
      </c>
      <c r="AD2" s="1">
        <v>674</v>
      </c>
      <c r="AE2" s="1">
        <v>111</v>
      </c>
      <c r="AF2" s="1">
        <v>698</v>
      </c>
      <c r="AG2" s="1">
        <v>154</v>
      </c>
      <c r="AH2" s="1">
        <v>83</v>
      </c>
      <c r="AI2" s="1">
        <v>3</v>
      </c>
      <c r="AJ2" s="1">
        <v>547</v>
      </c>
      <c r="AK2" s="1">
        <v>88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6</v>
      </c>
      <c r="AT2" s="1">
        <v>0</v>
      </c>
      <c r="AU2" s="1">
        <v>8</v>
      </c>
      <c r="AV2" s="1">
        <v>0</v>
      </c>
      <c r="AW2" s="1">
        <v>236</v>
      </c>
      <c r="AY2" s="15">
        <f>B2+C2</f>
        <v>4135</v>
      </c>
      <c r="AZ2" s="15">
        <f>D2+E2</f>
        <v>4</v>
      </c>
      <c r="BA2" s="15">
        <f>F2+G2</f>
        <v>0</v>
      </c>
      <c r="BB2" s="15">
        <f>H2+I2</f>
        <v>0</v>
      </c>
      <c r="BC2" s="15">
        <f>SUM(R2:W2)</f>
        <v>31</v>
      </c>
      <c r="BD2" s="11">
        <f>SUM(X2:AC2)</f>
        <v>6314</v>
      </c>
      <c r="BE2" s="15">
        <f>AD2+AE2</f>
        <v>785</v>
      </c>
      <c r="BF2" s="15">
        <f>AF2+AG2</f>
        <v>852</v>
      </c>
      <c r="BG2" s="15">
        <f>AH2+AI2</f>
        <v>86</v>
      </c>
      <c r="BH2" s="15">
        <f>AJ2+AK2</f>
        <v>635</v>
      </c>
      <c r="BI2" s="15">
        <f>AL2+AM2+AP2+AQ2+AR2</f>
        <v>0</v>
      </c>
      <c r="BJ2" s="15">
        <f>AN2+AO2+AS2+AT2+AU2</f>
        <v>14</v>
      </c>
      <c r="BK2" s="15">
        <f>AV2+AW2</f>
        <v>236</v>
      </c>
      <c r="BL2" s="10"/>
      <c r="BM2" s="10">
        <f t="shared" ref="BM2:BM27" si="0">SUM(AY2:BB2)</f>
        <v>4139</v>
      </c>
      <c r="BN2" s="10">
        <f t="shared" ref="BN2:BN27" si="1">SUM(BC2:BD2)</f>
        <v>6345</v>
      </c>
      <c r="BO2" s="10">
        <f t="shared" ref="BO2:BO27" si="2">SUM(BE2:BH2)</f>
        <v>2358</v>
      </c>
      <c r="BP2" s="10">
        <f t="shared" ref="BP2:BP27" si="3">SUM(BI2:BJ2)</f>
        <v>14</v>
      </c>
      <c r="BQ2" s="10">
        <f t="shared" ref="BQ2:BQ27" si="4">SUM(BK2)</f>
        <v>236</v>
      </c>
      <c r="BR2" s="10">
        <f t="shared" ref="BR2:BR27" si="5">SUM(BM2:BQ2)</f>
        <v>13092</v>
      </c>
    </row>
    <row r="3" spans="1:75" x14ac:dyDescent="0.2">
      <c r="A3" t="s">
        <v>422</v>
      </c>
      <c r="B3" s="1">
        <v>9188</v>
      </c>
      <c r="C3" s="1">
        <v>7181</v>
      </c>
      <c r="D3" s="1">
        <v>22</v>
      </c>
      <c r="E3" s="1">
        <v>48</v>
      </c>
      <c r="F3" s="1">
        <v>303</v>
      </c>
      <c r="G3" s="1">
        <v>19</v>
      </c>
      <c r="H3" s="1">
        <v>0</v>
      </c>
      <c r="I3" s="1">
        <v>0</v>
      </c>
      <c r="J3" s="1">
        <v>0</v>
      </c>
      <c r="K3" s="1">
        <v>5690</v>
      </c>
      <c r="L3" s="1">
        <v>8477</v>
      </c>
      <c r="M3" s="1">
        <v>2272</v>
      </c>
      <c r="N3" s="1">
        <v>0</v>
      </c>
      <c r="O3" s="1">
        <v>208</v>
      </c>
      <c r="P3" s="1">
        <v>92</v>
      </c>
      <c r="Q3" s="1">
        <v>22</v>
      </c>
      <c r="R3" s="1">
        <v>0</v>
      </c>
      <c r="S3" s="1">
        <v>194</v>
      </c>
      <c r="T3" s="1">
        <v>1</v>
      </c>
      <c r="U3" s="1">
        <v>0</v>
      </c>
      <c r="V3" s="1">
        <v>11</v>
      </c>
      <c r="W3" s="1">
        <v>31</v>
      </c>
      <c r="X3" s="1">
        <v>0</v>
      </c>
      <c r="Y3" s="1">
        <v>895</v>
      </c>
      <c r="Z3" s="1">
        <v>0</v>
      </c>
      <c r="AA3" s="1">
        <v>0</v>
      </c>
      <c r="AB3" s="1">
        <v>378</v>
      </c>
      <c r="AC3" s="1">
        <v>0</v>
      </c>
      <c r="AD3" s="1">
        <v>1407</v>
      </c>
      <c r="AE3" s="1">
        <v>635</v>
      </c>
      <c r="AF3" s="1">
        <v>30</v>
      </c>
      <c r="AG3" s="1">
        <v>19</v>
      </c>
      <c r="AH3" s="1">
        <v>35</v>
      </c>
      <c r="AI3" s="1">
        <v>0</v>
      </c>
      <c r="AJ3" s="1">
        <v>280</v>
      </c>
      <c r="AK3" s="1">
        <v>43</v>
      </c>
      <c r="AL3" s="1">
        <v>7</v>
      </c>
      <c r="AM3" s="1">
        <v>139</v>
      </c>
      <c r="AN3" s="1">
        <v>0</v>
      </c>
      <c r="AO3" s="1">
        <v>1</v>
      </c>
      <c r="AP3" s="1">
        <v>0</v>
      </c>
      <c r="AQ3" s="1">
        <v>38</v>
      </c>
      <c r="AR3" s="1">
        <v>0</v>
      </c>
      <c r="AS3" s="1">
        <v>6</v>
      </c>
      <c r="AT3" s="1">
        <v>41</v>
      </c>
      <c r="AU3" s="1">
        <v>1</v>
      </c>
      <c r="AV3" s="1">
        <v>298</v>
      </c>
      <c r="AW3" s="1">
        <v>0</v>
      </c>
      <c r="AY3" s="15">
        <f t="shared" ref="AY3:AY26" si="6">B3+C3</f>
        <v>16369</v>
      </c>
      <c r="AZ3" s="15">
        <f t="shared" ref="AZ3:AZ26" si="7">D3+E3</f>
        <v>70</v>
      </c>
      <c r="BA3" s="15">
        <f t="shared" ref="BA3:BA26" si="8">F3+G3</f>
        <v>322</v>
      </c>
      <c r="BB3" s="15">
        <f t="shared" ref="BB3:BB26" si="9">H3+I3</f>
        <v>0</v>
      </c>
      <c r="BC3" s="15">
        <f t="shared" ref="BC3:BC27" si="10">SUM(R3:W3)</f>
        <v>237</v>
      </c>
      <c r="BD3" s="11">
        <f t="shared" ref="BD3:BD27" si="11">SUM(X3:AC3)</f>
        <v>1273</v>
      </c>
      <c r="BE3" s="15">
        <f t="shared" ref="BE3:BE27" si="12">AD3+AE3</f>
        <v>2042</v>
      </c>
      <c r="BF3" s="15">
        <f t="shared" ref="BF3:BF27" si="13">AF3+AG3</f>
        <v>49</v>
      </c>
      <c r="BG3" s="15">
        <f t="shared" ref="BG3:BG27" si="14">AH3+AI3</f>
        <v>35</v>
      </c>
      <c r="BH3" s="15">
        <f t="shared" ref="BH3:BH27" si="15">AJ3+AK3</f>
        <v>323</v>
      </c>
      <c r="BI3" s="15">
        <f t="shared" ref="BI3:BI27" si="16">AL3+AM3+AP3+AQ3+AR3</f>
        <v>184</v>
      </c>
      <c r="BJ3" s="15">
        <f t="shared" ref="BJ3:BJ27" si="17">AN3+AO3+AS3+AT3+AU3</f>
        <v>49</v>
      </c>
      <c r="BK3" s="15">
        <f t="shared" ref="BK3:BK27" si="18">AV3+AW3</f>
        <v>298</v>
      </c>
      <c r="BL3" s="10"/>
      <c r="BM3" s="10">
        <f t="shared" si="0"/>
        <v>16761</v>
      </c>
      <c r="BN3" s="10">
        <f t="shared" si="1"/>
        <v>1510</v>
      </c>
      <c r="BO3" s="10">
        <f t="shared" si="2"/>
        <v>2449</v>
      </c>
      <c r="BP3" s="10">
        <f t="shared" si="3"/>
        <v>233</v>
      </c>
      <c r="BQ3" s="10">
        <f t="shared" si="4"/>
        <v>298</v>
      </c>
      <c r="BR3" s="10">
        <f t="shared" si="5"/>
        <v>21251</v>
      </c>
    </row>
    <row r="4" spans="1:75" x14ac:dyDescent="0.2">
      <c r="A4" t="s">
        <v>425</v>
      </c>
      <c r="B4" s="1">
        <v>0</v>
      </c>
      <c r="C4" s="1">
        <v>0</v>
      </c>
      <c r="D4" s="1">
        <v>0</v>
      </c>
      <c r="E4" s="1">
        <v>0</v>
      </c>
      <c r="F4" s="1">
        <v>5500</v>
      </c>
      <c r="G4" s="1">
        <v>0</v>
      </c>
      <c r="H4" s="1">
        <v>0</v>
      </c>
      <c r="I4" s="1">
        <v>0</v>
      </c>
      <c r="J4" s="1">
        <v>900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5500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Y4" s="15">
        <f t="shared" si="6"/>
        <v>0</v>
      </c>
      <c r="AZ4" s="15">
        <f t="shared" si="7"/>
        <v>0</v>
      </c>
      <c r="BA4" s="15">
        <f t="shared" si="8"/>
        <v>5500</v>
      </c>
      <c r="BB4" s="15">
        <f t="shared" si="9"/>
        <v>0</v>
      </c>
      <c r="BC4" s="15">
        <f t="shared" si="10"/>
        <v>0</v>
      </c>
      <c r="BD4" s="11">
        <f t="shared" si="11"/>
        <v>0</v>
      </c>
      <c r="BE4" s="15">
        <f t="shared" si="12"/>
        <v>0</v>
      </c>
      <c r="BF4" s="15">
        <f t="shared" si="13"/>
        <v>0</v>
      </c>
      <c r="BG4" s="15">
        <f t="shared" si="14"/>
        <v>0</v>
      </c>
      <c r="BH4" s="15">
        <f t="shared" si="15"/>
        <v>0</v>
      </c>
      <c r="BI4" s="15">
        <f t="shared" si="16"/>
        <v>0</v>
      </c>
      <c r="BJ4" s="15">
        <f t="shared" si="17"/>
        <v>0</v>
      </c>
      <c r="BK4" s="15">
        <f t="shared" si="18"/>
        <v>0</v>
      </c>
      <c r="BL4" s="10"/>
      <c r="BM4" s="10">
        <f t="shared" si="0"/>
        <v>5500</v>
      </c>
      <c r="BN4" s="10">
        <f t="shared" si="1"/>
        <v>0</v>
      </c>
      <c r="BO4" s="10">
        <f t="shared" si="2"/>
        <v>0</v>
      </c>
      <c r="BP4" s="10">
        <f t="shared" si="3"/>
        <v>0</v>
      </c>
      <c r="BQ4" s="10">
        <f t="shared" si="4"/>
        <v>0</v>
      </c>
      <c r="BR4" s="10">
        <f t="shared" si="5"/>
        <v>5500</v>
      </c>
    </row>
    <row r="5" spans="1:75" x14ac:dyDescent="0.2">
      <c r="A5" t="s">
        <v>426</v>
      </c>
      <c r="B5" s="1">
        <v>2001</v>
      </c>
      <c r="C5" s="1">
        <v>110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808</v>
      </c>
      <c r="L5" s="1">
        <v>792</v>
      </c>
      <c r="M5" s="1">
        <v>511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292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282</v>
      </c>
      <c r="Z5" s="1">
        <v>0</v>
      </c>
      <c r="AA5" s="1">
        <v>0</v>
      </c>
      <c r="AB5" s="1">
        <v>56</v>
      </c>
      <c r="AC5" s="1">
        <v>0</v>
      </c>
      <c r="AD5" s="1">
        <v>332</v>
      </c>
      <c r="AE5" s="1">
        <v>0</v>
      </c>
      <c r="AF5" s="1">
        <v>97</v>
      </c>
      <c r="AG5" s="1">
        <v>84</v>
      </c>
      <c r="AH5" s="1">
        <v>0</v>
      </c>
      <c r="AI5" s="1">
        <v>0</v>
      </c>
      <c r="AJ5" s="1">
        <v>97</v>
      </c>
      <c r="AK5" s="1">
        <v>0</v>
      </c>
      <c r="AL5" s="1">
        <v>7</v>
      </c>
      <c r="AM5" s="1">
        <v>21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74</v>
      </c>
      <c r="AU5" s="1">
        <v>0</v>
      </c>
      <c r="AV5" s="1">
        <v>0</v>
      </c>
      <c r="AW5" s="1">
        <v>0</v>
      </c>
      <c r="AX5" s="12"/>
      <c r="AY5" s="15">
        <f t="shared" si="6"/>
        <v>2111</v>
      </c>
      <c r="AZ5" s="15">
        <f t="shared" si="7"/>
        <v>0</v>
      </c>
      <c r="BA5" s="15">
        <f t="shared" si="8"/>
        <v>0</v>
      </c>
      <c r="BB5" s="15">
        <f t="shared" si="9"/>
        <v>0</v>
      </c>
      <c r="BC5" s="15">
        <f t="shared" si="10"/>
        <v>292</v>
      </c>
      <c r="BD5" s="11">
        <f t="shared" si="11"/>
        <v>338</v>
      </c>
      <c r="BE5" s="15">
        <f t="shared" si="12"/>
        <v>332</v>
      </c>
      <c r="BF5" s="15">
        <f t="shared" si="13"/>
        <v>181</v>
      </c>
      <c r="BG5" s="15">
        <f t="shared" si="14"/>
        <v>0</v>
      </c>
      <c r="BH5" s="15">
        <f t="shared" si="15"/>
        <v>97</v>
      </c>
      <c r="BI5" s="15">
        <f t="shared" si="16"/>
        <v>28</v>
      </c>
      <c r="BJ5" s="15">
        <f t="shared" si="17"/>
        <v>74</v>
      </c>
      <c r="BK5" s="15">
        <f t="shared" si="18"/>
        <v>0</v>
      </c>
      <c r="BL5" s="15"/>
      <c r="BM5" s="15">
        <f t="shared" si="0"/>
        <v>2111</v>
      </c>
      <c r="BN5" s="15">
        <f t="shared" si="1"/>
        <v>630</v>
      </c>
      <c r="BO5" s="15">
        <f t="shared" si="2"/>
        <v>610</v>
      </c>
      <c r="BP5" s="15">
        <f t="shared" si="3"/>
        <v>102</v>
      </c>
      <c r="BQ5" s="15">
        <f t="shared" si="4"/>
        <v>0</v>
      </c>
      <c r="BR5" s="15">
        <f t="shared" si="5"/>
        <v>3453</v>
      </c>
    </row>
    <row r="6" spans="1:75" x14ac:dyDescent="0.2">
      <c r="A6" t="s">
        <v>432</v>
      </c>
      <c r="B6" s="1">
        <v>3131</v>
      </c>
      <c r="C6" s="1">
        <v>3018</v>
      </c>
      <c r="D6" s="1">
        <v>52</v>
      </c>
      <c r="E6" s="1">
        <v>7</v>
      </c>
      <c r="F6" s="1">
        <v>-4</v>
      </c>
      <c r="G6" s="1">
        <v>0</v>
      </c>
      <c r="H6" s="1">
        <v>16</v>
      </c>
      <c r="I6" s="1">
        <v>0</v>
      </c>
      <c r="J6" s="1">
        <v>0</v>
      </c>
      <c r="K6" s="1">
        <v>4012</v>
      </c>
      <c r="L6" s="1">
        <v>2196</v>
      </c>
      <c r="M6" s="1">
        <v>0</v>
      </c>
      <c r="N6" s="1">
        <v>0</v>
      </c>
      <c r="O6" s="1">
        <v>0</v>
      </c>
      <c r="P6" s="1">
        <v>0</v>
      </c>
      <c r="Q6" s="1">
        <v>12</v>
      </c>
      <c r="R6" s="1">
        <v>0</v>
      </c>
      <c r="S6" s="1">
        <v>1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4</v>
      </c>
      <c r="Z6" s="1">
        <v>0</v>
      </c>
      <c r="AA6" s="1">
        <v>0</v>
      </c>
      <c r="AB6" s="1">
        <v>1</v>
      </c>
      <c r="AC6" s="1">
        <v>0</v>
      </c>
      <c r="AD6" s="1">
        <v>36</v>
      </c>
      <c r="AE6" s="1">
        <v>2</v>
      </c>
      <c r="AF6" s="1">
        <v>2</v>
      </c>
      <c r="AG6" s="1">
        <v>0</v>
      </c>
      <c r="AH6" s="1">
        <v>0</v>
      </c>
      <c r="AI6" s="1">
        <v>0</v>
      </c>
      <c r="AJ6" s="1">
        <v>0</v>
      </c>
      <c r="AK6" s="1">
        <v>1</v>
      </c>
      <c r="AL6" s="1">
        <v>74</v>
      </c>
      <c r="AM6" s="1">
        <v>39</v>
      </c>
      <c r="AN6" s="1">
        <v>85</v>
      </c>
      <c r="AO6" s="1">
        <v>6</v>
      </c>
      <c r="AP6" s="1">
        <v>0</v>
      </c>
      <c r="AQ6" s="1">
        <v>1</v>
      </c>
      <c r="AR6" s="1">
        <v>0</v>
      </c>
      <c r="AS6" s="1">
        <v>58</v>
      </c>
      <c r="AT6" s="1">
        <v>51</v>
      </c>
      <c r="AU6" s="1">
        <v>0</v>
      </c>
      <c r="AV6" s="1">
        <v>0</v>
      </c>
      <c r="AW6" s="1">
        <v>2</v>
      </c>
      <c r="AY6" s="15">
        <f t="shared" si="6"/>
        <v>6149</v>
      </c>
      <c r="AZ6" s="15">
        <f t="shared" si="7"/>
        <v>59</v>
      </c>
      <c r="BA6" s="15">
        <f t="shared" si="8"/>
        <v>-4</v>
      </c>
      <c r="BB6" s="15">
        <f t="shared" si="9"/>
        <v>16</v>
      </c>
      <c r="BC6" s="15">
        <f t="shared" si="10"/>
        <v>1</v>
      </c>
      <c r="BD6" s="11">
        <f t="shared" si="11"/>
        <v>5</v>
      </c>
      <c r="BE6" s="15">
        <f t="shared" si="12"/>
        <v>38</v>
      </c>
      <c r="BF6" s="15">
        <f t="shared" si="13"/>
        <v>2</v>
      </c>
      <c r="BG6" s="15">
        <f t="shared" si="14"/>
        <v>0</v>
      </c>
      <c r="BH6" s="15">
        <f t="shared" si="15"/>
        <v>1</v>
      </c>
      <c r="BI6" s="15">
        <f t="shared" si="16"/>
        <v>114</v>
      </c>
      <c r="BJ6" s="15">
        <f t="shared" si="17"/>
        <v>200</v>
      </c>
      <c r="BK6" s="15">
        <f t="shared" si="18"/>
        <v>2</v>
      </c>
      <c r="BL6" s="10"/>
      <c r="BM6" s="10">
        <f t="shared" si="0"/>
        <v>6220</v>
      </c>
      <c r="BN6" s="10">
        <f t="shared" si="1"/>
        <v>6</v>
      </c>
      <c r="BO6" s="10">
        <f t="shared" si="2"/>
        <v>41</v>
      </c>
      <c r="BP6" s="10">
        <f t="shared" si="3"/>
        <v>314</v>
      </c>
      <c r="BQ6" s="10">
        <f t="shared" si="4"/>
        <v>2</v>
      </c>
      <c r="BR6" s="10">
        <f t="shared" si="5"/>
        <v>6583</v>
      </c>
    </row>
    <row r="7" spans="1:75" x14ac:dyDescent="0.2">
      <c r="A7" t="s">
        <v>437</v>
      </c>
      <c r="B7" s="1">
        <v>0</v>
      </c>
      <c r="C7" s="1">
        <v>0</v>
      </c>
      <c r="D7" s="1">
        <v>0</v>
      </c>
      <c r="E7" s="1">
        <v>0</v>
      </c>
      <c r="F7" s="1">
        <v>14387</v>
      </c>
      <c r="G7" s="1">
        <v>0</v>
      </c>
      <c r="H7" s="1">
        <v>0</v>
      </c>
      <c r="I7" s="1">
        <v>0</v>
      </c>
      <c r="J7" s="1">
        <v>1244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Y7" s="15">
        <f t="shared" si="6"/>
        <v>0</v>
      </c>
      <c r="AZ7" s="15">
        <f t="shared" si="7"/>
        <v>0</v>
      </c>
      <c r="BA7" s="15">
        <f t="shared" si="8"/>
        <v>14387</v>
      </c>
      <c r="BB7" s="15">
        <f t="shared" si="9"/>
        <v>0</v>
      </c>
      <c r="BC7" s="15">
        <f t="shared" si="10"/>
        <v>0</v>
      </c>
      <c r="BD7" s="11">
        <f t="shared" si="11"/>
        <v>0</v>
      </c>
      <c r="BE7" s="15">
        <f t="shared" si="12"/>
        <v>0</v>
      </c>
      <c r="BF7" s="15">
        <f t="shared" si="13"/>
        <v>0</v>
      </c>
      <c r="BG7" s="15">
        <f t="shared" si="14"/>
        <v>0</v>
      </c>
      <c r="BH7" s="15">
        <f t="shared" si="15"/>
        <v>0</v>
      </c>
      <c r="BI7" s="15">
        <f t="shared" si="16"/>
        <v>0</v>
      </c>
      <c r="BJ7" s="15">
        <f t="shared" si="17"/>
        <v>0</v>
      </c>
      <c r="BK7" s="15">
        <f t="shared" si="18"/>
        <v>0</v>
      </c>
      <c r="BL7" s="10"/>
      <c r="BM7" s="10">
        <f t="shared" si="0"/>
        <v>14387</v>
      </c>
      <c r="BN7" s="10">
        <f t="shared" si="1"/>
        <v>0</v>
      </c>
      <c r="BO7" s="10">
        <f t="shared" si="2"/>
        <v>0</v>
      </c>
      <c r="BP7" s="10">
        <f t="shared" si="3"/>
        <v>0</v>
      </c>
      <c r="BQ7" s="10">
        <f t="shared" si="4"/>
        <v>0</v>
      </c>
      <c r="BR7" s="10">
        <f t="shared" si="5"/>
        <v>14387</v>
      </c>
    </row>
    <row r="8" spans="1:75" x14ac:dyDescent="0.2">
      <c r="A8" t="s">
        <v>427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1725</v>
      </c>
      <c r="AN8" s="1">
        <v>0</v>
      </c>
      <c r="AO8" s="1">
        <v>366</v>
      </c>
      <c r="AP8" s="1">
        <v>0</v>
      </c>
      <c r="AQ8" s="1">
        <v>86</v>
      </c>
      <c r="AR8" s="1">
        <v>0</v>
      </c>
      <c r="AS8" s="1">
        <v>0</v>
      </c>
      <c r="AT8" s="1">
        <v>36</v>
      </c>
      <c r="AU8" s="1">
        <v>0</v>
      </c>
      <c r="AV8" s="1">
        <v>0</v>
      </c>
      <c r="AW8" s="1">
        <v>0</v>
      </c>
      <c r="AY8" s="15">
        <f t="shared" si="6"/>
        <v>0</v>
      </c>
      <c r="AZ8" s="15">
        <f t="shared" si="7"/>
        <v>0</v>
      </c>
      <c r="BA8" s="15">
        <f t="shared" si="8"/>
        <v>0</v>
      </c>
      <c r="BB8" s="15">
        <f t="shared" si="9"/>
        <v>0</v>
      </c>
      <c r="BC8" s="15">
        <f t="shared" si="10"/>
        <v>0</v>
      </c>
      <c r="BD8" s="11">
        <f t="shared" si="11"/>
        <v>0</v>
      </c>
      <c r="BE8" s="15">
        <f t="shared" si="12"/>
        <v>0</v>
      </c>
      <c r="BF8" s="15">
        <f t="shared" si="13"/>
        <v>0</v>
      </c>
      <c r="BG8" s="15">
        <f t="shared" si="14"/>
        <v>0</v>
      </c>
      <c r="BH8" s="15">
        <f t="shared" si="15"/>
        <v>0</v>
      </c>
      <c r="BI8" s="15">
        <f t="shared" si="16"/>
        <v>1811</v>
      </c>
      <c r="BJ8" s="15">
        <f t="shared" si="17"/>
        <v>402</v>
      </c>
      <c r="BK8" s="15">
        <f t="shared" si="18"/>
        <v>0</v>
      </c>
      <c r="BL8" s="10"/>
      <c r="BM8" s="10">
        <f t="shared" si="0"/>
        <v>0</v>
      </c>
      <c r="BN8" s="10">
        <f t="shared" si="1"/>
        <v>0</v>
      </c>
      <c r="BO8" s="10">
        <f t="shared" si="2"/>
        <v>0</v>
      </c>
      <c r="BP8" s="10">
        <f t="shared" si="3"/>
        <v>2213</v>
      </c>
      <c r="BQ8" s="10">
        <f t="shared" si="4"/>
        <v>0</v>
      </c>
      <c r="BR8" s="10">
        <f t="shared" si="5"/>
        <v>2213</v>
      </c>
    </row>
    <row r="9" spans="1:75" x14ac:dyDescent="0.2">
      <c r="A9" s="55" t="s">
        <v>445</v>
      </c>
      <c r="B9" s="1">
        <v>1</v>
      </c>
      <c r="C9" s="1">
        <v>17848</v>
      </c>
      <c r="D9" s="1">
        <v>0</v>
      </c>
      <c r="E9" s="1">
        <v>766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6581</v>
      </c>
      <c r="L9" s="1">
        <v>11268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1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94</v>
      </c>
      <c r="AY9" s="15">
        <f t="shared" si="6"/>
        <v>17849</v>
      </c>
      <c r="AZ9" s="15">
        <f t="shared" si="7"/>
        <v>766</v>
      </c>
      <c r="BA9" s="15">
        <f t="shared" si="8"/>
        <v>0</v>
      </c>
      <c r="BB9" s="15">
        <f t="shared" si="9"/>
        <v>0</v>
      </c>
      <c r="BC9" s="15">
        <f t="shared" si="10"/>
        <v>0</v>
      </c>
      <c r="BD9" s="11">
        <f t="shared" si="11"/>
        <v>0</v>
      </c>
      <c r="BE9" s="15">
        <f t="shared" si="12"/>
        <v>0</v>
      </c>
      <c r="BF9" s="15">
        <f t="shared" si="13"/>
        <v>0</v>
      </c>
      <c r="BG9" s="15">
        <f t="shared" si="14"/>
        <v>0</v>
      </c>
      <c r="BH9" s="15">
        <f t="shared" si="15"/>
        <v>0</v>
      </c>
      <c r="BI9" s="15">
        <f t="shared" si="16"/>
        <v>1</v>
      </c>
      <c r="BJ9" s="15">
        <f t="shared" si="17"/>
        <v>0</v>
      </c>
      <c r="BK9" s="15">
        <f t="shared" si="18"/>
        <v>94</v>
      </c>
      <c r="BL9" s="10"/>
      <c r="BM9" s="10">
        <f t="shared" si="0"/>
        <v>18615</v>
      </c>
      <c r="BN9" s="10">
        <f t="shared" si="1"/>
        <v>0</v>
      </c>
      <c r="BO9" s="10">
        <f t="shared" si="2"/>
        <v>0</v>
      </c>
      <c r="BP9" s="10">
        <f t="shared" si="3"/>
        <v>1</v>
      </c>
      <c r="BQ9" s="10">
        <f t="shared" si="4"/>
        <v>94</v>
      </c>
      <c r="BR9" s="10">
        <f t="shared" si="5"/>
        <v>18710</v>
      </c>
    </row>
    <row r="10" spans="1:75" x14ac:dyDescent="0.2">
      <c r="A10" t="s">
        <v>433</v>
      </c>
      <c r="B10" s="1">
        <v>14192</v>
      </c>
      <c r="C10" s="1">
        <v>427</v>
      </c>
      <c r="D10" s="1">
        <v>0</v>
      </c>
      <c r="E10" s="1">
        <v>0</v>
      </c>
      <c r="F10" s="1">
        <v>375</v>
      </c>
      <c r="G10" s="1">
        <v>25</v>
      </c>
      <c r="H10" s="1">
        <v>0</v>
      </c>
      <c r="I10" s="1">
        <v>0</v>
      </c>
      <c r="J10" s="1">
        <v>0</v>
      </c>
      <c r="K10" s="1">
        <v>290</v>
      </c>
      <c r="L10" s="1">
        <v>9980</v>
      </c>
      <c r="M10" s="1">
        <v>2057</v>
      </c>
      <c r="N10" s="1">
        <v>0</v>
      </c>
      <c r="O10" s="1">
        <v>265</v>
      </c>
      <c r="P10" s="1">
        <v>0</v>
      </c>
      <c r="Q10" s="1">
        <v>135</v>
      </c>
      <c r="R10" s="1">
        <v>0</v>
      </c>
      <c r="S10" s="1">
        <v>0</v>
      </c>
      <c r="T10" s="1">
        <v>0</v>
      </c>
      <c r="U10" s="1">
        <v>0</v>
      </c>
      <c r="V10" s="1">
        <v>2</v>
      </c>
      <c r="W10" s="1">
        <v>0</v>
      </c>
      <c r="X10" s="1">
        <v>0</v>
      </c>
      <c r="Y10" s="1">
        <v>756</v>
      </c>
      <c r="Z10" s="1">
        <v>2</v>
      </c>
      <c r="AA10" s="1">
        <v>0</v>
      </c>
      <c r="AB10" s="1">
        <v>254</v>
      </c>
      <c r="AC10" s="1">
        <v>2</v>
      </c>
      <c r="AD10" s="1">
        <v>881</v>
      </c>
      <c r="AE10" s="1">
        <v>365</v>
      </c>
      <c r="AF10" s="1">
        <v>254</v>
      </c>
      <c r="AG10" s="1">
        <v>26</v>
      </c>
      <c r="AH10" s="1">
        <v>60</v>
      </c>
      <c r="AI10" s="1">
        <v>1</v>
      </c>
      <c r="AJ10" s="1">
        <v>267</v>
      </c>
      <c r="AK10" s="1">
        <v>38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305</v>
      </c>
      <c r="AY10" s="15">
        <f t="shared" si="6"/>
        <v>14619</v>
      </c>
      <c r="AZ10" s="15">
        <f t="shared" si="7"/>
        <v>0</v>
      </c>
      <c r="BA10" s="15">
        <f t="shared" si="8"/>
        <v>400</v>
      </c>
      <c r="BB10" s="15">
        <f t="shared" si="9"/>
        <v>0</v>
      </c>
      <c r="BC10" s="15">
        <f t="shared" si="10"/>
        <v>2</v>
      </c>
      <c r="BD10" s="11">
        <f t="shared" si="11"/>
        <v>1014</v>
      </c>
      <c r="BE10" s="15">
        <f t="shared" si="12"/>
        <v>1246</v>
      </c>
      <c r="BF10" s="15">
        <f t="shared" si="13"/>
        <v>280</v>
      </c>
      <c r="BG10" s="15">
        <f t="shared" si="14"/>
        <v>61</v>
      </c>
      <c r="BH10" s="15">
        <f t="shared" si="15"/>
        <v>305</v>
      </c>
      <c r="BI10" s="15">
        <f t="shared" si="16"/>
        <v>0</v>
      </c>
      <c r="BJ10" s="15">
        <f t="shared" si="17"/>
        <v>0</v>
      </c>
      <c r="BK10" s="15">
        <f t="shared" si="18"/>
        <v>305</v>
      </c>
      <c r="BL10" s="10"/>
      <c r="BM10" s="10">
        <f t="shared" si="0"/>
        <v>15019</v>
      </c>
      <c r="BN10" s="10">
        <f t="shared" si="1"/>
        <v>1016</v>
      </c>
      <c r="BO10" s="10">
        <f t="shared" si="2"/>
        <v>1892</v>
      </c>
      <c r="BP10" s="10">
        <f t="shared" si="3"/>
        <v>0</v>
      </c>
      <c r="BQ10" s="10">
        <f t="shared" si="4"/>
        <v>305</v>
      </c>
      <c r="BR10" s="10">
        <f t="shared" si="5"/>
        <v>18232</v>
      </c>
    </row>
    <row r="11" spans="1:75" x14ac:dyDescent="0.2">
      <c r="A11" t="s">
        <v>434</v>
      </c>
      <c r="B11" s="1">
        <v>535</v>
      </c>
      <c r="C11" s="1">
        <v>104</v>
      </c>
      <c r="D11" s="1">
        <v>0</v>
      </c>
      <c r="E11" s="1">
        <v>0</v>
      </c>
      <c r="F11" s="1">
        <v>0</v>
      </c>
      <c r="G11" s="1">
        <v>0</v>
      </c>
      <c r="H11" s="1">
        <v>580</v>
      </c>
      <c r="I11" s="1">
        <v>27</v>
      </c>
      <c r="J11" s="1">
        <v>0</v>
      </c>
      <c r="K11" s="1">
        <v>6</v>
      </c>
      <c r="L11" s="1">
        <v>333</v>
      </c>
      <c r="M11" s="1">
        <v>300</v>
      </c>
      <c r="N11" s="1">
        <v>0</v>
      </c>
      <c r="O11" s="1">
        <v>607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7</v>
      </c>
      <c r="Y11" s="1">
        <v>1178</v>
      </c>
      <c r="Z11" s="1">
        <v>0</v>
      </c>
      <c r="AA11" s="1">
        <v>1</v>
      </c>
      <c r="AB11" s="1">
        <v>364</v>
      </c>
      <c r="AC11" s="1">
        <v>0</v>
      </c>
      <c r="AD11" s="1">
        <v>139</v>
      </c>
      <c r="AE11" s="1">
        <v>0</v>
      </c>
      <c r="AF11" s="1">
        <v>24</v>
      </c>
      <c r="AG11" s="1">
        <v>0</v>
      </c>
      <c r="AH11" s="1">
        <v>0</v>
      </c>
      <c r="AI11" s="1">
        <v>0</v>
      </c>
      <c r="AJ11" s="1">
        <v>214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Y11" s="15">
        <f t="shared" si="6"/>
        <v>639</v>
      </c>
      <c r="AZ11" s="15">
        <f t="shared" si="7"/>
        <v>0</v>
      </c>
      <c r="BA11" s="15">
        <f t="shared" si="8"/>
        <v>0</v>
      </c>
      <c r="BB11" s="15">
        <f t="shared" si="9"/>
        <v>607</v>
      </c>
      <c r="BC11" s="15">
        <f t="shared" si="10"/>
        <v>0</v>
      </c>
      <c r="BD11" s="11">
        <f t="shared" si="11"/>
        <v>1550</v>
      </c>
      <c r="BE11" s="15">
        <f t="shared" si="12"/>
        <v>139</v>
      </c>
      <c r="BF11" s="15">
        <f t="shared" si="13"/>
        <v>24</v>
      </c>
      <c r="BG11" s="15">
        <f t="shared" si="14"/>
        <v>0</v>
      </c>
      <c r="BH11" s="15">
        <f t="shared" si="15"/>
        <v>214</v>
      </c>
      <c r="BI11" s="15">
        <f t="shared" si="16"/>
        <v>0</v>
      </c>
      <c r="BJ11" s="15">
        <f t="shared" si="17"/>
        <v>0</v>
      </c>
      <c r="BK11" s="15">
        <f t="shared" si="18"/>
        <v>0</v>
      </c>
      <c r="BL11" s="10"/>
      <c r="BM11" s="10">
        <f t="shared" si="0"/>
        <v>1246</v>
      </c>
      <c r="BN11" s="10">
        <f t="shared" si="1"/>
        <v>1550</v>
      </c>
      <c r="BO11" s="10">
        <f t="shared" si="2"/>
        <v>377</v>
      </c>
      <c r="BP11" s="10">
        <f t="shared" si="3"/>
        <v>0</v>
      </c>
      <c r="BQ11" s="10">
        <f t="shared" si="4"/>
        <v>0</v>
      </c>
      <c r="BR11" s="10">
        <f t="shared" si="5"/>
        <v>3173</v>
      </c>
    </row>
    <row r="12" spans="1:75" x14ac:dyDescent="0.2">
      <c r="A12" t="s">
        <v>444</v>
      </c>
      <c r="B12" s="1">
        <v>17416</v>
      </c>
      <c r="C12" s="1">
        <v>13240</v>
      </c>
      <c r="D12" s="1">
        <v>0</v>
      </c>
      <c r="E12" s="1">
        <v>0</v>
      </c>
      <c r="F12" s="1">
        <v>0</v>
      </c>
      <c r="G12" s="1">
        <v>0</v>
      </c>
      <c r="H12" s="1">
        <v>1683</v>
      </c>
      <c r="I12" s="1">
        <v>336</v>
      </c>
      <c r="J12" s="1">
        <v>0</v>
      </c>
      <c r="K12" s="1">
        <v>8563</v>
      </c>
      <c r="L12" s="1">
        <v>17904</v>
      </c>
      <c r="M12" s="1">
        <v>4189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44</v>
      </c>
      <c r="T12" s="1">
        <v>0</v>
      </c>
      <c r="U12" s="1">
        <v>0</v>
      </c>
      <c r="V12" s="1">
        <v>55</v>
      </c>
      <c r="W12" s="1">
        <v>0</v>
      </c>
      <c r="X12" s="1">
        <v>0</v>
      </c>
      <c r="Y12" s="1">
        <v>2447</v>
      </c>
      <c r="Z12" s="1">
        <v>30</v>
      </c>
      <c r="AA12" s="1">
        <v>0</v>
      </c>
      <c r="AB12" s="1">
        <v>747</v>
      </c>
      <c r="AC12" s="1">
        <v>0</v>
      </c>
      <c r="AD12" s="1">
        <v>734</v>
      </c>
      <c r="AE12" s="1">
        <v>159</v>
      </c>
      <c r="AF12" s="1">
        <v>124</v>
      </c>
      <c r="AG12" s="1">
        <v>45</v>
      </c>
      <c r="AH12" s="1">
        <v>104</v>
      </c>
      <c r="AI12" s="1">
        <v>15</v>
      </c>
      <c r="AJ12" s="1">
        <v>619</v>
      </c>
      <c r="AK12" s="1">
        <v>88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Y12" s="15">
        <f t="shared" si="6"/>
        <v>30656</v>
      </c>
      <c r="AZ12" s="15">
        <f t="shared" si="7"/>
        <v>0</v>
      </c>
      <c r="BA12" s="15">
        <f t="shared" si="8"/>
        <v>0</v>
      </c>
      <c r="BB12" s="15">
        <f t="shared" si="9"/>
        <v>2019</v>
      </c>
      <c r="BC12" s="15">
        <f t="shared" si="10"/>
        <v>99</v>
      </c>
      <c r="BD12" s="11">
        <f t="shared" si="11"/>
        <v>3224</v>
      </c>
      <c r="BE12" s="15">
        <f t="shared" si="12"/>
        <v>893</v>
      </c>
      <c r="BF12" s="15">
        <f t="shared" si="13"/>
        <v>169</v>
      </c>
      <c r="BG12" s="15">
        <f t="shared" si="14"/>
        <v>119</v>
      </c>
      <c r="BH12" s="15">
        <f t="shared" si="15"/>
        <v>707</v>
      </c>
      <c r="BI12" s="15">
        <f t="shared" si="16"/>
        <v>0</v>
      </c>
      <c r="BJ12" s="15">
        <f t="shared" si="17"/>
        <v>0</v>
      </c>
      <c r="BK12" s="15">
        <f t="shared" si="18"/>
        <v>0</v>
      </c>
      <c r="BL12" s="10"/>
      <c r="BM12" s="10">
        <f t="shared" si="0"/>
        <v>32675</v>
      </c>
      <c r="BN12" s="10">
        <f t="shared" si="1"/>
        <v>3323</v>
      </c>
      <c r="BO12" s="10">
        <f t="shared" si="2"/>
        <v>1888</v>
      </c>
      <c r="BP12" s="10">
        <f t="shared" si="3"/>
        <v>0</v>
      </c>
      <c r="BQ12" s="10">
        <f t="shared" si="4"/>
        <v>0</v>
      </c>
      <c r="BR12" s="10">
        <f t="shared" si="5"/>
        <v>37886</v>
      </c>
    </row>
    <row r="13" spans="1:75" x14ac:dyDescent="0.2">
      <c r="A13" t="s">
        <v>423</v>
      </c>
      <c r="B13" s="1">
        <v>37</v>
      </c>
      <c r="C13" s="1">
        <v>33</v>
      </c>
      <c r="D13" s="1">
        <v>1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26</v>
      </c>
      <c r="M13" s="1">
        <v>44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2</v>
      </c>
      <c r="T13" s="1">
        <v>0</v>
      </c>
      <c r="U13" s="1">
        <v>0</v>
      </c>
      <c r="V13" s="1">
        <v>15</v>
      </c>
      <c r="W13" s="1">
        <v>0</v>
      </c>
      <c r="X13" s="1">
        <v>0</v>
      </c>
      <c r="Y13" s="1">
        <v>38</v>
      </c>
      <c r="Z13" s="1">
        <v>27</v>
      </c>
      <c r="AA13" s="1">
        <v>0</v>
      </c>
      <c r="AB13" s="1">
        <v>134</v>
      </c>
      <c r="AC13" s="1">
        <v>1</v>
      </c>
      <c r="AD13" s="1">
        <v>24</v>
      </c>
      <c r="AE13" s="1">
        <v>26</v>
      </c>
      <c r="AF13" s="1">
        <v>1</v>
      </c>
      <c r="AG13" s="1">
        <v>4</v>
      </c>
      <c r="AH13" s="1">
        <v>1</v>
      </c>
      <c r="AI13" s="1">
        <v>0</v>
      </c>
      <c r="AJ13" s="1">
        <v>92</v>
      </c>
      <c r="AK13" s="1">
        <v>143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235</v>
      </c>
      <c r="AY13" s="15">
        <f t="shared" si="6"/>
        <v>70</v>
      </c>
      <c r="AZ13" s="15">
        <f t="shared" si="7"/>
        <v>1</v>
      </c>
      <c r="BA13" s="15">
        <f t="shared" si="8"/>
        <v>0</v>
      </c>
      <c r="BB13" s="15">
        <f t="shared" si="9"/>
        <v>0</v>
      </c>
      <c r="BC13" s="15">
        <f t="shared" si="10"/>
        <v>17</v>
      </c>
      <c r="BD13" s="11">
        <f t="shared" si="11"/>
        <v>200</v>
      </c>
      <c r="BE13" s="15">
        <f t="shared" si="12"/>
        <v>50</v>
      </c>
      <c r="BF13" s="15">
        <f t="shared" si="13"/>
        <v>5</v>
      </c>
      <c r="BG13" s="15">
        <f t="shared" si="14"/>
        <v>1</v>
      </c>
      <c r="BH13" s="15">
        <f t="shared" si="15"/>
        <v>235</v>
      </c>
      <c r="BI13" s="15">
        <f t="shared" si="16"/>
        <v>0</v>
      </c>
      <c r="BJ13" s="15">
        <f t="shared" si="17"/>
        <v>0</v>
      </c>
      <c r="BK13" s="15">
        <f t="shared" si="18"/>
        <v>235</v>
      </c>
      <c r="BL13" s="10"/>
      <c r="BM13" s="10">
        <f t="shared" si="0"/>
        <v>71</v>
      </c>
      <c r="BN13" s="10">
        <f t="shared" si="1"/>
        <v>217</v>
      </c>
      <c r="BO13" s="10">
        <f t="shared" si="2"/>
        <v>291</v>
      </c>
      <c r="BP13" s="10">
        <f t="shared" si="3"/>
        <v>0</v>
      </c>
      <c r="BQ13" s="10">
        <f t="shared" si="4"/>
        <v>235</v>
      </c>
      <c r="BR13" s="10">
        <f t="shared" si="5"/>
        <v>814</v>
      </c>
    </row>
    <row r="14" spans="1:75" x14ac:dyDescent="0.2">
      <c r="A14" t="s">
        <v>449</v>
      </c>
      <c r="B14" s="1">
        <v>0</v>
      </c>
      <c r="C14" s="1">
        <v>0</v>
      </c>
      <c r="D14" s="1">
        <v>0</v>
      </c>
      <c r="E14" s="1">
        <v>0</v>
      </c>
      <c r="F14" s="1">
        <v>326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427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Y14" s="15">
        <f t="shared" si="6"/>
        <v>0</v>
      </c>
      <c r="AZ14" s="15">
        <f t="shared" si="7"/>
        <v>0</v>
      </c>
      <c r="BA14" s="15">
        <f t="shared" si="8"/>
        <v>326</v>
      </c>
      <c r="BB14" s="15">
        <f t="shared" si="9"/>
        <v>0</v>
      </c>
      <c r="BC14" s="15">
        <f t="shared" si="10"/>
        <v>0</v>
      </c>
      <c r="BD14" s="11">
        <f t="shared" si="11"/>
        <v>0</v>
      </c>
      <c r="BE14" s="15">
        <f t="shared" si="12"/>
        <v>0</v>
      </c>
      <c r="BF14" s="15">
        <f t="shared" si="13"/>
        <v>0</v>
      </c>
      <c r="BG14" s="15">
        <f t="shared" si="14"/>
        <v>0</v>
      </c>
      <c r="BH14" s="15">
        <f t="shared" si="15"/>
        <v>0</v>
      </c>
      <c r="BI14" s="15">
        <f t="shared" si="16"/>
        <v>0</v>
      </c>
      <c r="BJ14" s="15">
        <f t="shared" si="17"/>
        <v>0</v>
      </c>
      <c r="BK14" s="15">
        <f t="shared" si="18"/>
        <v>0</v>
      </c>
      <c r="BL14" s="10"/>
      <c r="BM14" s="10">
        <f t="shared" si="0"/>
        <v>326</v>
      </c>
      <c r="BN14" s="10">
        <f t="shared" si="1"/>
        <v>0</v>
      </c>
      <c r="BO14" s="10">
        <f t="shared" si="2"/>
        <v>0</v>
      </c>
      <c r="BP14" s="10">
        <f t="shared" si="3"/>
        <v>0</v>
      </c>
      <c r="BQ14" s="10">
        <f t="shared" si="4"/>
        <v>0</v>
      </c>
      <c r="BR14" s="10">
        <f t="shared" si="5"/>
        <v>326</v>
      </c>
    </row>
    <row r="15" spans="1:75" x14ac:dyDescent="0.2">
      <c r="A15" t="s">
        <v>429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Y15" s="15">
        <f t="shared" si="6"/>
        <v>0</v>
      </c>
      <c r="AZ15" s="15">
        <f t="shared" si="7"/>
        <v>0</v>
      </c>
      <c r="BA15" s="15">
        <f t="shared" si="8"/>
        <v>0</v>
      </c>
      <c r="BB15" s="15">
        <f t="shared" si="9"/>
        <v>0</v>
      </c>
      <c r="BC15" s="15">
        <f t="shared" si="10"/>
        <v>0</v>
      </c>
      <c r="BD15" s="11">
        <f t="shared" si="11"/>
        <v>0</v>
      </c>
      <c r="BE15" s="15">
        <f t="shared" si="12"/>
        <v>0</v>
      </c>
      <c r="BF15" s="15">
        <f t="shared" si="13"/>
        <v>0</v>
      </c>
      <c r="BG15" s="15">
        <f t="shared" si="14"/>
        <v>0</v>
      </c>
      <c r="BH15" s="15">
        <f t="shared" si="15"/>
        <v>0</v>
      </c>
      <c r="BI15" s="15">
        <f t="shared" si="16"/>
        <v>0</v>
      </c>
      <c r="BJ15" s="15">
        <f t="shared" si="17"/>
        <v>0</v>
      </c>
      <c r="BK15" s="15">
        <f t="shared" si="18"/>
        <v>0</v>
      </c>
      <c r="BL15" s="10"/>
      <c r="BM15" s="10">
        <f t="shared" si="0"/>
        <v>0</v>
      </c>
      <c r="BN15" s="10">
        <f t="shared" si="1"/>
        <v>0</v>
      </c>
      <c r="BO15" s="10">
        <f t="shared" si="2"/>
        <v>0</v>
      </c>
      <c r="BP15" s="10">
        <f t="shared" si="3"/>
        <v>0</v>
      </c>
      <c r="BQ15" s="10">
        <f t="shared" si="4"/>
        <v>0</v>
      </c>
      <c r="BR15" s="10">
        <f t="shared" si="5"/>
        <v>0</v>
      </c>
    </row>
    <row r="16" spans="1:75" x14ac:dyDescent="0.2">
      <c r="A16" t="s">
        <v>436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Y16" s="15">
        <f t="shared" si="6"/>
        <v>0</v>
      </c>
      <c r="AZ16" s="15">
        <f t="shared" si="7"/>
        <v>0</v>
      </c>
      <c r="BA16" s="15">
        <f t="shared" si="8"/>
        <v>0</v>
      </c>
      <c r="BB16" s="15">
        <f t="shared" si="9"/>
        <v>0</v>
      </c>
      <c r="BC16" s="15">
        <f t="shared" si="10"/>
        <v>0</v>
      </c>
      <c r="BD16" s="11">
        <f t="shared" si="11"/>
        <v>0</v>
      </c>
      <c r="BE16" s="15">
        <f t="shared" si="12"/>
        <v>0</v>
      </c>
      <c r="BF16" s="15">
        <f t="shared" si="13"/>
        <v>0</v>
      </c>
      <c r="BG16" s="15">
        <f t="shared" si="14"/>
        <v>0</v>
      </c>
      <c r="BH16" s="15">
        <f t="shared" si="15"/>
        <v>0</v>
      </c>
      <c r="BI16" s="15">
        <f t="shared" si="16"/>
        <v>0</v>
      </c>
      <c r="BJ16" s="15">
        <f t="shared" si="17"/>
        <v>0</v>
      </c>
      <c r="BK16" s="15">
        <f t="shared" si="18"/>
        <v>0</v>
      </c>
      <c r="BL16" s="10"/>
      <c r="BM16" s="10">
        <f t="shared" si="0"/>
        <v>0</v>
      </c>
      <c r="BN16" s="10">
        <f t="shared" si="1"/>
        <v>0</v>
      </c>
      <c r="BO16" s="10">
        <f t="shared" si="2"/>
        <v>0</v>
      </c>
      <c r="BP16" s="10">
        <f t="shared" si="3"/>
        <v>0</v>
      </c>
      <c r="BQ16" s="10">
        <f t="shared" si="4"/>
        <v>0</v>
      </c>
      <c r="BR16" s="10">
        <f t="shared" si="5"/>
        <v>0</v>
      </c>
    </row>
    <row r="17" spans="1:75" s="12" customFormat="1" x14ac:dyDescent="0.2">
      <c r="A17" t="s">
        <v>438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121</v>
      </c>
      <c r="AI17" s="1">
        <v>2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8"/>
      <c r="AY17" s="15">
        <f t="shared" si="6"/>
        <v>0</v>
      </c>
      <c r="AZ17" s="15">
        <f t="shared" si="7"/>
        <v>0</v>
      </c>
      <c r="BA17" s="15">
        <f t="shared" si="8"/>
        <v>0</v>
      </c>
      <c r="BB17" s="15">
        <f t="shared" si="9"/>
        <v>0</v>
      </c>
      <c r="BC17" s="15">
        <f t="shared" si="10"/>
        <v>0</v>
      </c>
      <c r="BD17" s="11">
        <f t="shared" si="11"/>
        <v>0</v>
      </c>
      <c r="BE17" s="15">
        <f t="shared" si="12"/>
        <v>0</v>
      </c>
      <c r="BF17" s="15">
        <f t="shared" si="13"/>
        <v>0</v>
      </c>
      <c r="BG17" s="15">
        <f t="shared" si="14"/>
        <v>123</v>
      </c>
      <c r="BH17" s="15">
        <f t="shared" si="15"/>
        <v>0</v>
      </c>
      <c r="BI17" s="15">
        <f t="shared" si="16"/>
        <v>0</v>
      </c>
      <c r="BJ17" s="15">
        <f t="shared" si="17"/>
        <v>0</v>
      </c>
      <c r="BK17" s="15">
        <f t="shared" si="18"/>
        <v>0</v>
      </c>
      <c r="BL17" s="10"/>
      <c r="BM17" s="10">
        <f t="shared" si="0"/>
        <v>0</v>
      </c>
      <c r="BN17" s="10">
        <f t="shared" si="1"/>
        <v>0</v>
      </c>
      <c r="BO17" s="10">
        <f t="shared" si="2"/>
        <v>123</v>
      </c>
      <c r="BP17" s="10">
        <f t="shared" si="3"/>
        <v>0</v>
      </c>
      <c r="BQ17" s="10">
        <f t="shared" si="4"/>
        <v>0</v>
      </c>
      <c r="BR17" s="10">
        <f t="shared" si="5"/>
        <v>123</v>
      </c>
      <c r="BS17" s="8"/>
      <c r="BT17" s="8"/>
      <c r="BU17" s="8"/>
      <c r="BV17" s="8"/>
      <c r="BW17" s="8"/>
    </row>
    <row r="18" spans="1:75" x14ac:dyDescent="0.2">
      <c r="A18" t="s">
        <v>435</v>
      </c>
      <c r="B18" s="1">
        <v>335</v>
      </c>
      <c r="C18" s="1">
        <v>36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13</v>
      </c>
      <c r="L18" s="1">
        <v>62</v>
      </c>
      <c r="M18" s="1">
        <v>197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328</v>
      </c>
      <c r="Z18" s="1">
        <v>125</v>
      </c>
      <c r="AA18" s="1">
        <v>0</v>
      </c>
      <c r="AB18" s="1">
        <v>6</v>
      </c>
      <c r="AC18" s="1">
        <v>8</v>
      </c>
      <c r="AD18" s="1">
        <v>2090</v>
      </c>
      <c r="AE18" s="1">
        <v>108</v>
      </c>
      <c r="AF18" s="1">
        <v>64</v>
      </c>
      <c r="AG18" s="1">
        <v>10</v>
      </c>
      <c r="AH18" s="1">
        <v>4</v>
      </c>
      <c r="AI18" s="1">
        <v>0</v>
      </c>
      <c r="AJ18" s="1">
        <v>2655</v>
      </c>
      <c r="AK18" s="1">
        <v>95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1</v>
      </c>
      <c r="AW18" s="1">
        <v>0</v>
      </c>
      <c r="AY18" s="15">
        <f t="shared" si="6"/>
        <v>371</v>
      </c>
      <c r="AZ18" s="15">
        <f t="shared" si="7"/>
        <v>0</v>
      </c>
      <c r="BA18" s="15">
        <f t="shared" si="8"/>
        <v>0</v>
      </c>
      <c r="BB18" s="15">
        <f t="shared" si="9"/>
        <v>0</v>
      </c>
      <c r="BC18" s="15">
        <f t="shared" si="10"/>
        <v>0</v>
      </c>
      <c r="BD18" s="11">
        <f t="shared" si="11"/>
        <v>467</v>
      </c>
      <c r="BE18" s="15">
        <f t="shared" si="12"/>
        <v>2198</v>
      </c>
      <c r="BF18" s="15">
        <f t="shared" si="13"/>
        <v>74</v>
      </c>
      <c r="BG18" s="15">
        <f t="shared" si="14"/>
        <v>4</v>
      </c>
      <c r="BH18" s="15">
        <f t="shared" si="15"/>
        <v>2750</v>
      </c>
      <c r="BI18" s="15">
        <f t="shared" si="16"/>
        <v>0</v>
      </c>
      <c r="BJ18" s="15">
        <f t="shared" si="17"/>
        <v>0</v>
      </c>
      <c r="BK18" s="15">
        <f t="shared" si="18"/>
        <v>1</v>
      </c>
      <c r="BL18" s="10"/>
      <c r="BM18" s="10">
        <f t="shared" si="0"/>
        <v>371</v>
      </c>
      <c r="BN18" s="10">
        <f t="shared" si="1"/>
        <v>467</v>
      </c>
      <c r="BO18" s="10">
        <f t="shared" si="2"/>
        <v>5026</v>
      </c>
      <c r="BP18" s="10">
        <f t="shared" si="3"/>
        <v>0</v>
      </c>
      <c r="BQ18" s="10">
        <f t="shared" si="4"/>
        <v>1</v>
      </c>
      <c r="BR18" s="10">
        <f t="shared" si="5"/>
        <v>5865</v>
      </c>
    </row>
    <row r="19" spans="1:75" x14ac:dyDescent="0.2">
      <c r="A19" t="s">
        <v>428</v>
      </c>
      <c r="B19" s="1">
        <v>1606</v>
      </c>
      <c r="C19" s="1">
        <v>468</v>
      </c>
      <c r="D19" s="1">
        <v>0</v>
      </c>
      <c r="E19" s="1">
        <v>0</v>
      </c>
      <c r="F19" s="1">
        <v>2333</v>
      </c>
      <c r="G19" s="1">
        <v>379</v>
      </c>
      <c r="H19" s="1">
        <v>5</v>
      </c>
      <c r="I19" s="1">
        <v>0</v>
      </c>
      <c r="J19" s="1">
        <v>0</v>
      </c>
      <c r="K19" s="1">
        <v>1738</v>
      </c>
      <c r="L19" s="1">
        <v>331</v>
      </c>
      <c r="M19" s="1">
        <v>5</v>
      </c>
      <c r="N19" s="1">
        <v>0</v>
      </c>
      <c r="O19" s="1">
        <v>1266</v>
      </c>
      <c r="P19" s="1">
        <v>1320</v>
      </c>
      <c r="Q19" s="1">
        <v>131</v>
      </c>
      <c r="R19" s="1">
        <v>0</v>
      </c>
      <c r="S19" s="1">
        <v>16</v>
      </c>
      <c r="T19" s="1">
        <v>0</v>
      </c>
      <c r="U19" s="1">
        <v>0</v>
      </c>
      <c r="V19" s="1">
        <v>19</v>
      </c>
      <c r="W19" s="1">
        <v>0</v>
      </c>
      <c r="X19" s="1">
        <v>0</v>
      </c>
      <c r="Y19" s="1">
        <v>1001</v>
      </c>
      <c r="Z19" s="1">
        <v>2</v>
      </c>
      <c r="AA19" s="1">
        <v>0</v>
      </c>
      <c r="AB19" s="1">
        <v>225</v>
      </c>
      <c r="AC19" s="1">
        <v>0</v>
      </c>
      <c r="AD19" s="1">
        <v>433</v>
      </c>
      <c r="AE19" s="1">
        <v>50</v>
      </c>
      <c r="AF19" s="1">
        <v>62</v>
      </c>
      <c r="AG19" s="1">
        <v>20</v>
      </c>
      <c r="AH19" s="1">
        <v>6</v>
      </c>
      <c r="AI19" s="1">
        <v>0</v>
      </c>
      <c r="AJ19" s="1">
        <v>382</v>
      </c>
      <c r="AK19" s="1">
        <v>28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1</v>
      </c>
      <c r="AU19" s="1">
        <v>0</v>
      </c>
      <c r="AV19" s="1">
        <v>0</v>
      </c>
      <c r="AW19" s="1">
        <v>0</v>
      </c>
      <c r="AY19" s="15">
        <f t="shared" si="6"/>
        <v>2074</v>
      </c>
      <c r="AZ19" s="15">
        <f t="shared" si="7"/>
        <v>0</v>
      </c>
      <c r="BA19" s="15">
        <f t="shared" si="8"/>
        <v>2712</v>
      </c>
      <c r="BB19" s="15">
        <f t="shared" si="9"/>
        <v>5</v>
      </c>
      <c r="BC19" s="15">
        <f t="shared" si="10"/>
        <v>35</v>
      </c>
      <c r="BD19" s="11">
        <f t="shared" si="11"/>
        <v>1228</v>
      </c>
      <c r="BE19" s="15">
        <f t="shared" si="12"/>
        <v>483</v>
      </c>
      <c r="BF19" s="15">
        <f t="shared" si="13"/>
        <v>82</v>
      </c>
      <c r="BG19" s="15">
        <f t="shared" si="14"/>
        <v>6</v>
      </c>
      <c r="BH19" s="15">
        <f t="shared" si="15"/>
        <v>410</v>
      </c>
      <c r="BI19" s="15">
        <f t="shared" si="16"/>
        <v>0</v>
      </c>
      <c r="BJ19" s="15">
        <f t="shared" si="17"/>
        <v>1</v>
      </c>
      <c r="BK19" s="15">
        <f t="shared" si="18"/>
        <v>0</v>
      </c>
      <c r="BL19" s="10"/>
      <c r="BM19" s="10">
        <f t="shared" si="0"/>
        <v>4791</v>
      </c>
      <c r="BN19" s="10">
        <f t="shared" si="1"/>
        <v>1263</v>
      </c>
      <c r="BO19" s="10">
        <f t="shared" si="2"/>
        <v>981</v>
      </c>
      <c r="BP19" s="10">
        <f t="shared" si="3"/>
        <v>1</v>
      </c>
      <c r="BQ19" s="10">
        <f t="shared" si="4"/>
        <v>0</v>
      </c>
      <c r="BR19" s="10">
        <f t="shared" si="5"/>
        <v>7036</v>
      </c>
    </row>
    <row r="20" spans="1:75" x14ac:dyDescent="0.2">
      <c r="A20" t="s">
        <v>439</v>
      </c>
      <c r="B20" s="1">
        <v>0</v>
      </c>
      <c r="C20" s="1">
        <v>0</v>
      </c>
      <c r="D20" s="1">
        <v>0</v>
      </c>
      <c r="E20" s="1">
        <v>0</v>
      </c>
      <c r="F20" s="1">
        <v>1600</v>
      </c>
      <c r="G20" s="1">
        <v>120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952</v>
      </c>
      <c r="P20" s="1">
        <v>570</v>
      </c>
      <c r="Q20" s="1">
        <v>198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1314</v>
      </c>
      <c r="Z20" s="1">
        <v>122</v>
      </c>
      <c r="AA20" s="1">
        <v>0</v>
      </c>
      <c r="AB20" s="1">
        <v>271</v>
      </c>
      <c r="AC20" s="1">
        <v>5</v>
      </c>
      <c r="AD20" s="1">
        <v>514</v>
      </c>
      <c r="AE20" s="1">
        <v>30</v>
      </c>
      <c r="AF20" s="1">
        <v>935</v>
      </c>
      <c r="AG20" s="1">
        <v>140</v>
      </c>
      <c r="AH20" s="1">
        <v>500</v>
      </c>
      <c r="AI20" s="1">
        <v>1</v>
      </c>
      <c r="AJ20" s="1">
        <v>177</v>
      </c>
      <c r="AK20" s="1">
        <v>18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Y20" s="15">
        <f t="shared" si="6"/>
        <v>0</v>
      </c>
      <c r="AZ20" s="15">
        <f t="shared" si="7"/>
        <v>0</v>
      </c>
      <c r="BA20" s="15">
        <f t="shared" si="8"/>
        <v>1720</v>
      </c>
      <c r="BB20" s="15">
        <f t="shared" si="9"/>
        <v>0</v>
      </c>
      <c r="BC20" s="15">
        <f t="shared" si="10"/>
        <v>0</v>
      </c>
      <c r="BD20" s="11">
        <f t="shared" si="11"/>
        <v>1712</v>
      </c>
      <c r="BE20" s="15">
        <f t="shared" si="12"/>
        <v>544</v>
      </c>
      <c r="BF20" s="15">
        <f t="shared" si="13"/>
        <v>1075</v>
      </c>
      <c r="BG20" s="15">
        <f t="shared" si="14"/>
        <v>501</v>
      </c>
      <c r="BH20" s="15">
        <f t="shared" si="15"/>
        <v>195</v>
      </c>
      <c r="BI20" s="15">
        <f t="shared" si="16"/>
        <v>0</v>
      </c>
      <c r="BJ20" s="15">
        <f t="shared" si="17"/>
        <v>0</v>
      </c>
      <c r="BK20" s="15">
        <f t="shared" si="18"/>
        <v>0</v>
      </c>
      <c r="BL20" s="10"/>
      <c r="BM20" s="10">
        <f t="shared" si="0"/>
        <v>1720</v>
      </c>
      <c r="BN20" s="10">
        <f t="shared" si="1"/>
        <v>1712</v>
      </c>
      <c r="BO20" s="10">
        <f t="shared" si="2"/>
        <v>2315</v>
      </c>
      <c r="BP20" s="10">
        <f t="shared" si="3"/>
        <v>0</v>
      </c>
      <c r="BQ20" s="10">
        <f t="shared" si="4"/>
        <v>0</v>
      </c>
      <c r="BR20" s="10">
        <f t="shared" si="5"/>
        <v>5747</v>
      </c>
      <c r="BT20" s="9"/>
    </row>
    <row r="21" spans="1:75" x14ac:dyDescent="0.2">
      <c r="A21" t="s">
        <v>430</v>
      </c>
      <c r="B21" s="1">
        <v>35</v>
      </c>
      <c r="C21" s="1">
        <v>78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1</v>
      </c>
      <c r="L21" s="1">
        <v>32</v>
      </c>
      <c r="M21" s="1">
        <v>80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17</v>
      </c>
      <c r="T21" s="1">
        <v>0</v>
      </c>
      <c r="U21" s="1">
        <v>3</v>
      </c>
      <c r="V21" s="1">
        <v>500</v>
      </c>
      <c r="W21" s="1">
        <v>0</v>
      </c>
      <c r="X21" s="1">
        <v>0</v>
      </c>
      <c r="Y21" s="1">
        <v>127</v>
      </c>
      <c r="Z21" s="1">
        <v>4</v>
      </c>
      <c r="AA21" s="1">
        <v>5</v>
      </c>
      <c r="AB21" s="1">
        <v>615</v>
      </c>
      <c r="AC21" s="1">
        <v>3</v>
      </c>
      <c r="AD21" s="1">
        <v>110</v>
      </c>
      <c r="AE21" s="1">
        <v>322</v>
      </c>
      <c r="AF21" s="1">
        <v>168</v>
      </c>
      <c r="AG21" s="1">
        <v>287</v>
      </c>
      <c r="AH21" s="1">
        <v>10</v>
      </c>
      <c r="AI21" s="1">
        <v>13</v>
      </c>
      <c r="AJ21" s="1">
        <v>20</v>
      </c>
      <c r="AK21" s="1">
        <v>32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6</v>
      </c>
      <c r="AW21" s="1">
        <v>0</v>
      </c>
      <c r="AY21" s="15">
        <f t="shared" si="6"/>
        <v>113</v>
      </c>
      <c r="AZ21" s="15">
        <f t="shared" si="7"/>
        <v>0</v>
      </c>
      <c r="BA21" s="15">
        <f t="shared" si="8"/>
        <v>0</v>
      </c>
      <c r="BB21" s="15">
        <f t="shared" si="9"/>
        <v>0</v>
      </c>
      <c r="BC21" s="15">
        <f t="shared" si="10"/>
        <v>520</v>
      </c>
      <c r="BD21" s="11">
        <f t="shared" si="11"/>
        <v>754</v>
      </c>
      <c r="BE21" s="15">
        <f t="shared" si="12"/>
        <v>432</v>
      </c>
      <c r="BF21" s="15">
        <f t="shared" si="13"/>
        <v>455</v>
      </c>
      <c r="BG21" s="15">
        <f t="shared" si="14"/>
        <v>23</v>
      </c>
      <c r="BH21" s="15">
        <f t="shared" si="15"/>
        <v>52</v>
      </c>
      <c r="BI21" s="15">
        <f t="shared" si="16"/>
        <v>0</v>
      </c>
      <c r="BJ21" s="15">
        <f t="shared" si="17"/>
        <v>0</v>
      </c>
      <c r="BK21" s="15">
        <f t="shared" si="18"/>
        <v>6</v>
      </c>
      <c r="BL21" s="10"/>
      <c r="BM21" s="10">
        <f t="shared" si="0"/>
        <v>113</v>
      </c>
      <c r="BN21" s="10">
        <f t="shared" si="1"/>
        <v>1274</v>
      </c>
      <c r="BO21" s="10">
        <f t="shared" si="2"/>
        <v>962</v>
      </c>
      <c r="BP21" s="10">
        <f t="shared" si="3"/>
        <v>0</v>
      </c>
      <c r="BQ21" s="10">
        <f t="shared" si="4"/>
        <v>6</v>
      </c>
      <c r="BR21" s="10">
        <f t="shared" si="5"/>
        <v>2355</v>
      </c>
      <c r="BS21" s="12"/>
      <c r="BT21" s="12"/>
      <c r="BU21" s="12"/>
      <c r="BV21" s="12"/>
      <c r="BW21" s="12"/>
    </row>
    <row r="22" spans="1:75" x14ac:dyDescent="0.2">
      <c r="A22" t="s">
        <v>442</v>
      </c>
      <c r="B22" s="1">
        <v>28</v>
      </c>
      <c r="C22" s="1">
        <v>16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4</v>
      </c>
      <c r="M22" s="1">
        <v>50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4</v>
      </c>
      <c r="T22" s="1">
        <v>0</v>
      </c>
      <c r="U22" s="1">
        <v>0</v>
      </c>
      <c r="V22" s="1">
        <v>5</v>
      </c>
      <c r="W22" s="1">
        <v>0</v>
      </c>
      <c r="X22" s="1">
        <v>0</v>
      </c>
      <c r="Y22" s="1">
        <v>6</v>
      </c>
      <c r="Z22" s="1">
        <v>0</v>
      </c>
      <c r="AA22" s="1">
        <v>0</v>
      </c>
      <c r="AB22" s="1">
        <v>12</v>
      </c>
      <c r="AC22" s="1">
        <v>0</v>
      </c>
      <c r="AD22" s="1">
        <v>1</v>
      </c>
      <c r="AE22" s="1">
        <v>0</v>
      </c>
      <c r="AF22" s="1">
        <v>0</v>
      </c>
      <c r="AG22" s="1">
        <v>0</v>
      </c>
      <c r="AH22" s="1">
        <v>7</v>
      </c>
      <c r="AI22" s="1">
        <v>0</v>
      </c>
      <c r="AJ22" s="1">
        <v>3</v>
      </c>
      <c r="AK22" s="1">
        <v>3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Y22" s="15">
        <f t="shared" si="6"/>
        <v>44</v>
      </c>
      <c r="AZ22" s="15">
        <f t="shared" si="7"/>
        <v>0</v>
      </c>
      <c r="BA22" s="15">
        <f t="shared" si="8"/>
        <v>0</v>
      </c>
      <c r="BB22" s="15">
        <f t="shared" si="9"/>
        <v>0</v>
      </c>
      <c r="BC22" s="15">
        <f t="shared" si="10"/>
        <v>9</v>
      </c>
      <c r="BD22" s="11">
        <f t="shared" si="11"/>
        <v>18</v>
      </c>
      <c r="BE22" s="15">
        <f t="shared" si="12"/>
        <v>1</v>
      </c>
      <c r="BF22" s="15">
        <f t="shared" si="13"/>
        <v>0</v>
      </c>
      <c r="BG22" s="15">
        <f t="shared" si="14"/>
        <v>7</v>
      </c>
      <c r="BH22" s="15">
        <f t="shared" si="15"/>
        <v>6</v>
      </c>
      <c r="BI22" s="15">
        <f t="shared" si="16"/>
        <v>0</v>
      </c>
      <c r="BJ22" s="15">
        <f t="shared" si="17"/>
        <v>0</v>
      </c>
      <c r="BK22" s="15">
        <f t="shared" si="18"/>
        <v>0</v>
      </c>
      <c r="BL22" s="10"/>
      <c r="BM22" s="10">
        <f t="shared" si="0"/>
        <v>44</v>
      </c>
      <c r="BN22" s="10">
        <f t="shared" si="1"/>
        <v>27</v>
      </c>
      <c r="BO22" s="10">
        <f t="shared" si="2"/>
        <v>14</v>
      </c>
      <c r="BP22" s="10">
        <f t="shared" si="3"/>
        <v>0</v>
      </c>
      <c r="BQ22" s="10">
        <f t="shared" si="4"/>
        <v>0</v>
      </c>
      <c r="BR22" s="10">
        <f t="shared" si="5"/>
        <v>85</v>
      </c>
    </row>
    <row r="23" spans="1:75" x14ac:dyDescent="0.2">
      <c r="A23" t="s">
        <v>441</v>
      </c>
      <c r="B23" s="1">
        <v>0</v>
      </c>
      <c r="C23" s="1">
        <v>0</v>
      </c>
      <c r="D23" s="1">
        <v>0</v>
      </c>
      <c r="E23" s="1">
        <v>0</v>
      </c>
      <c r="F23" s="1">
        <v>11116</v>
      </c>
      <c r="G23" s="1">
        <v>0</v>
      </c>
      <c r="H23" s="1">
        <v>0</v>
      </c>
      <c r="I23" s="1">
        <v>115</v>
      </c>
      <c r="J23" s="1">
        <v>945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11116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Y23" s="15">
        <f t="shared" si="6"/>
        <v>0</v>
      </c>
      <c r="AZ23" s="15">
        <f t="shared" si="7"/>
        <v>0</v>
      </c>
      <c r="BA23" s="15">
        <f t="shared" si="8"/>
        <v>11116</v>
      </c>
      <c r="BB23" s="15">
        <f t="shared" si="9"/>
        <v>115</v>
      </c>
      <c r="BC23" s="15">
        <f t="shared" si="10"/>
        <v>0</v>
      </c>
      <c r="BD23" s="11">
        <f t="shared" si="11"/>
        <v>0</v>
      </c>
      <c r="BE23" s="15">
        <f t="shared" si="12"/>
        <v>0</v>
      </c>
      <c r="BF23" s="15">
        <f t="shared" si="13"/>
        <v>0</v>
      </c>
      <c r="BG23" s="15">
        <f t="shared" si="14"/>
        <v>0</v>
      </c>
      <c r="BH23" s="15">
        <f t="shared" si="15"/>
        <v>0</v>
      </c>
      <c r="BI23" s="15">
        <f t="shared" si="16"/>
        <v>0</v>
      </c>
      <c r="BJ23" s="15">
        <f t="shared" si="17"/>
        <v>0</v>
      </c>
      <c r="BK23" s="15">
        <f t="shared" si="18"/>
        <v>0</v>
      </c>
      <c r="BL23" s="10"/>
      <c r="BM23" s="10">
        <f t="shared" si="0"/>
        <v>11231</v>
      </c>
      <c r="BN23" s="10">
        <f t="shared" si="1"/>
        <v>0</v>
      </c>
      <c r="BO23" s="10">
        <f t="shared" si="2"/>
        <v>0</v>
      </c>
      <c r="BP23" s="10">
        <f t="shared" si="3"/>
        <v>0</v>
      </c>
      <c r="BQ23" s="10">
        <f t="shared" si="4"/>
        <v>0</v>
      </c>
      <c r="BR23" s="10">
        <f t="shared" si="5"/>
        <v>11231</v>
      </c>
    </row>
    <row r="24" spans="1:75" x14ac:dyDescent="0.2">
      <c r="A24" t="s">
        <v>440</v>
      </c>
      <c r="B24" s="1">
        <v>349</v>
      </c>
      <c r="C24" s="1">
        <v>59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138</v>
      </c>
      <c r="M24" s="1">
        <v>167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1</v>
      </c>
      <c r="Y24" s="1">
        <v>62</v>
      </c>
      <c r="Z24" s="1">
        <v>17</v>
      </c>
      <c r="AA24" s="1">
        <v>0</v>
      </c>
      <c r="AB24" s="1">
        <v>28</v>
      </c>
      <c r="AC24" s="1">
        <v>1</v>
      </c>
      <c r="AD24" s="1">
        <v>281</v>
      </c>
      <c r="AE24" s="1">
        <v>57</v>
      </c>
      <c r="AF24" s="1">
        <v>13</v>
      </c>
      <c r="AG24" s="1">
        <v>4</v>
      </c>
      <c r="AH24" s="1">
        <v>5</v>
      </c>
      <c r="AI24" s="1">
        <v>1</v>
      </c>
      <c r="AJ24" s="1">
        <v>1071</v>
      </c>
      <c r="AK24" s="1">
        <v>142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Y24" s="15">
        <f t="shared" si="6"/>
        <v>408</v>
      </c>
      <c r="AZ24" s="15">
        <f t="shared" si="7"/>
        <v>0</v>
      </c>
      <c r="BA24" s="15">
        <f t="shared" si="8"/>
        <v>0</v>
      </c>
      <c r="BB24" s="15">
        <f t="shared" si="9"/>
        <v>0</v>
      </c>
      <c r="BC24" s="15">
        <f t="shared" si="10"/>
        <v>0</v>
      </c>
      <c r="BD24" s="11">
        <f t="shared" si="11"/>
        <v>109</v>
      </c>
      <c r="BE24" s="15">
        <f t="shared" si="12"/>
        <v>338</v>
      </c>
      <c r="BF24" s="15">
        <f t="shared" si="13"/>
        <v>17</v>
      </c>
      <c r="BG24" s="15">
        <f t="shared" si="14"/>
        <v>6</v>
      </c>
      <c r="BH24" s="15">
        <f t="shared" si="15"/>
        <v>1213</v>
      </c>
      <c r="BI24" s="15">
        <f t="shared" si="16"/>
        <v>0</v>
      </c>
      <c r="BJ24" s="15">
        <f t="shared" si="17"/>
        <v>0</v>
      </c>
      <c r="BK24" s="15">
        <f t="shared" si="18"/>
        <v>0</v>
      </c>
      <c r="BL24" s="10"/>
      <c r="BM24" s="10">
        <f t="shared" si="0"/>
        <v>408</v>
      </c>
      <c r="BN24" s="10">
        <f t="shared" si="1"/>
        <v>109</v>
      </c>
      <c r="BO24" s="10">
        <f t="shared" si="2"/>
        <v>1574</v>
      </c>
      <c r="BP24" s="10">
        <f t="shared" si="3"/>
        <v>0</v>
      </c>
      <c r="BQ24" s="10">
        <f t="shared" si="4"/>
        <v>0</v>
      </c>
      <c r="BR24" s="10">
        <f t="shared" si="5"/>
        <v>2091</v>
      </c>
    </row>
    <row r="25" spans="1:75" x14ac:dyDescent="0.2">
      <c r="A25" t="s">
        <v>424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Y25" s="15">
        <f t="shared" si="6"/>
        <v>0</v>
      </c>
      <c r="AZ25" s="15">
        <f t="shared" si="7"/>
        <v>0</v>
      </c>
      <c r="BA25" s="15">
        <f t="shared" si="8"/>
        <v>0</v>
      </c>
      <c r="BB25" s="15">
        <f t="shared" si="9"/>
        <v>0</v>
      </c>
      <c r="BC25" s="15">
        <f t="shared" si="10"/>
        <v>0</v>
      </c>
      <c r="BD25" s="11">
        <f t="shared" si="11"/>
        <v>0</v>
      </c>
      <c r="BE25" s="15">
        <f t="shared" si="12"/>
        <v>0</v>
      </c>
      <c r="BF25" s="15">
        <f t="shared" si="13"/>
        <v>0</v>
      </c>
      <c r="BG25" s="15">
        <f t="shared" si="14"/>
        <v>0</v>
      </c>
      <c r="BH25" s="15">
        <f t="shared" si="15"/>
        <v>0</v>
      </c>
      <c r="BI25" s="15">
        <f t="shared" si="16"/>
        <v>0</v>
      </c>
      <c r="BJ25" s="15">
        <f t="shared" si="17"/>
        <v>0</v>
      </c>
      <c r="BK25" s="15">
        <f t="shared" si="18"/>
        <v>0</v>
      </c>
      <c r="BL25" s="10"/>
      <c r="BM25" s="10">
        <f t="shared" si="0"/>
        <v>0</v>
      </c>
      <c r="BN25" s="10">
        <f t="shared" si="1"/>
        <v>0</v>
      </c>
      <c r="BO25" s="10">
        <f t="shared" si="2"/>
        <v>0</v>
      </c>
      <c r="BP25" s="10">
        <f t="shared" si="3"/>
        <v>0</v>
      </c>
      <c r="BQ25" s="10">
        <f t="shared" si="4"/>
        <v>0</v>
      </c>
      <c r="BR25" s="10">
        <f t="shared" si="5"/>
        <v>0</v>
      </c>
    </row>
    <row r="26" spans="1:75" x14ac:dyDescent="0.2">
      <c r="A26" t="s">
        <v>431</v>
      </c>
      <c r="B26" s="1">
        <v>52193</v>
      </c>
      <c r="C26" s="1">
        <v>46255</v>
      </c>
      <c r="D26" s="1">
        <v>1236</v>
      </c>
      <c r="E26" s="1">
        <v>817</v>
      </c>
      <c r="F26" s="1">
        <v>4778</v>
      </c>
      <c r="G26" s="1">
        <v>107</v>
      </c>
      <c r="H26" s="1">
        <v>0</v>
      </c>
      <c r="I26" s="1">
        <v>0</v>
      </c>
      <c r="J26" s="1">
        <v>0</v>
      </c>
      <c r="K26" s="1">
        <v>35884</v>
      </c>
      <c r="L26" s="1">
        <v>55514</v>
      </c>
      <c r="M26" s="1">
        <v>7050</v>
      </c>
      <c r="N26" s="1">
        <v>5</v>
      </c>
      <c r="O26" s="1">
        <v>1971</v>
      </c>
      <c r="P26" s="1">
        <v>462</v>
      </c>
      <c r="Q26" s="1">
        <v>2447</v>
      </c>
      <c r="R26" s="1">
        <v>2</v>
      </c>
      <c r="S26" s="1">
        <v>174</v>
      </c>
      <c r="T26" s="1">
        <v>0</v>
      </c>
      <c r="U26" s="1">
        <v>0</v>
      </c>
      <c r="V26" s="1">
        <v>84</v>
      </c>
      <c r="W26" s="1">
        <v>0</v>
      </c>
      <c r="X26" s="1">
        <v>54</v>
      </c>
      <c r="Y26" s="1">
        <v>2512</v>
      </c>
      <c r="Z26" s="1">
        <v>0</v>
      </c>
      <c r="AA26" s="1">
        <v>1</v>
      </c>
      <c r="AB26" s="1">
        <v>1424</v>
      </c>
      <c r="AC26" s="1">
        <v>14</v>
      </c>
      <c r="AD26" s="1">
        <v>5617</v>
      </c>
      <c r="AE26" s="1">
        <v>1324</v>
      </c>
      <c r="AF26" s="1">
        <v>460</v>
      </c>
      <c r="AG26" s="1">
        <v>265</v>
      </c>
      <c r="AH26" s="1">
        <v>48</v>
      </c>
      <c r="AI26" s="1">
        <v>2518</v>
      </c>
      <c r="AJ26" s="1">
        <v>1653</v>
      </c>
      <c r="AK26" s="1">
        <v>66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7</v>
      </c>
      <c r="AU26" s="1">
        <v>0</v>
      </c>
      <c r="AV26" s="1">
        <v>0</v>
      </c>
      <c r="AW26" s="1">
        <v>0</v>
      </c>
      <c r="AY26" s="15">
        <f t="shared" si="6"/>
        <v>98448</v>
      </c>
      <c r="AZ26" s="15">
        <f t="shared" si="7"/>
        <v>2053</v>
      </c>
      <c r="BA26" s="15">
        <f t="shared" si="8"/>
        <v>4885</v>
      </c>
      <c r="BB26" s="15">
        <f t="shared" si="9"/>
        <v>0</v>
      </c>
      <c r="BC26" s="15">
        <f t="shared" si="10"/>
        <v>260</v>
      </c>
      <c r="BD26" s="11">
        <f t="shared" si="11"/>
        <v>4005</v>
      </c>
      <c r="BE26" s="15">
        <f t="shared" si="12"/>
        <v>6941</v>
      </c>
      <c r="BF26" s="15">
        <f t="shared" si="13"/>
        <v>725</v>
      </c>
      <c r="BG26" s="15">
        <f t="shared" si="14"/>
        <v>2566</v>
      </c>
      <c r="BH26" s="15">
        <f t="shared" si="15"/>
        <v>1719</v>
      </c>
      <c r="BI26" s="15">
        <f t="shared" si="16"/>
        <v>0</v>
      </c>
      <c r="BJ26" s="15">
        <f t="shared" si="17"/>
        <v>7</v>
      </c>
      <c r="BK26" s="15">
        <f t="shared" si="18"/>
        <v>0</v>
      </c>
      <c r="BL26" s="10"/>
      <c r="BM26" s="10">
        <f t="shared" si="0"/>
        <v>105386</v>
      </c>
      <c r="BN26" s="10">
        <f t="shared" si="1"/>
        <v>4265</v>
      </c>
      <c r="BO26" s="10">
        <f t="shared" si="2"/>
        <v>11951</v>
      </c>
      <c r="BP26" s="10">
        <f t="shared" si="3"/>
        <v>7</v>
      </c>
      <c r="BQ26" s="10">
        <f t="shared" si="4"/>
        <v>0</v>
      </c>
      <c r="BR26" s="10">
        <f t="shared" si="5"/>
        <v>121609</v>
      </c>
    </row>
    <row r="27" spans="1:75" x14ac:dyDescent="0.2">
      <c r="A27" t="s">
        <v>443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Y27" s="15">
        <f t="shared" ref="AY27:AY34" si="19">B27+C27</f>
        <v>0</v>
      </c>
      <c r="AZ27" s="15">
        <f t="shared" ref="AZ27:AZ34" si="20">D27+E27</f>
        <v>0</v>
      </c>
      <c r="BA27" s="15">
        <f t="shared" ref="BA27:BA34" si="21">F27+G27</f>
        <v>0</v>
      </c>
      <c r="BB27" s="15">
        <f t="shared" ref="BB27:BB34" si="22">H27+I27</f>
        <v>0</v>
      </c>
      <c r="BC27" s="10">
        <f t="shared" si="10"/>
        <v>0</v>
      </c>
      <c r="BD27" s="11">
        <f t="shared" si="11"/>
        <v>0</v>
      </c>
      <c r="BE27" s="10">
        <f t="shared" si="12"/>
        <v>0</v>
      </c>
      <c r="BF27" s="10">
        <f t="shared" si="13"/>
        <v>0</v>
      </c>
      <c r="BG27" s="10">
        <f t="shared" si="14"/>
        <v>0</v>
      </c>
      <c r="BH27" s="10">
        <f t="shared" si="15"/>
        <v>0</v>
      </c>
      <c r="BI27" s="10">
        <f t="shared" si="16"/>
        <v>0</v>
      </c>
      <c r="BJ27" s="10">
        <f t="shared" si="17"/>
        <v>0</v>
      </c>
      <c r="BK27" s="10">
        <f t="shared" si="18"/>
        <v>0</v>
      </c>
      <c r="BL27" s="10"/>
      <c r="BM27" s="10">
        <f t="shared" si="0"/>
        <v>0</v>
      </c>
      <c r="BN27" s="10">
        <f t="shared" si="1"/>
        <v>0</v>
      </c>
      <c r="BO27" s="10">
        <f t="shared" si="2"/>
        <v>0</v>
      </c>
      <c r="BP27" s="10">
        <f t="shared" si="3"/>
        <v>0</v>
      </c>
      <c r="BQ27" s="10">
        <f t="shared" si="4"/>
        <v>0</v>
      </c>
      <c r="BR27" s="10">
        <f t="shared" si="5"/>
        <v>0</v>
      </c>
    </row>
    <row r="28" spans="1:75" x14ac:dyDescent="0.2">
      <c r="A28" t="s">
        <v>451</v>
      </c>
      <c r="B28" s="1">
        <v>13</v>
      </c>
      <c r="C28" s="1">
        <v>10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12</v>
      </c>
      <c r="M28" s="1">
        <v>14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3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9</v>
      </c>
      <c r="AK28" s="1">
        <v>3</v>
      </c>
      <c r="AL28" s="1">
        <v>0</v>
      </c>
      <c r="AM28" s="1">
        <v>1</v>
      </c>
      <c r="AN28" s="1">
        <v>0</v>
      </c>
      <c r="AO28" s="1">
        <v>0</v>
      </c>
      <c r="AP28" s="1">
        <v>0</v>
      </c>
      <c r="AQ28" s="1">
        <v>5</v>
      </c>
      <c r="AR28" s="1">
        <v>0</v>
      </c>
      <c r="AS28" s="1">
        <v>25</v>
      </c>
      <c r="AT28" s="1">
        <v>11</v>
      </c>
      <c r="AU28" s="1">
        <v>0</v>
      </c>
      <c r="AV28" s="1">
        <v>0</v>
      </c>
      <c r="AW28" s="1">
        <v>0</v>
      </c>
      <c r="AY28" s="15">
        <f t="shared" si="19"/>
        <v>23</v>
      </c>
      <c r="AZ28" s="15">
        <f t="shared" si="20"/>
        <v>0</v>
      </c>
      <c r="BA28" s="15">
        <f t="shared" si="21"/>
        <v>0</v>
      </c>
      <c r="BB28" s="15">
        <f t="shared" si="22"/>
        <v>0</v>
      </c>
      <c r="BC28" s="10">
        <f t="shared" ref="BC28:BC34" si="23">SUM(R28:W28)</f>
        <v>0</v>
      </c>
      <c r="BD28" s="11">
        <f t="shared" ref="BD28:BD34" si="24">SUM(X28:AC28)</f>
        <v>3</v>
      </c>
      <c r="BE28" s="10">
        <f t="shared" ref="BE28:BE34" si="25">AD28+AE28</f>
        <v>0</v>
      </c>
      <c r="BF28" s="10">
        <f t="shared" ref="BF28:BF34" si="26">AF28+AG28</f>
        <v>0</v>
      </c>
      <c r="BG28" s="10">
        <f t="shared" ref="BG28:BG34" si="27">AH28+AI28</f>
        <v>0</v>
      </c>
      <c r="BH28" s="10">
        <f t="shared" ref="BH28:BH34" si="28">AJ28+AK28</f>
        <v>12</v>
      </c>
      <c r="BI28" s="10">
        <f t="shared" ref="BI28:BI34" si="29">AL28+AM28+AP28+AQ28+AR28</f>
        <v>6</v>
      </c>
      <c r="BJ28" s="10">
        <f t="shared" ref="BJ28:BJ34" si="30">AN28+AO28+AS28+AT28+AU28</f>
        <v>36</v>
      </c>
      <c r="BK28" s="10">
        <f t="shared" ref="BK28:BK34" si="31">AV28+AW28</f>
        <v>0</v>
      </c>
      <c r="BL28" s="10"/>
      <c r="BM28" s="10">
        <f t="shared" ref="BM28:BM34" si="32">SUM(AY28:BB28)</f>
        <v>23</v>
      </c>
      <c r="BN28" s="10">
        <f t="shared" ref="BN28:BN34" si="33">SUM(BC28:BD28)</f>
        <v>3</v>
      </c>
      <c r="BO28" s="10">
        <f t="shared" ref="BO28:BO34" si="34">SUM(BE28:BH28)</f>
        <v>12</v>
      </c>
      <c r="BP28" s="10">
        <f t="shared" ref="BP28:BP34" si="35">SUM(BI28:BJ28)</f>
        <v>42</v>
      </c>
      <c r="BQ28" s="10">
        <f t="shared" ref="BQ28:BQ34" si="36">SUM(BK28)</f>
        <v>0</v>
      </c>
      <c r="BR28" s="10">
        <f t="shared" ref="BR28:BR34" si="37">SUM(BM28:BQ28)</f>
        <v>80</v>
      </c>
    </row>
    <row r="29" spans="1:75" x14ac:dyDescent="0.2">
      <c r="A29" t="s">
        <v>446</v>
      </c>
      <c r="B29" s="1">
        <v>20176</v>
      </c>
      <c r="C29" s="1">
        <v>15888</v>
      </c>
      <c r="D29" s="1">
        <v>481</v>
      </c>
      <c r="E29" s="1">
        <v>157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6601</v>
      </c>
      <c r="L29" s="1">
        <v>24733</v>
      </c>
      <c r="M29" s="1">
        <v>4730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28</v>
      </c>
      <c r="T29" s="1">
        <v>0</v>
      </c>
      <c r="U29" s="1">
        <v>0</v>
      </c>
      <c r="V29" s="1">
        <v>268</v>
      </c>
      <c r="W29" s="1">
        <v>0</v>
      </c>
      <c r="X29" s="1">
        <v>0</v>
      </c>
      <c r="Y29" s="1">
        <v>682</v>
      </c>
      <c r="Z29" s="1">
        <v>0</v>
      </c>
      <c r="AA29" s="1">
        <v>0</v>
      </c>
      <c r="AB29" s="1">
        <v>144</v>
      </c>
      <c r="AC29" s="1">
        <v>0</v>
      </c>
      <c r="AD29" s="1">
        <v>1381</v>
      </c>
      <c r="AE29" s="1">
        <v>192</v>
      </c>
      <c r="AF29" s="1">
        <v>0</v>
      </c>
      <c r="AG29" s="1">
        <v>0</v>
      </c>
      <c r="AH29" s="1">
        <v>0</v>
      </c>
      <c r="AI29" s="1">
        <v>0</v>
      </c>
      <c r="AJ29" s="1">
        <v>130</v>
      </c>
      <c r="AK29" s="1">
        <v>10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Y29" s="15">
        <f t="shared" si="19"/>
        <v>36064</v>
      </c>
      <c r="AZ29" s="15">
        <f t="shared" si="20"/>
        <v>638</v>
      </c>
      <c r="BA29" s="15">
        <f t="shared" si="21"/>
        <v>0</v>
      </c>
      <c r="BB29" s="15">
        <f t="shared" si="22"/>
        <v>0</v>
      </c>
      <c r="BC29" s="10">
        <f t="shared" si="23"/>
        <v>296</v>
      </c>
      <c r="BD29" s="11">
        <f t="shared" si="24"/>
        <v>826</v>
      </c>
      <c r="BE29" s="10">
        <f t="shared" si="25"/>
        <v>1573</v>
      </c>
      <c r="BF29" s="10">
        <f t="shared" si="26"/>
        <v>0</v>
      </c>
      <c r="BG29" s="10">
        <f t="shared" si="27"/>
        <v>0</v>
      </c>
      <c r="BH29" s="10">
        <f t="shared" si="28"/>
        <v>140</v>
      </c>
      <c r="BI29" s="10">
        <f t="shared" si="29"/>
        <v>0</v>
      </c>
      <c r="BJ29" s="10">
        <f t="shared" si="30"/>
        <v>0</v>
      </c>
      <c r="BK29" s="10">
        <f t="shared" si="31"/>
        <v>0</v>
      </c>
      <c r="BL29" s="10"/>
      <c r="BM29" s="10">
        <f t="shared" si="32"/>
        <v>36702</v>
      </c>
      <c r="BN29" s="10">
        <f t="shared" si="33"/>
        <v>1122</v>
      </c>
      <c r="BO29" s="10">
        <f t="shared" si="34"/>
        <v>1713</v>
      </c>
      <c r="BP29" s="10">
        <f t="shared" si="35"/>
        <v>0</v>
      </c>
      <c r="BQ29" s="10">
        <f t="shared" si="36"/>
        <v>0</v>
      </c>
      <c r="BR29" s="10">
        <f t="shared" si="37"/>
        <v>39537</v>
      </c>
    </row>
    <row r="30" spans="1:75" x14ac:dyDescent="0.2">
      <c r="A30" t="s">
        <v>447</v>
      </c>
      <c r="B30" s="1">
        <v>6406</v>
      </c>
      <c r="C30" s="1">
        <v>607</v>
      </c>
      <c r="D30" s="1">
        <v>0</v>
      </c>
      <c r="E30" s="1">
        <v>1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382</v>
      </c>
      <c r="L30" s="1">
        <v>5309</v>
      </c>
      <c r="M30" s="1">
        <v>1322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Y30" s="15">
        <f t="shared" si="19"/>
        <v>7013</v>
      </c>
      <c r="AZ30" s="15">
        <f t="shared" si="20"/>
        <v>1</v>
      </c>
      <c r="BA30" s="15">
        <f t="shared" si="21"/>
        <v>0</v>
      </c>
      <c r="BB30" s="15">
        <f t="shared" si="22"/>
        <v>0</v>
      </c>
      <c r="BC30" s="10">
        <f t="shared" si="23"/>
        <v>0</v>
      </c>
      <c r="BD30" s="11">
        <f t="shared" si="24"/>
        <v>0</v>
      </c>
      <c r="BE30" s="10">
        <f t="shared" si="25"/>
        <v>0</v>
      </c>
      <c r="BF30" s="10">
        <f t="shared" si="26"/>
        <v>0</v>
      </c>
      <c r="BG30" s="10">
        <f t="shared" si="27"/>
        <v>0</v>
      </c>
      <c r="BH30" s="10">
        <f t="shared" si="28"/>
        <v>0</v>
      </c>
      <c r="BI30" s="10">
        <f t="shared" si="29"/>
        <v>0</v>
      </c>
      <c r="BJ30" s="10">
        <f t="shared" si="30"/>
        <v>0</v>
      </c>
      <c r="BK30" s="10">
        <f t="shared" si="31"/>
        <v>0</v>
      </c>
      <c r="BL30" s="10"/>
      <c r="BM30" s="10">
        <f t="shared" si="32"/>
        <v>7014</v>
      </c>
      <c r="BN30" s="10">
        <f t="shared" si="33"/>
        <v>0</v>
      </c>
      <c r="BO30" s="10">
        <f t="shared" si="34"/>
        <v>0</v>
      </c>
      <c r="BP30" s="10">
        <f t="shared" si="35"/>
        <v>0</v>
      </c>
      <c r="BQ30" s="10">
        <f t="shared" si="36"/>
        <v>0</v>
      </c>
      <c r="BR30" s="10">
        <f t="shared" si="37"/>
        <v>7014</v>
      </c>
    </row>
    <row r="31" spans="1:75" x14ac:dyDescent="0.2">
      <c r="A31" t="s">
        <v>448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>
        <v>0</v>
      </c>
      <c r="I31" s="50">
        <v>0</v>
      </c>
      <c r="J31" s="50">
        <v>0</v>
      </c>
      <c r="K31" s="50">
        <v>0</v>
      </c>
      <c r="L31" s="39">
        <v>0</v>
      </c>
      <c r="M31" s="39">
        <v>0</v>
      </c>
      <c r="N31" s="50">
        <v>0</v>
      </c>
      <c r="O31" s="50">
        <v>0</v>
      </c>
      <c r="P31" s="50">
        <v>0</v>
      </c>
      <c r="Q31" s="50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332</v>
      </c>
      <c r="AA31" s="39">
        <v>0</v>
      </c>
      <c r="AB31" s="39">
        <v>0</v>
      </c>
      <c r="AC31" s="39">
        <v>60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v>0</v>
      </c>
      <c r="AY31" s="15">
        <f t="shared" si="19"/>
        <v>0</v>
      </c>
      <c r="AZ31" s="15">
        <f t="shared" si="20"/>
        <v>0</v>
      </c>
      <c r="BA31" s="15">
        <f t="shared" si="21"/>
        <v>0</v>
      </c>
      <c r="BB31" s="15">
        <f t="shared" si="22"/>
        <v>0</v>
      </c>
      <c r="BC31" s="10">
        <f t="shared" si="23"/>
        <v>0</v>
      </c>
      <c r="BD31" s="11">
        <f t="shared" si="24"/>
        <v>392</v>
      </c>
      <c r="BE31" s="10">
        <f t="shared" si="25"/>
        <v>0</v>
      </c>
      <c r="BF31" s="10">
        <f t="shared" si="26"/>
        <v>0</v>
      </c>
      <c r="BG31" s="10">
        <f t="shared" si="27"/>
        <v>0</v>
      </c>
      <c r="BH31" s="10">
        <f t="shared" si="28"/>
        <v>0</v>
      </c>
      <c r="BI31" s="10">
        <f t="shared" si="29"/>
        <v>0</v>
      </c>
      <c r="BJ31" s="10">
        <f t="shared" si="30"/>
        <v>0</v>
      </c>
      <c r="BK31" s="10">
        <f t="shared" si="31"/>
        <v>0</v>
      </c>
      <c r="BL31" s="10"/>
      <c r="BM31" s="10">
        <f t="shared" si="32"/>
        <v>0</v>
      </c>
      <c r="BN31" s="10">
        <f t="shared" si="33"/>
        <v>392</v>
      </c>
      <c r="BO31" s="10">
        <f t="shared" si="34"/>
        <v>0</v>
      </c>
      <c r="BP31" s="10">
        <f t="shared" si="35"/>
        <v>0</v>
      </c>
      <c r="BQ31" s="10">
        <f t="shared" si="36"/>
        <v>0</v>
      </c>
      <c r="BR31" s="10">
        <f t="shared" si="37"/>
        <v>392</v>
      </c>
    </row>
    <row r="32" spans="1:75" x14ac:dyDescent="0.2">
      <c r="A32" s="106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39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Y32" s="15">
        <f t="shared" si="19"/>
        <v>0</v>
      </c>
      <c r="AZ32" s="15">
        <f t="shared" si="20"/>
        <v>0</v>
      </c>
      <c r="BA32" s="15">
        <f t="shared" si="21"/>
        <v>0</v>
      </c>
      <c r="BB32" s="15">
        <f t="shared" si="22"/>
        <v>0</v>
      </c>
      <c r="BC32" s="10">
        <f t="shared" si="23"/>
        <v>0</v>
      </c>
      <c r="BD32" s="11">
        <f t="shared" si="24"/>
        <v>0</v>
      </c>
      <c r="BE32" s="10">
        <f t="shared" si="25"/>
        <v>0</v>
      </c>
      <c r="BF32" s="10">
        <f t="shared" si="26"/>
        <v>0</v>
      </c>
      <c r="BG32" s="10">
        <f t="shared" si="27"/>
        <v>0</v>
      </c>
      <c r="BH32" s="10">
        <f t="shared" si="28"/>
        <v>0</v>
      </c>
      <c r="BI32" s="10">
        <f t="shared" si="29"/>
        <v>0</v>
      </c>
      <c r="BJ32" s="10">
        <f t="shared" si="30"/>
        <v>0</v>
      </c>
      <c r="BK32" s="10">
        <f t="shared" si="31"/>
        <v>0</v>
      </c>
      <c r="BL32" s="10"/>
      <c r="BM32" s="10">
        <f t="shared" si="32"/>
        <v>0</v>
      </c>
      <c r="BN32" s="10">
        <f t="shared" si="33"/>
        <v>0</v>
      </c>
      <c r="BO32" s="10">
        <f t="shared" si="34"/>
        <v>0</v>
      </c>
      <c r="BP32" s="10">
        <f t="shared" si="35"/>
        <v>0</v>
      </c>
      <c r="BQ32" s="10">
        <f t="shared" si="36"/>
        <v>0</v>
      </c>
      <c r="BR32" s="10">
        <f t="shared" si="37"/>
        <v>0</v>
      </c>
    </row>
    <row r="33" spans="1:70" x14ac:dyDescent="0.2">
      <c r="A33" s="106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39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Y33" s="15">
        <f t="shared" si="19"/>
        <v>0</v>
      </c>
      <c r="AZ33" s="15">
        <f t="shared" si="20"/>
        <v>0</v>
      </c>
      <c r="BA33" s="15">
        <f t="shared" si="21"/>
        <v>0</v>
      </c>
      <c r="BB33" s="15">
        <f t="shared" si="22"/>
        <v>0</v>
      </c>
      <c r="BC33" s="10">
        <f t="shared" si="23"/>
        <v>0</v>
      </c>
      <c r="BD33" s="11">
        <f t="shared" si="24"/>
        <v>0</v>
      </c>
      <c r="BE33" s="10">
        <f t="shared" si="25"/>
        <v>0</v>
      </c>
      <c r="BF33" s="10">
        <f t="shared" si="26"/>
        <v>0</v>
      </c>
      <c r="BG33" s="10">
        <f t="shared" si="27"/>
        <v>0</v>
      </c>
      <c r="BH33" s="10">
        <f t="shared" si="28"/>
        <v>0</v>
      </c>
      <c r="BI33" s="10">
        <f t="shared" si="29"/>
        <v>0</v>
      </c>
      <c r="BJ33" s="10">
        <f t="shared" si="30"/>
        <v>0</v>
      </c>
      <c r="BK33" s="10">
        <f t="shared" si="31"/>
        <v>0</v>
      </c>
      <c r="BL33" s="10"/>
      <c r="BM33" s="10">
        <f t="shared" si="32"/>
        <v>0</v>
      </c>
      <c r="BN33" s="10">
        <f t="shared" si="33"/>
        <v>0</v>
      </c>
      <c r="BO33" s="10">
        <f t="shared" si="34"/>
        <v>0</v>
      </c>
      <c r="BP33" s="10">
        <f t="shared" si="35"/>
        <v>0</v>
      </c>
      <c r="BQ33" s="10">
        <f t="shared" si="36"/>
        <v>0</v>
      </c>
      <c r="BR33" s="10">
        <f t="shared" si="37"/>
        <v>0</v>
      </c>
    </row>
    <row r="34" spans="1:70" x14ac:dyDescent="0.2">
      <c r="A34" s="50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39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Y34" s="15">
        <f t="shared" si="19"/>
        <v>0</v>
      </c>
      <c r="AZ34" s="15">
        <f t="shared" si="20"/>
        <v>0</v>
      </c>
      <c r="BA34" s="15">
        <f t="shared" si="21"/>
        <v>0</v>
      </c>
      <c r="BB34" s="15">
        <f t="shared" si="22"/>
        <v>0</v>
      </c>
      <c r="BC34" s="10">
        <f t="shared" si="23"/>
        <v>0</v>
      </c>
      <c r="BD34" s="11">
        <f t="shared" si="24"/>
        <v>0</v>
      </c>
      <c r="BE34" s="10">
        <f t="shared" si="25"/>
        <v>0</v>
      </c>
      <c r="BF34" s="10">
        <f t="shared" si="26"/>
        <v>0</v>
      </c>
      <c r="BG34" s="10">
        <f t="shared" si="27"/>
        <v>0</v>
      </c>
      <c r="BH34" s="10">
        <f t="shared" si="28"/>
        <v>0</v>
      </c>
      <c r="BI34" s="10">
        <f t="shared" si="29"/>
        <v>0</v>
      </c>
      <c r="BJ34" s="10">
        <f t="shared" si="30"/>
        <v>0</v>
      </c>
      <c r="BK34" s="10">
        <f t="shared" si="31"/>
        <v>0</v>
      </c>
      <c r="BL34" s="10"/>
      <c r="BM34" s="10">
        <f t="shared" si="32"/>
        <v>0</v>
      </c>
      <c r="BN34" s="10">
        <f t="shared" si="33"/>
        <v>0</v>
      </c>
      <c r="BO34" s="10">
        <f t="shared" si="34"/>
        <v>0</v>
      </c>
      <c r="BP34" s="10">
        <f t="shared" si="35"/>
        <v>0</v>
      </c>
      <c r="BQ34" s="10">
        <f t="shared" si="36"/>
        <v>0</v>
      </c>
      <c r="BR34" s="10">
        <f t="shared" si="37"/>
        <v>0</v>
      </c>
    </row>
    <row r="35" spans="1:70" s="62" customFormat="1" x14ac:dyDescent="0.2">
      <c r="A35" s="62" t="s">
        <v>59</v>
      </c>
      <c r="B35" s="63">
        <f t="shared" ref="B35:AW35" si="38">SUM(B2:B34)</f>
        <v>131262</v>
      </c>
      <c r="C35" s="63">
        <f t="shared" si="38"/>
        <v>105893</v>
      </c>
      <c r="D35" s="63">
        <f t="shared" si="38"/>
        <v>1795</v>
      </c>
      <c r="E35" s="63">
        <f t="shared" si="38"/>
        <v>1797</v>
      </c>
      <c r="F35" s="63">
        <f t="shared" si="38"/>
        <v>40714</v>
      </c>
      <c r="G35" s="63">
        <f t="shared" si="38"/>
        <v>650</v>
      </c>
      <c r="H35" s="63">
        <f t="shared" si="38"/>
        <v>2284</v>
      </c>
      <c r="I35" s="63">
        <f t="shared" si="38"/>
        <v>478</v>
      </c>
      <c r="J35" s="63">
        <f t="shared" si="38"/>
        <v>3089</v>
      </c>
      <c r="K35" s="63">
        <f t="shared" si="38"/>
        <v>70569</v>
      </c>
      <c r="L35" s="63">
        <f t="shared" si="38"/>
        <v>137111</v>
      </c>
      <c r="M35" s="63">
        <f t="shared" si="38"/>
        <v>22988</v>
      </c>
      <c r="N35" s="63">
        <f t="shared" si="38"/>
        <v>5</v>
      </c>
      <c r="O35" s="63">
        <f t="shared" si="38"/>
        <v>5269</v>
      </c>
      <c r="P35" s="63">
        <f t="shared" si="38"/>
        <v>2444</v>
      </c>
      <c r="Q35" s="63">
        <f t="shared" si="38"/>
        <v>19988</v>
      </c>
      <c r="R35" s="63">
        <f t="shared" si="38"/>
        <v>2</v>
      </c>
      <c r="S35" s="63">
        <f t="shared" si="38"/>
        <v>789</v>
      </c>
      <c r="T35" s="63">
        <f t="shared" si="38"/>
        <v>2</v>
      </c>
      <c r="U35" s="63">
        <f t="shared" si="38"/>
        <v>3</v>
      </c>
      <c r="V35" s="63">
        <f t="shared" si="38"/>
        <v>972</v>
      </c>
      <c r="W35" s="63">
        <f t="shared" si="38"/>
        <v>31</v>
      </c>
      <c r="X35" s="63">
        <f t="shared" si="38"/>
        <v>82</v>
      </c>
      <c r="Y35" s="63">
        <f t="shared" si="38"/>
        <v>16700</v>
      </c>
      <c r="Z35" s="63">
        <f t="shared" si="38"/>
        <v>890</v>
      </c>
      <c r="AA35" s="63">
        <f t="shared" si="38"/>
        <v>17</v>
      </c>
      <c r="AB35" s="63">
        <f t="shared" si="38"/>
        <v>5621</v>
      </c>
      <c r="AC35" s="63">
        <f t="shared" si="38"/>
        <v>122</v>
      </c>
      <c r="AD35" s="63">
        <f t="shared" si="38"/>
        <v>14654</v>
      </c>
      <c r="AE35" s="63">
        <f t="shared" si="38"/>
        <v>3381</v>
      </c>
      <c r="AF35" s="63">
        <f t="shared" si="38"/>
        <v>2932</v>
      </c>
      <c r="AG35" s="63">
        <f t="shared" si="38"/>
        <v>1058</v>
      </c>
      <c r="AH35" s="63">
        <f t="shared" si="38"/>
        <v>984</v>
      </c>
      <c r="AI35" s="63">
        <f t="shared" si="38"/>
        <v>2554</v>
      </c>
      <c r="AJ35" s="63">
        <f t="shared" si="38"/>
        <v>8216</v>
      </c>
      <c r="AK35" s="63">
        <f t="shared" si="38"/>
        <v>798</v>
      </c>
      <c r="AL35" s="63">
        <f t="shared" si="38"/>
        <v>89</v>
      </c>
      <c r="AM35" s="63">
        <f t="shared" si="38"/>
        <v>1925</v>
      </c>
      <c r="AN35" s="63">
        <f t="shared" si="38"/>
        <v>85</v>
      </c>
      <c r="AO35" s="63">
        <f t="shared" si="38"/>
        <v>373</v>
      </c>
      <c r="AP35" s="63">
        <f t="shared" si="38"/>
        <v>0</v>
      </c>
      <c r="AQ35" s="63">
        <f t="shared" si="38"/>
        <v>130</v>
      </c>
      <c r="AR35" s="63">
        <f t="shared" si="38"/>
        <v>0</v>
      </c>
      <c r="AS35" s="63">
        <f t="shared" si="38"/>
        <v>95</v>
      </c>
      <c r="AT35" s="63">
        <f t="shared" si="38"/>
        <v>221</v>
      </c>
      <c r="AU35" s="63">
        <f t="shared" si="38"/>
        <v>9</v>
      </c>
      <c r="AV35" s="63">
        <f t="shared" si="38"/>
        <v>305</v>
      </c>
      <c r="AW35" s="63">
        <f t="shared" si="38"/>
        <v>872</v>
      </c>
      <c r="AX35" s="63"/>
      <c r="AY35" s="63">
        <f t="shared" ref="AY35:BK35" si="39">SUM(AY2:AY34)</f>
        <v>237155</v>
      </c>
      <c r="AZ35" s="63">
        <f t="shared" si="39"/>
        <v>3592</v>
      </c>
      <c r="BA35" s="63">
        <f t="shared" si="39"/>
        <v>41364</v>
      </c>
      <c r="BB35" s="63">
        <f t="shared" si="39"/>
        <v>2762</v>
      </c>
      <c r="BC35" s="63">
        <f t="shared" si="39"/>
        <v>1799</v>
      </c>
      <c r="BD35" s="63">
        <f t="shared" si="39"/>
        <v>23432</v>
      </c>
      <c r="BE35" s="63">
        <f t="shared" si="39"/>
        <v>18035</v>
      </c>
      <c r="BF35" s="63">
        <f t="shared" si="39"/>
        <v>3990</v>
      </c>
      <c r="BG35" s="63">
        <f t="shared" si="39"/>
        <v>3538</v>
      </c>
      <c r="BH35" s="63">
        <f t="shared" si="39"/>
        <v>9014</v>
      </c>
      <c r="BI35" s="63">
        <f t="shared" si="39"/>
        <v>2144</v>
      </c>
      <c r="BJ35" s="63">
        <f t="shared" si="39"/>
        <v>783</v>
      </c>
      <c r="BK35" s="63">
        <f t="shared" si="39"/>
        <v>1177</v>
      </c>
      <c r="BL35" s="63"/>
      <c r="BM35" s="63">
        <f t="shared" ref="BM35:BR35" si="40">SUM(BM2:BM34)</f>
        <v>284873</v>
      </c>
      <c r="BN35" s="63">
        <f t="shared" si="40"/>
        <v>25231</v>
      </c>
      <c r="BO35" s="63">
        <f t="shared" si="40"/>
        <v>34577</v>
      </c>
      <c r="BP35" s="63">
        <f t="shared" si="40"/>
        <v>2927</v>
      </c>
      <c r="BQ35" s="63">
        <f t="shared" si="40"/>
        <v>1177</v>
      </c>
      <c r="BR35" s="63">
        <f t="shared" si="40"/>
        <v>348785</v>
      </c>
    </row>
    <row r="36" spans="1:70" x14ac:dyDescent="0.2">
      <c r="A36" s="55" t="s">
        <v>367</v>
      </c>
      <c r="B36" s="55">
        <f t="shared" ref="B36:AW36" si="41">COUNTIF(B2:B34,"&gt;0")</f>
        <v>18</v>
      </c>
      <c r="C36" s="55">
        <f t="shared" si="41"/>
        <v>18</v>
      </c>
      <c r="D36" s="55">
        <f t="shared" si="41"/>
        <v>6</v>
      </c>
      <c r="E36" s="55">
        <f t="shared" si="41"/>
        <v>7</v>
      </c>
      <c r="F36" s="55">
        <f t="shared" si="41"/>
        <v>9</v>
      </c>
      <c r="G36" s="55">
        <f t="shared" si="41"/>
        <v>5</v>
      </c>
      <c r="H36" s="55">
        <f t="shared" si="41"/>
        <v>4</v>
      </c>
      <c r="I36" s="55">
        <f t="shared" si="41"/>
        <v>3</v>
      </c>
      <c r="J36" s="55">
        <f t="shared" si="41"/>
        <v>3</v>
      </c>
      <c r="K36" s="55">
        <f t="shared" si="41"/>
        <v>13</v>
      </c>
      <c r="L36" s="55">
        <f t="shared" si="41"/>
        <v>17</v>
      </c>
      <c r="M36" s="55">
        <f t="shared" si="41"/>
        <v>15</v>
      </c>
      <c r="N36" s="55">
        <f t="shared" si="41"/>
        <v>1</v>
      </c>
      <c r="O36" s="55">
        <f t="shared" si="41"/>
        <v>6</v>
      </c>
      <c r="P36" s="55">
        <f t="shared" si="41"/>
        <v>4</v>
      </c>
      <c r="Q36" s="55">
        <f t="shared" si="41"/>
        <v>9</v>
      </c>
      <c r="R36" s="55">
        <f t="shared" si="41"/>
        <v>1</v>
      </c>
      <c r="S36" s="55">
        <f t="shared" si="41"/>
        <v>11</v>
      </c>
      <c r="T36" s="55">
        <f t="shared" si="41"/>
        <v>2</v>
      </c>
      <c r="U36" s="55">
        <f t="shared" si="41"/>
        <v>1</v>
      </c>
      <c r="V36" s="55">
        <f t="shared" si="41"/>
        <v>10</v>
      </c>
      <c r="W36" s="55">
        <f t="shared" si="41"/>
        <v>1</v>
      </c>
      <c r="X36" s="55">
        <f t="shared" si="41"/>
        <v>4</v>
      </c>
      <c r="Y36" s="55">
        <f t="shared" si="41"/>
        <v>16</v>
      </c>
      <c r="Z36" s="55">
        <f t="shared" si="41"/>
        <v>10</v>
      </c>
      <c r="AA36" s="55">
        <f t="shared" si="41"/>
        <v>4</v>
      </c>
      <c r="AB36" s="55">
        <f t="shared" si="41"/>
        <v>17</v>
      </c>
      <c r="AC36" s="55">
        <f t="shared" si="41"/>
        <v>9</v>
      </c>
      <c r="AD36" s="55">
        <f t="shared" si="41"/>
        <v>16</v>
      </c>
      <c r="AE36" s="55">
        <f t="shared" si="41"/>
        <v>13</v>
      </c>
      <c r="AF36" s="55">
        <f t="shared" si="41"/>
        <v>14</v>
      </c>
      <c r="AG36" s="55">
        <f t="shared" si="41"/>
        <v>12</v>
      </c>
      <c r="AH36" s="55">
        <f t="shared" si="41"/>
        <v>13</v>
      </c>
      <c r="AI36" s="55">
        <f t="shared" si="41"/>
        <v>8</v>
      </c>
      <c r="AJ36" s="55">
        <f t="shared" si="41"/>
        <v>16</v>
      </c>
      <c r="AK36" s="55">
        <f t="shared" si="41"/>
        <v>15</v>
      </c>
      <c r="AL36" s="55">
        <f t="shared" si="41"/>
        <v>4</v>
      </c>
      <c r="AM36" s="55">
        <f t="shared" si="41"/>
        <v>5</v>
      </c>
      <c r="AN36" s="55">
        <f t="shared" si="41"/>
        <v>1</v>
      </c>
      <c r="AO36" s="55">
        <f t="shared" si="41"/>
        <v>3</v>
      </c>
      <c r="AP36" s="55">
        <f t="shared" si="41"/>
        <v>0</v>
      </c>
      <c r="AQ36" s="55">
        <f t="shared" si="41"/>
        <v>4</v>
      </c>
      <c r="AR36" s="55">
        <f t="shared" si="41"/>
        <v>0</v>
      </c>
      <c r="AS36" s="55">
        <f t="shared" si="41"/>
        <v>4</v>
      </c>
      <c r="AT36" s="55">
        <f t="shared" si="41"/>
        <v>7</v>
      </c>
      <c r="AU36" s="55">
        <f t="shared" si="41"/>
        <v>2</v>
      </c>
      <c r="AV36" s="55">
        <f t="shared" si="41"/>
        <v>3</v>
      </c>
      <c r="AW36" s="55">
        <f t="shared" si="41"/>
        <v>5</v>
      </c>
      <c r="AX36" s="55"/>
      <c r="AY36" s="55">
        <f t="shared" ref="AY36:BK36" si="42">COUNTIF(AY2:AY34,"&gt;0")</f>
        <v>18</v>
      </c>
      <c r="AZ36" s="55">
        <f t="shared" si="42"/>
        <v>8</v>
      </c>
      <c r="BA36" s="55">
        <f t="shared" si="42"/>
        <v>9</v>
      </c>
      <c r="BB36" s="55">
        <f t="shared" si="42"/>
        <v>5</v>
      </c>
      <c r="BC36" s="55">
        <f t="shared" si="42"/>
        <v>12</v>
      </c>
      <c r="BD36" s="55">
        <f t="shared" si="42"/>
        <v>18</v>
      </c>
      <c r="BE36" s="55">
        <f t="shared" si="42"/>
        <v>16</v>
      </c>
      <c r="BF36" s="55">
        <f t="shared" si="42"/>
        <v>14</v>
      </c>
      <c r="BG36" s="55">
        <f t="shared" si="42"/>
        <v>13</v>
      </c>
      <c r="BH36" s="55">
        <f t="shared" si="42"/>
        <v>17</v>
      </c>
      <c r="BI36" s="55">
        <f t="shared" si="42"/>
        <v>6</v>
      </c>
      <c r="BJ36" s="55">
        <f t="shared" si="42"/>
        <v>8</v>
      </c>
      <c r="BK36" s="55">
        <f t="shared" si="42"/>
        <v>8</v>
      </c>
      <c r="BL36" s="55"/>
      <c r="BM36" s="55">
        <f t="shared" ref="BM36:BR36" si="43">COUNTIF(BM2:BM34,"&gt;0")</f>
        <v>23</v>
      </c>
      <c r="BN36" s="55">
        <f t="shared" si="43"/>
        <v>18</v>
      </c>
      <c r="BO36" s="55">
        <f t="shared" si="43"/>
        <v>18</v>
      </c>
      <c r="BP36" s="55">
        <f t="shared" si="43"/>
        <v>9</v>
      </c>
      <c r="BQ36" s="55">
        <f t="shared" si="43"/>
        <v>8</v>
      </c>
      <c r="BR36" s="55">
        <f t="shared" si="43"/>
        <v>26</v>
      </c>
    </row>
    <row r="37" spans="1:70" x14ac:dyDescent="0.2">
      <c r="A37" s="52" t="s">
        <v>368</v>
      </c>
      <c r="B37" s="52" t="str">
        <f t="shared" ref="B37:AW37" si="44">IF(COUNTIF(B2:B34,"&gt;0")&lt;5,"&lt;5","ok")</f>
        <v>ok</v>
      </c>
      <c r="C37" s="52" t="str">
        <f t="shared" si="44"/>
        <v>ok</v>
      </c>
      <c r="D37" s="52" t="str">
        <f t="shared" si="44"/>
        <v>ok</v>
      </c>
      <c r="E37" s="52" t="str">
        <f t="shared" si="44"/>
        <v>ok</v>
      </c>
      <c r="F37" s="52" t="str">
        <f t="shared" si="44"/>
        <v>ok</v>
      </c>
      <c r="G37" s="52" t="str">
        <f t="shared" si="44"/>
        <v>ok</v>
      </c>
      <c r="H37" s="52" t="str">
        <f t="shared" si="44"/>
        <v>&lt;5</v>
      </c>
      <c r="I37" s="52" t="str">
        <f t="shared" si="44"/>
        <v>&lt;5</v>
      </c>
      <c r="J37" s="52" t="str">
        <f t="shared" si="44"/>
        <v>&lt;5</v>
      </c>
      <c r="K37" s="52" t="str">
        <f t="shared" si="44"/>
        <v>ok</v>
      </c>
      <c r="L37" s="52" t="str">
        <f t="shared" si="44"/>
        <v>ok</v>
      </c>
      <c r="M37" s="52" t="str">
        <f t="shared" si="44"/>
        <v>ok</v>
      </c>
      <c r="N37" s="52" t="str">
        <f t="shared" si="44"/>
        <v>&lt;5</v>
      </c>
      <c r="O37" s="52" t="str">
        <f t="shared" si="44"/>
        <v>ok</v>
      </c>
      <c r="P37" s="52" t="str">
        <f t="shared" si="44"/>
        <v>&lt;5</v>
      </c>
      <c r="Q37" s="52" t="str">
        <f t="shared" si="44"/>
        <v>ok</v>
      </c>
      <c r="R37" s="52" t="str">
        <f t="shared" si="44"/>
        <v>&lt;5</v>
      </c>
      <c r="S37" s="52" t="str">
        <f t="shared" si="44"/>
        <v>ok</v>
      </c>
      <c r="T37" s="52" t="str">
        <f t="shared" si="44"/>
        <v>&lt;5</v>
      </c>
      <c r="U37" s="52" t="str">
        <f t="shared" si="44"/>
        <v>&lt;5</v>
      </c>
      <c r="V37" s="52" t="str">
        <f t="shared" si="44"/>
        <v>ok</v>
      </c>
      <c r="W37" s="52" t="str">
        <f t="shared" si="44"/>
        <v>&lt;5</v>
      </c>
      <c r="X37" s="52" t="str">
        <f t="shared" si="44"/>
        <v>&lt;5</v>
      </c>
      <c r="Y37" s="52" t="str">
        <f t="shared" si="44"/>
        <v>ok</v>
      </c>
      <c r="Z37" s="52" t="str">
        <f t="shared" si="44"/>
        <v>ok</v>
      </c>
      <c r="AA37" s="52" t="str">
        <f t="shared" si="44"/>
        <v>&lt;5</v>
      </c>
      <c r="AB37" s="52" t="str">
        <f t="shared" si="44"/>
        <v>ok</v>
      </c>
      <c r="AC37" s="52" t="str">
        <f t="shared" si="44"/>
        <v>ok</v>
      </c>
      <c r="AD37" s="52" t="str">
        <f t="shared" si="44"/>
        <v>ok</v>
      </c>
      <c r="AE37" s="52" t="str">
        <f t="shared" si="44"/>
        <v>ok</v>
      </c>
      <c r="AF37" s="52" t="str">
        <f t="shared" si="44"/>
        <v>ok</v>
      </c>
      <c r="AG37" s="52" t="str">
        <f t="shared" si="44"/>
        <v>ok</v>
      </c>
      <c r="AH37" s="52" t="str">
        <f t="shared" si="44"/>
        <v>ok</v>
      </c>
      <c r="AI37" s="52" t="str">
        <f t="shared" si="44"/>
        <v>ok</v>
      </c>
      <c r="AJ37" s="52" t="str">
        <f t="shared" si="44"/>
        <v>ok</v>
      </c>
      <c r="AK37" s="52" t="str">
        <f t="shared" si="44"/>
        <v>ok</v>
      </c>
      <c r="AL37" s="52" t="str">
        <f t="shared" si="44"/>
        <v>&lt;5</v>
      </c>
      <c r="AM37" s="52" t="str">
        <f t="shared" si="44"/>
        <v>ok</v>
      </c>
      <c r="AN37" s="52" t="str">
        <f t="shared" si="44"/>
        <v>&lt;5</v>
      </c>
      <c r="AO37" s="52" t="str">
        <f t="shared" si="44"/>
        <v>&lt;5</v>
      </c>
      <c r="AP37" s="52" t="str">
        <f t="shared" si="44"/>
        <v>&lt;5</v>
      </c>
      <c r="AQ37" s="52" t="str">
        <f t="shared" si="44"/>
        <v>&lt;5</v>
      </c>
      <c r="AR37" s="52" t="str">
        <f t="shared" si="44"/>
        <v>&lt;5</v>
      </c>
      <c r="AS37" s="52" t="str">
        <f t="shared" si="44"/>
        <v>&lt;5</v>
      </c>
      <c r="AT37" s="52" t="str">
        <f t="shared" si="44"/>
        <v>ok</v>
      </c>
      <c r="AU37" s="52" t="str">
        <f t="shared" si="44"/>
        <v>&lt;5</v>
      </c>
      <c r="AV37" s="52" t="str">
        <f t="shared" si="44"/>
        <v>&lt;5</v>
      </c>
      <c r="AW37" s="52" t="str">
        <f t="shared" si="44"/>
        <v>ok</v>
      </c>
      <c r="AX37" s="52"/>
      <c r="AY37" s="52" t="str">
        <f t="shared" ref="AY37:BK37" si="45">IF(COUNTIF(AY2:AY34,"&gt;0")&lt;5,"&lt;5","ok")</f>
        <v>ok</v>
      </c>
      <c r="AZ37" s="52" t="str">
        <f t="shared" si="45"/>
        <v>ok</v>
      </c>
      <c r="BA37" s="52" t="str">
        <f t="shared" si="45"/>
        <v>ok</v>
      </c>
      <c r="BB37" s="52" t="str">
        <f t="shared" si="45"/>
        <v>ok</v>
      </c>
      <c r="BC37" s="52" t="str">
        <f t="shared" si="45"/>
        <v>ok</v>
      </c>
      <c r="BD37" s="52" t="str">
        <f t="shared" si="45"/>
        <v>ok</v>
      </c>
      <c r="BE37" s="52" t="str">
        <f t="shared" si="45"/>
        <v>ok</v>
      </c>
      <c r="BF37" s="52" t="str">
        <f t="shared" si="45"/>
        <v>ok</v>
      </c>
      <c r="BG37" s="52" t="str">
        <f t="shared" si="45"/>
        <v>ok</v>
      </c>
      <c r="BH37" s="52" t="str">
        <f t="shared" si="45"/>
        <v>ok</v>
      </c>
      <c r="BI37" s="52" t="str">
        <f t="shared" si="45"/>
        <v>ok</v>
      </c>
      <c r="BJ37" s="52" t="str">
        <f t="shared" si="45"/>
        <v>ok</v>
      </c>
      <c r="BK37" s="52" t="str">
        <f t="shared" si="45"/>
        <v>ok</v>
      </c>
      <c r="BL37" s="52"/>
      <c r="BM37" s="52" t="str">
        <f t="shared" ref="BM37:BR37" si="46">IF(COUNTIF(BM2:BM34,"&gt;0")&lt;5,"&lt;5","ok")</f>
        <v>ok</v>
      </c>
      <c r="BN37" s="52" t="str">
        <f t="shared" si="46"/>
        <v>ok</v>
      </c>
      <c r="BO37" s="52" t="str">
        <f t="shared" si="46"/>
        <v>ok</v>
      </c>
      <c r="BP37" s="52" t="str">
        <f t="shared" si="46"/>
        <v>ok</v>
      </c>
      <c r="BQ37" s="52" t="str">
        <f t="shared" si="46"/>
        <v>ok</v>
      </c>
      <c r="BR37" s="52" t="str">
        <f t="shared" si="46"/>
        <v>ok</v>
      </c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V37"/>
  <sheetViews>
    <sheetView workbookViewId="0">
      <selection activeCell="AA19" sqref="AA19"/>
    </sheetView>
  </sheetViews>
  <sheetFormatPr defaultRowHeight="12.75" x14ac:dyDescent="0.2"/>
  <cols>
    <col min="1" max="1" width="54.7109375" style="12" bestFit="1" customWidth="1"/>
    <col min="2" max="2" width="15.28515625" style="12" customWidth="1"/>
    <col min="3" max="3" width="13.85546875" style="12" customWidth="1"/>
    <col min="4" max="7" width="14" style="12" customWidth="1"/>
    <col min="8" max="10" width="9.28515625" style="12" bestFit="1" customWidth="1"/>
    <col min="11" max="11" width="15.28515625" style="12" customWidth="1"/>
    <col min="12" max="12" width="9.140625" style="12"/>
    <col min="13" max="13" width="12.42578125" style="12" customWidth="1"/>
    <col min="14" max="14" width="15" style="12" customWidth="1"/>
    <col min="15" max="21" width="12.42578125" style="12" customWidth="1"/>
    <col min="22" max="22" width="15.42578125" style="12" customWidth="1"/>
    <col min="23" max="16384" width="9.140625" style="12"/>
  </cols>
  <sheetData>
    <row r="1" spans="1:22" x14ac:dyDescent="0.2">
      <c r="A1" s="12" t="s">
        <v>0</v>
      </c>
      <c r="B1" s="14" t="str">
        <f>'MNB NHP - EXIM'!B1</f>
        <v>Személy és kishaszonjármû - finanszírozott összeg - NHP</v>
      </c>
      <c r="C1" s="14" t="str">
        <f>'MNB NHP - EXIM'!C1</f>
        <v>Tehergépjármû - finanszírozott összeg - NHP</v>
      </c>
      <c r="D1" s="14" t="str">
        <f>'MNB NHP - EXIM'!D1</f>
        <v>Mezõgazdasági gép - finanszírozott összeg - NHP</v>
      </c>
      <c r="E1" s="14" t="str">
        <f>'MNB NHP - EXIM'!E1</f>
        <v>Építõipari gép - finanszírozott összeg - NHP</v>
      </c>
      <c r="F1" s="36" t="str">
        <f>'MNB NHP - EXIM'!F1</f>
        <v>IT-irodai gépek - finanszírozott összeg - NHP</v>
      </c>
      <c r="G1" s="14" t="str">
        <f>'MNB NHP - EXIM'!G1</f>
        <v>Egyéb gépek - finanszírozott összeg - NHP</v>
      </c>
      <c r="H1" s="14" t="str">
        <f>'MNB NHP - EXIM'!H1</f>
        <v>Lakás - finanszírozott összeg - NHP</v>
      </c>
      <c r="I1" s="14" t="str">
        <f>'MNB NHP - EXIM'!I1</f>
        <v>Ingatlan - finanszírozott összeg - NHP</v>
      </c>
      <c r="J1" s="14" t="str">
        <f>'MNB NHP - EXIM'!J1</f>
        <v>Hajó, vasút, repülõ - finanszírozott összeg - NHP</v>
      </c>
      <c r="K1" s="14" t="str">
        <f>'MNB NHP - EXIM'!K1</f>
        <v>Összesen NHP</v>
      </c>
      <c r="M1" s="14" t="str">
        <f>'MNB NHP - EXIM'!M1</f>
        <v>Személy és kishaszonjármû - finanszírozott összeg - Exim</v>
      </c>
      <c r="N1" s="14" t="str">
        <f>'MNB NHP - EXIM'!N1</f>
        <v>Tehergépjármû - finanszírozott összeg - Exim</v>
      </c>
      <c r="O1" s="14" t="str">
        <f>'MNB NHP - EXIM'!O1</f>
        <v>Mezõgazdasági gép - finanszírozott összeg - Exim</v>
      </c>
      <c r="P1" s="14" t="str">
        <f>'MNB NHP - EXIM'!P1</f>
        <v>Építõipari gép - finanszírozott összeg - Exim</v>
      </c>
      <c r="Q1" s="14" t="str">
        <f>'MNB NHP - EXIM'!Q1</f>
        <v>IT-irodai gépek - finanszírozott összeg - Exim</v>
      </c>
      <c r="R1" s="14" t="str">
        <f>'MNB NHP - EXIM'!R1</f>
        <v>Egyéb gépek - finanszírozott összeg - Exim</v>
      </c>
      <c r="S1" s="14" t="str">
        <f>'MNB NHP - EXIM'!S1</f>
        <v>Lakás - finanszírozott összeg - Exim</v>
      </c>
      <c r="T1" s="14" t="str">
        <f>'MNB NHP - EXIM'!T1</f>
        <v>Ingatlan - finanszírozott összeg - Exim</v>
      </c>
      <c r="U1" s="14" t="str">
        <f>'MNB NHP - EXIM'!U1</f>
        <v>Hajó, vasút, repülõ - finanszírozott összeg - Exim</v>
      </c>
      <c r="V1" s="14" t="str">
        <f>'MNB NHP - EXIM'!V1</f>
        <v xml:space="preserve">Összesen EXIM </v>
      </c>
    </row>
    <row r="2" spans="1:22" x14ac:dyDescent="0.2">
      <c r="A2" s="12" t="str">
        <f>'MNB NHP - EXIM'!A2</f>
        <v xml:space="preserve">Ober Pénzügyi Lízing Zrt. </v>
      </c>
      <c r="B2" s="14">
        <f>IF('MNB NHP - EXIM'!B2&gt;0,_xlfn.RANK.EQ('MNB NHP - EXIM'!B2,'MNB NHP - EXIM'!B$2:B$34),"")</f>
        <v>8</v>
      </c>
      <c r="C2" s="14">
        <f>IF('MNB NHP - EXIM'!C2&gt;0,_xlfn.RANK.EQ('MNB NHP - EXIM'!C2,'MNB NHP - EXIM'!C$2:C$34),"")</f>
        <v>6</v>
      </c>
      <c r="D2" s="14">
        <f>IF('MNB NHP - EXIM'!D2&gt;0,_xlfn.RANK.EQ('MNB NHP - EXIM'!D2,'MNB NHP - EXIM'!D$2:D$34),"")</f>
        <v>6</v>
      </c>
      <c r="E2" s="14">
        <f>IF('MNB NHP - EXIM'!E2&gt;0,_xlfn.RANK.EQ('MNB NHP - EXIM'!E2,'MNB NHP - EXIM'!E$2:E$34),"")</f>
        <v>3</v>
      </c>
      <c r="F2" s="14" t="str">
        <f>IF('MNB NHP - EXIM'!F2&gt;0,_xlfn.RANK.EQ('MNB NHP - EXIM'!F2,'MNB NHP - EXIM'!F$2:F$34),"")</f>
        <v/>
      </c>
      <c r="G2" s="14">
        <f>IF('MNB NHP - EXIM'!G2&gt;0,_xlfn.RANK.EQ('MNB NHP - EXIM'!G2,'MNB NHP - EXIM'!G$2:G$34),"")</f>
        <v>6</v>
      </c>
      <c r="H2" s="14" t="str">
        <f>IF('MNB NHP - EXIM'!H2&gt;0,_xlfn.RANK.EQ('MNB NHP - EXIM'!H2,'MNB NHP - EXIM'!H$2:H$34),"")</f>
        <v/>
      </c>
      <c r="I2" s="14" t="str">
        <f>IF('MNB NHP - EXIM'!I2&gt;0,_xlfn.RANK.EQ('MNB NHP - EXIM'!I2,'MNB NHP - EXIM'!I$2:I$34),"")</f>
        <v/>
      </c>
      <c r="J2" s="14" t="str">
        <f>IF('MNB NHP - EXIM'!J2&gt;0,_xlfn.RANK.EQ('MNB NHP - EXIM'!J2,'MNB NHP - EXIM'!J$2:J$34),"")</f>
        <v/>
      </c>
      <c r="K2" s="14">
        <f>IF('MNB NHP - EXIM'!K2&gt;0,_xlfn.RANK.EQ('MNB NHP - EXIM'!K2,'MNB NHP - EXIM'!K$2:K$34),"")</f>
        <v>8</v>
      </c>
      <c r="L2" s="14"/>
      <c r="M2" s="14" t="str">
        <f>IF('MNB NHP - EXIM'!M2&gt;0,_xlfn.RANK.EQ('MNB NHP - EXIM'!M2,'MNB NHP - EXIM'!M$2:M$34),"")</f>
        <v/>
      </c>
      <c r="N2" s="14" t="str">
        <f>IF('MNB NHP - EXIM'!N2&gt;0,_xlfn.RANK.EQ('MNB NHP - EXIM'!N2,'MNB NHP - EXIM'!N$2:N$34),"")</f>
        <v/>
      </c>
      <c r="O2" s="14" t="str">
        <f>IF('MNB NHP - EXIM'!O2&gt;0,_xlfn.RANK.EQ('MNB NHP - EXIM'!O2,'MNB NHP - EXIM'!O$2:O$34),"")</f>
        <v/>
      </c>
      <c r="P2" s="14" t="str">
        <f>IF('MNB NHP - EXIM'!P2&gt;0,_xlfn.RANK.EQ('MNB NHP - EXIM'!P2,'MNB NHP - EXIM'!P$2:P$34),"")</f>
        <v/>
      </c>
      <c r="Q2" s="14" t="str">
        <f>IF('MNB NHP - EXIM'!Q2&gt;0,_xlfn.RANK.EQ('MNB NHP - EXIM'!Q2,'MNB NHP - EXIM'!Q$2:Q$34),"")</f>
        <v/>
      </c>
      <c r="R2" s="14" t="str">
        <f>IF('MNB NHP - EXIM'!R2&gt;0,_xlfn.RANK.EQ('MNB NHP - EXIM'!R2,'MNB NHP - EXIM'!R$2:R$34),"")</f>
        <v/>
      </c>
      <c r="S2" s="14" t="str">
        <f>IF('MNB NHP - EXIM'!S2&gt;0,_xlfn.RANK.EQ('MNB NHP - EXIM'!S2,'MNB NHP - EXIM'!S$2:S$34),"")</f>
        <v/>
      </c>
      <c r="T2" s="14" t="str">
        <f>IF('MNB NHP - EXIM'!T2&gt;0,_xlfn.RANK.EQ('MNB NHP - EXIM'!T2,'MNB NHP - EXIM'!T$2:T$34),"")</f>
        <v/>
      </c>
      <c r="U2" s="14" t="str">
        <f>IF('MNB NHP - EXIM'!U2&gt;0,_xlfn.RANK.EQ('MNB NHP - EXIM'!U2,'MNB NHP - EXIM'!U$2:U$34),"")</f>
        <v/>
      </c>
      <c r="V2" s="14" t="str">
        <f>IF('MNB NHP - EXIM'!V2&gt;0,_xlfn.RANK.EQ('MNB NHP - EXIM'!V2,'MNB NHP - EXIM'!V$2:V$34),"")</f>
        <v/>
      </c>
    </row>
    <row r="3" spans="1:22" x14ac:dyDescent="0.2">
      <c r="A3" s="12" t="str">
        <f>'MNB NHP - EXIM'!A3</f>
        <v>CIB Lízing Csoport</v>
      </c>
      <c r="B3" s="14">
        <f>IF('MNB NHP - EXIM'!B3&gt;0,_xlfn.RANK.EQ('MNB NHP - EXIM'!B3,'MNB NHP - EXIM'!B$2:B$34),"")</f>
        <v>7</v>
      </c>
      <c r="C3" s="14">
        <f>IF('MNB NHP - EXIM'!C3&gt;0,_xlfn.RANK.EQ('MNB NHP - EXIM'!C3,'MNB NHP - EXIM'!C$2:C$34),"")</f>
        <v>7</v>
      </c>
      <c r="D3" s="14">
        <f>IF('MNB NHP - EXIM'!D3&gt;0,_xlfn.RANK.EQ('MNB NHP - EXIM'!D3,'MNB NHP - EXIM'!D$2:D$34),"")</f>
        <v>2</v>
      </c>
      <c r="E3" s="14">
        <f>IF('MNB NHP - EXIM'!E3&gt;0,_xlfn.RANK.EQ('MNB NHP - EXIM'!E3,'MNB NHP - EXIM'!E$2:E$34),"")</f>
        <v>6</v>
      </c>
      <c r="F3" s="14">
        <f>IF('MNB NHP - EXIM'!F3&gt;0,_xlfn.RANK.EQ('MNB NHP - EXIM'!F3,'MNB NHP - EXIM'!F$2:F$34),"")</f>
        <v>1</v>
      </c>
      <c r="G3" s="14">
        <f>IF('MNB NHP - EXIM'!G3&gt;0,_xlfn.RANK.EQ('MNB NHP - EXIM'!G3,'MNB NHP - EXIM'!G$2:G$34),"")</f>
        <v>3</v>
      </c>
      <c r="H3" s="14" t="str">
        <f>IF('MNB NHP - EXIM'!H3&gt;0,_xlfn.RANK.EQ('MNB NHP - EXIM'!H3,'MNB NHP - EXIM'!H$2:H$34),"")</f>
        <v/>
      </c>
      <c r="I3" s="14" t="str">
        <f>IF('MNB NHP - EXIM'!I3&gt;0,_xlfn.RANK.EQ('MNB NHP - EXIM'!I3,'MNB NHP - EXIM'!I$2:I$34),"")</f>
        <v/>
      </c>
      <c r="J3" s="14" t="str">
        <f>IF('MNB NHP - EXIM'!J3&gt;0,_xlfn.RANK.EQ('MNB NHP - EXIM'!J3,'MNB NHP - EXIM'!J$2:J$34),"")</f>
        <v/>
      </c>
      <c r="K3" s="14">
        <f>IF('MNB NHP - EXIM'!K3&gt;0,_xlfn.RANK.EQ('MNB NHP - EXIM'!K3,'MNB NHP - EXIM'!K$2:K$34),"")</f>
        <v>3</v>
      </c>
      <c r="L3" s="14"/>
      <c r="M3" s="14" t="str">
        <f>IF('MNB NHP - EXIM'!M3&gt;0,_xlfn.RANK.EQ('MNB NHP - EXIM'!M3,'MNB NHP - EXIM'!M$2:M$34),"")</f>
        <v/>
      </c>
      <c r="N3" s="14">
        <f>IF('MNB NHP - EXIM'!N3&gt;0,_xlfn.RANK.EQ('MNB NHP - EXIM'!N3,'MNB NHP - EXIM'!N$2:N$34),"")</f>
        <v>6</v>
      </c>
      <c r="O3" s="14" t="str">
        <f>IF('MNB NHP - EXIM'!O3&gt;0,_xlfn.RANK.EQ('MNB NHP - EXIM'!O3,'MNB NHP - EXIM'!O$2:O$34),"")</f>
        <v/>
      </c>
      <c r="P3" s="14" t="str">
        <f>IF('MNB NHP - EXIM'!P3&gt;0,_xlfn.RANK.EQ('MNB NHP - EXIM'!P3,'MNB NHP - EXIM'!P$2:P$34),"")</f>
        <v/>
      </c>
      <c r="Q3" s="14">
        <f>IF('MNB NHP - EXIM'!Q3&gt;0,_xlfn.RANK.EQ('MNB NHP - EXIM'!Q3,'MNB NHP - EXIM'!Q$2:Q$34),"")</f>
        <v>2</v>
      </c>
      <c r="R3" s="14">
        <f>IF('MNB NHP - EXIM'!R3&gt;0,_xlfn.RANK.EQ('MNB NHP - EXIM'!R3,'MNB NHP - EXIM'!R$2:R$34),"")</f>
        <v>9</v>
      </c>
      <c r="S3" s="14" t="str">
        <f>IF('MNB NHP - EXIM'!S3&gt;0,_xlfn.RANK.EQ('MNB NHP - EXIM'!S3,'MNB NHP - EXIM'!S$2:S$34),"")</f>
        <v/>
      </c>
      <c r="T3" s="14" t="str">
        <f>IF('MNB NHP - EXIM'!T3&gt;0,_xlfn.RANK.EQ('MNB NHP - EXIM'!T3,'MNB NHP - EXIM'!T$2:T$34),"")</f>
        <v/>
      </c>
      <c r="U3" s="14" t="str">
        <f>IF('MNB NHP - EXIM'!U3&gt;0,_xlfn.RANK.EQ('MNB NHP - EXIM'!U3,'MNB NHP - EXIM'!U$2:U$34),"")</f>
        <v/>
      </c>
      <c r="V3" s="14">
        <f>IF('MNB NHP - EXIM'!V3&gt;0,_xlfn.RANK.EQ('MNB NHP - EXIM'!V3,'MNB NHP - EXIM'!V$2:V$34),"")</f>
        <v>8</v>
      </c>
    </row>
    <row r="4" spans="1:22" x14ac:dyDescent="0.2">
      <c r="A4" s="12" t="str">
        <f>'MNB NHP - EXIM'!A4</f>
        <v>ARVAL Magyarország Jármûparkkezelõ Kft.</v>
      </c>
      <c r="B4" s="14" t="str">
        <f>IF('MNB NHP - EXIM'!B4&gt;0,_xlfn.RANK.EQ('MNB NHP - EXIM'!B4,'MNB NHP - EXIM'!B$2:B$34),"")</f>
        <v/>
      </c>
      <c r="C4" s="14" t="str">
        <f>IF('MNB NHP - EXIM'!C4&gt;0,_xlfn.RANK.EQ('MNB NHP - EXIM'!C4,'MNB NHP - EXIM'!C$2:C$34),"")</f>
        <v/>
      </c>
      <c r="D4" s="14" t="str">
        <f>IF('MNB NHP - EXIM'!D4&gt;0,_xlfn.RANK.EQ('MNB NHP - EXIM'!D4,'MNB NHP - EXIM'!D$2:D$34),"")</f>
        <v/>
      </c>
      <c r="E4" s="14" t="str">
        <f>IF('MNB NHP - EXIM'!E4&gt;0,_xlfn.RANK.EQ('MNB NHP - EXIM'!E4,'MNB NHP - EXIM'!E$2:E$34),"")</f>
        <v/>
      </c>
      <c r="F4" s="14" t="str">
        <f>IF('MNB NHP - EXIM'!F4&gt;0,_xlfn.RANK.EQ('MNB NHP - EXIM'!F4,'MNB NHP - EXIM'!F$2:F$34),"")</f>
        <v/>
      </c>
      <c r="G4" s="14" t="str">
        <f>IF('MNB NHP - EXIM'!G4&gt;0,_xlfn.RANK.EQ('MNB NHP - EXIM'!G4,'MNB NHP - EXIM'!G$2:G$34),"")</f>
        <v/>
      </c>
      <c r="H4" s="14" t="str">
        <f>IF('MNB NHP - EXIM'!H4&gt;0,_xlfn.RANK.EQ('MNB NHP - EXIM'!H4,'MNB NHP - EXIM'!H$2:H$34),"")</f>
        <v/>
      </c>
      <c r="I4" s="14" t="str">
        <f>IF('MNB NHP - EXIM'!I4&gt;0,_xlfn.RANK.EQ('MNB NHP - EXIM'!I4,'MNB NHP - EXIM'!I$2:I$34),"")</f>
        <v/>
      </c>
      <c r="J4" s="14" t="str">
        <f>IF('MNB NHP - EXIM'!J4&gt;0,_xlfn.RANK.EQ('MNB NHP - EXIM'!J4,'MNB NHP - EXIM'!J$2:J$34),"")</f>
        <v/>
      </c>
      <c r="K4" s="14" t="str">
        <f>IF('MNB NHP - EXIM'!K4&gt;0,_xlfn.RANK.EQ('MNB NHP - EXIM'!K4,'MNB NHP - EXIM'!K$2:K$34),"")</f>
        <v/>
      </c>
      <c r="L4" s="14"/>
      <c r="M4" s="14" t="str">
        <f>IF('MNB NHP - EXIM'!M4&gt;0,_xlfn.RANK.EQ('MNB NHP - EXIM'!M4,'MNB NHP - EXIM'!M$2:M$34),"")</f>
        <v/>
      </c>
      <c r="N4" s="14" t="str">
        <f>IF('MNB NHP - EXIM'!N4&gt;0,_xlfn.RANK.EQ('MNB NHP - EXIM'!N4,'MNB NHP - EXIM'!N$2:N$34),"")</f>
        <v/>
      </c>
      <c r="O4" s="14" t="str">
        <f>IF('MNB NHP - EXIM'!O4&gt;0,_xlfn.RANK.EQ('MNB NHP - EXIM'!O4,'MNB NHP - EXIM'!O$2:O$34),"")</f>
        <v/>
      </c>
      <c r="P4" s="14" t="str">
        <f>IF('MNB NHP - EXIM'!P4&gt;0,_xlfn.RANK.EQ('MNB NHP - EXIM'!P4,'MNB NHP - EXIM'!P$2:P$34),"")</f>
        <v/>
      </c>
      <c r="Q4" s="14" t="str">
        <f>IF('MNB NHP - EXIM'!Q4&gt;0,_xlfn.RANK.EQ('MNB NHP - EXIM'!Q4,'MNB NHP - EXIM'!Q$2:Q$34),"")</f>
        <v/>
      </c>
      <c r="R4" s="14" t="str">
        <f>IF('MNB NHP - EXIM'!R4&gt;0,_xlfn.RANK.EQ('MNB NHP - EXIM'!R4,'MNB NHP - EXIM'!R$2:R$34),"")</f>
        <v/>
      </c>
      <c r="S4" s="14" t="str">
        <f>IF('MNB NHP - EXIM'!S4&gt;0,_xlfn.RANK.EQ('MNB NHP - EXIM'!S4,'MNB NHP - EXIM'!S$2:S$34),"")</f>
        <v/>
      </c>
      <c r="T4" s="14" t="str">
        <f>IF('MNB NHP - EXIM'!T4&gt;0,_xlfn.RANK.EQ('MNB NHP - EXIM'!T4,'MNB NHP - EXIM'!T$2:T$34),"")</f>
        <v/>
      </c>
      <c r="U4" s="14" t="str">
        <f>IF('MNB NHP - EXIM'!U4&gt;0,_xlfn.RANK.EQ('MNB NHP - EXIM'!U4,'MNB NHP - EXIM'!U$2:U$34),"")</f>
        <v/>
      </c>
      <c r="V4" s="14" t="str">
        <f>IF('MNB NHP - EXIM'!V4&gt;0,_xlfn.RANK.EQ('MNB NHP - EXIM'!V4,'MNB NHP - EXIM'!V$2:V$34),"")</f>
        <v/>
      </c>
    </row>
    <row r="5" spans="1:22" x14ac:dyDescent="0.2">
      <c r="A5" s="12" t="str">
        <f>'MNB NHP - EXIM'!A5</f>
        <v>Raiffeisen Corporate Lízing Zrt.</v>
      </c>
      <c r="B5" s="14" t="str">
        <f>IF('MNB NHP - EXIM'!B5&gt;0,_xlfn.RANK.EQ('MNB NHP - EXIM'!B5,'MNB NHP - EXIM'!B$2:B$34),"")</f>
        <v/>
      </c>
      <c r="C5" s="14">
        <f>IF('MNB NHP - EXIM'!C5&gt;0,_xlfn.RANK.EQ('MNB NHP - EXIM'!C5,'MNB NHP - EXIM'!C$2:C$34),"")</f>
        <v>9</v>
      </c>
      <c r="D5" s="14">
        <f>IF('MNB NHP - EXIM'!D5&gt;0,_xlfn.RANK.EQ('MNB NHP - EXIM'!D5,'MNB NHP - EXIM'!D$2:D$34),"")</f>
        <v>4</v>
      </c>
      <c r="E5" s="14" t="str">
        <f>IF('MNB NHP - EXIM'!E5&gt;0,_xlfn.RANK.EQ('MNB NHP - EXIM'!E5,'MNB NHP - EXIM'!E$2:E$34),"")</f>
        <v/>
      </c>
      <c r="F5" s="14" t="str">
        <f>IF('MNB NHP - EXIM'!F5&gt;0,_xlfn.RANK.EQ('MNB NHP - EXIM'!F5,'MNB NHP - EXIM'!F$2:F$34),"")</f>
        <v/>
      </c>
      <c r="G5" s="14" t="str">
        <f>IF('MNB NHP - EXIM'!G5&gt;0,_xlfn.RANK.EQ('MNB NHP - EXIM'!G5,'MNB NHP - EXIM'!G$2:G$34),"")</f>
        <v/>
      </c>
      <c r="H5" s="14" t="str">
        <f>IF('MNB NHP - EXIM'!H5&gt;0,_xlfn.RANK.EQ('MNB NHP - EXIM'!H5,'MNB NHP - EXIM'!H$2:H$34),"")</f>
        <v/>
      </c>
      <c r="I5" s="14" t="str">
        <f>IF('MNB NHP - EXIM'!I5&gt;0,_xlfn.RANK.EQ('MNB NHP - EXIM'!I5,'MNB NHP - EXIM'!I$2:I$34),"")</f>
        <v/>
      </c>
      <c r="J5" s="14" t="str">
        <f>IF('MNB NHP - EXIM'!J5&gt;0,_xlfn.RANK.EQ('MNB NHP - EXIM'!J5,'MNB NHP - EXIM'!J$2:J$34),"")</f>
        <v/>
      </c>
      <c r="K5" s="14">
        <f>IF('MNB NHP - EXIM'!K5&gt;0,_xlfn.RANK.EQ('MNB NHP - EXIM'!K5,'MNB NHP - EXIM'!K$2:K$34),"")</f>
        <v>10</v>
      </c>
      <c r="L5" s="14"/>
      <c r="M5" s="14" t="str">
        <f>IF('MNB NHP - EXIM'!M5&gt;0,_xlfn.RANK.EQ('MNB NHP - EXIM'!M5,'MNB NHP - EXIM'!M$2:M$34),"")</f>
        <v/>
      </c>
      <c r="N5" s="14">
        <f>IF('MNB NHP - EXIM'!N5&gt;0,_xlfn.RANK.EQ('MNB NHP - EXIM'!N5,'MNB NHP - EXIM'!N$2:N$34),"")</f>
        <v>1</v>
      </c>
      <c r="O5" s="14" t="str">
        <f>IF('MNB NHP - EXIM'!O5&gt;0,_xlfn.RANK.EQ('MNB NHP - EXIM'!O5,'MNB NHP - EXIM'!O$2:O$34),"")</f>
        <v/>
      </c>
      <c r="P5" s="14" t="str">
        <f>IF('MNB NHP - EXIM'!P5&gt;0,_xlfn.RANK.EQ('MNB NHP - EXIM'!P5,'MNB NHP - EXIM'!P$2:P$34),"")</f>
        <v/>
      </c>
      <c r="Q5" s="14" t="str">
        <f>IF('MNB NHP - EXIM'!Q5&gt;0,_xlfn.RANK.EQ('MNB NHP - EXIM'!Q5,'MNB NHP - EXIM'!Q$2:Q$34),"")</f>
        <v/>
      </c>
      <c r="R5" s="14">
        <f>IF('MNB NHP - EXIM'!R5&gt;0,_xlfn.RANK.EQ('MNB NHP - EXIM'!R5,'MNB NHP - EXIM'!R$2:R$34),"")</f>
        <v>3</v>
      </c>
      <c r="S5" s="14" t="str">
        <f>IF('MNB NHP - EXIM'!S5&gt;0,_xlfn.RANK.EQ('MNB NHP - EXIM'!S5,'MNB NHP - EXIM'!S$2:S$34),"")</f>
        <v/>
      </c>
      <c r="T5" s="14" t="str">
        <f>IF('MNB NHP - EXIM'!T5&gt;0,_xlfn.RANK.EQ('MNB NHP - EXIM'!T5,'MNB NHP - EXIM'!T$2:T$34),"")</f>
        <v/>
      </c>
      <c r="U5" s="14" t="str">
        <f>IF('MNB NHP - EXIM'!U5&gt;0,_xlfn.RANK.EQ('MNB NHP - EXIM'!U5,'MNB NHP - EXIM'!U$2:U$34),"")</f>
        <v/>
      </c>
      <c r="V5" s="14">
        <f>IF('MNB NHP - EXIM'!V5&gt;0,_xlfn.RANK.EQ('MNB NHP - EXIM'!V5,'MNB NHP - EXIM'!V$2:V$34),"")</f>
        <v>1</v>
      </c>
    </row>
    <row r="6" spans="1:22" x14ac:dyDescent="0.2">
      <c r="A6" s="12" t="str">
        <f>'MNB NHP - EXIM'!A6</f>
        <v>Lombard Lízing Csoport</v>
      </c>
      <c r="B6" s="14" t="str">
        <f>IF('MNB NHP - EXIM'!B6&gt;0,_xlfn.RANK.EQ('MNB NHP - EXIM'!B6,'MNB NHP - EXIM'!B$2:B$34),"")</f>
        <v/>
      </c>
      <c r="C6" s="14" t="str">
        <f>IF('MNB NHP - EXIM'!C6&gt;0,_xlfn.RANK.EQ('MNB NHP - EXIM'!C6,'MNB NHP - EXIM'!C$2:C$34),"")</f>
        <v/>
      </c>
      <c r="D6" s="14" t="str">
        <f>IF('MNB NHP - EXIM'!D6&gt;0,_xlfn.RANK.EQ('MNB NHP - EXIM'!D6,'MNB NHP - EXIM'!D$2:D$34),"")</f>
        <v/>
      </c>
      <c r="E6" s="14" t="str">
        <f>IF('MNB NHP - EXIM'!E6&gt;0,_xlfn.RANK.EQ('MNB NHP - EXIM'!E6,'MNB NHP - EXIM'!E$2:E$34),"")</f>
        <v/>
      </c>
      <c r="F6" s="14" t="str">
        <f>IF('MNB NHP - EXIM'!F6&gt;0,_xlfn.RANK.EQ('MNB NHP - EXIM'!F6,'MNB NHP - EXIM'!F$2:F$34),"")</f>
        <v/>
      </c>
      <c r="G6" s="14" t="str">
        <f>IF('MNB NHP - EXIM'!G6&gt;0,_xlfn.RANK.EQ('MNB NHP - EXIM'!G6,'MNB NHP - EXIM'!G$2:G$34),"")</f>
        <v/>
      </c>
      <c r="H6" s="14" t="str">
        <f>IF('MNB NHP - EXIM'!H6&gt;0,_xlfn.RANK.EQ('MNB NHP - EXIM'!H6,'MNB NHP - EXIM'!H$2:H$34),"")</f>
        <v/>
      </c>
      <c r="I6" s="14" t="str">
        <f>IF('MNB NHP - EXIM'!I6&gt;0,_xlfn.RANK.EQ('MNB NHP - EXIM'!I6,'MNB NHP - EXIM'!I$2:I$34),"")</f>
        <v/>
      </c>
      <c r="J6" s="14" t="str">
        <f>IF('MNB NHP - EXIM'!J6&gt;0,_xlfn.RANK.EQ('MNB NHP - EXIM'!J6,'MNB NHP - EXIM'!J$2:J$34),"")</f>
        <v/>
      </c>
      <c r="K6" s="14" t="str">
        <f>IF('MNB NHP - EXIM'!K6&gt;0,_xlfn.RANK.EQ('MNB NHP - EXIM'!K6,'MNB NHP - EXIM'!K$2:K$34),"")</f>
        <v/>
      </c>
      <c r="L6" s="14"/>
      <c r="M6" s="14" t="str">
        <f>IF('MNB NHP - EXIM'!M6&gt;0,_xlfn.RANK.EQ('MNB NHP - EXIM'!M6,'MNB NHP - EXIM'!M$2:M$34),"")</f>
        <v/>
      </c>
      <c r="N6" s="14" t="str">
        <f>IF('MNB NHP - EXIM'!N6&gt;0,_xlfn.RANK.EQ('MNB NHP - EXIM'!N6,'MNB NHP - EXIM'!N$2:N$34),"")</f>
        <v/>
      </c>
      <c r="O6" s="14" t="str">
        <f>IF('MNB NHP - EXIM'!O6&gt;0,_xlfn.RANK.EQ('MNB NHP - EXIM'!O6,'MNB NHP - EXIM'!O$2:O$34),"")</f>
        <v/>
      </c>
      <c r="P6" s="14" t="str">
        <f>IF('MNB NHP - EXIM'!P6&gt;0,_xlfn.RANK.EQ('MNB NHP - EXIM'!P6,'MNB NHP - EXIM'!P$2:P$34),"")</f>
        <v/>
      </c>
      <c r="Q6" s="14" t="str">
        <f>IF('MNB NHP - EXIM'!Q6&gt;0,_xlfn.RANK.EQ('MNB NHP - EXIM'!Q6,'MNB NHP - EXIM'!Q$2:Q$34),"")</f>
        <v/>
      </c>
      <c r="R6" s="14" t="str">
        <f>IF('MNB NHP - EXIM'!R6&gt;0,_xlfn.RANK.EQ('MNB NHP - EXIM'!R6,'MNB NHP - EXIM'!R$2:R$34),"")</f>
        <v/>
      </c>
      <c r="S6" s="14" t="str">
        <f>IF('MNB NHP - EXIM'!S6&gt;0,_xlfn.RANK.EQ('MNB NHP - EXIM'!S6,'MNB NHP - EXIM'!S$2:S$34),"")</f>
        <v/>
      </c>
      <c r="T6" s="14" t="str">
        <f>IF('MNB NHP - EXIM'!T6&gt;0,_xlfn.RANK.EQ('MNB NHP - EXIM'!T6,'MNB NHP - EXIM'!T$2:T$34),"")</f>
        <v/>
      </c>
      <c r="U6" s="14" t="str">
        <f>IF('MNB NHP - EXIM'!U6&gt;0,_xlfn.RANK.EQ('MNB NHP - EXIM'!U6,'MNB NHP - EXIM'!U$2:U$34),"")</f>
        <v/>
      </c>
      <c r="V6" s="14" t="str">
        <f>IF('MNB NHP - EXIM'!V6&gt;0,_xlfn.RANK.EQ('MNB NHP - EXIM'!V6,'MNB NHP - EXIM'!V$2:V$34),"")</f>
        <v/>
      </c>
    </row>
    <row r="7" spans="1:22" s="28" customFormat="1" x14ac:dyDescent="0.2">
      <c r="A7" s="12" t="str">
        <f>'MNB NHP - EXIM'!A7</f>
        <v>ALD Automotive Magyarország Kft.</v>
      </c>
      <c r="B7" s="14" t="str">
        <f>IF('MNB NHP - EXIM'!B7&gt;0,_xlfn.RANK.EQ('MNB NHP - EXIM'!B7,'MNB NHP - EXIM'!B$2:B$34),"")</f>
        <v/>
      </c>
      <c r="C7" s="14" t="str">
        <f>IF('MNB NHP - EXIM'!C7&gt;0,_xlfn.RANK.EQ('MNB NHP - EXIM'!C7,'MNB NHP - EXIM'!C$2:C$34),"")</f>
        <v/>
      </c>
      <c r="D7" s="14" t="str">
        <f>IF('MNB NHP - EXIM'!D7&gt;0,_xlfn.RANK.EQ('MNB NHP - EXIM'!D7,'MNB NHP - EXIM'!D$2:D$34),"")</f>
        <v/>
      </c>
      <c r="E7" s="14" t="str">
        <f>IF('MNB NHP - EXIM'!E7&gt;0,_xlfn.RANK.EQ('MNB NHP - EXIM'!E7,'MNB NHP - EXIM'!E$2:E$34),"")</f>
        <v/>
      </c>
      <c r="F7" s="14" t="str">
        <f>IF('MNB NHP - EXIM'!F7&gt;0,_xlfn.RANK.EQ('MNB NHP - EXIM'!F7,'MNB NHP - EXIM'!F$2:F$34),"")</f>
        <v/>
      </c>
      <c r="G7" s="14" t="str">
        <f>IF('MNB NHP - EXIM'!G7&gt;0,_xlfn.RANK.EQ('MNB NHP - EXIM'!G7,'MNB NHP - EXIM'!G$2:G$34),"")</f>
        <v/>
      </c>
      <c r="H7" s="14" t="str">
        <f>IF('MNB NHP - EXIM'!H7&gt;0,_xlfn.RANK.EQ('MNB NHP - EXIM'!H7,'MNB NHP - EXIM'!H$2:H$34),"")</f>
        <v/>
      </c>
      <c r="I7" s="14" t="str">
        <f>IF('MNB NHP - EXIM'!I7&gt;0,_xlfn.RANK.EQ('MNB NHP - EXIM'!I7,'MNB NHP - EXIM'!I$2:I$34),"")</f>
        <v/>
      </c>
      <c r="J7" s="14" t="str">
        <f>IF('MNB NHP - EXIM'!J7&gt;0,_xlfn.RANK.EQ('MNB NHP - EXIM'!J7,'MNB NHP - EXIM'!J$2:J$34),"")</f>
        <v/>
      </c>
      <c r="K7" s="14" t="str">
        <f>IF('MNB NHP - EXIM'!K7&gt;0,_xlfn.RANK.EQ('MNB NHP - EXIM'!K7,'MNB NHP - EXIM'!K$2:K$34),"")</f>
        <v/>
      </c>
      <c r="L7" s="14"/>
      <c r="M7" s="14" t="str">
        <f>IF('MNB NHP - EXIM'!M7&gt;0,_xlfn.RANK.EQ('MNB NHP - EXIM'!M7,'MNB NHP - EXIM'!M$2:M$34),"")</f>
        <v/>
      </c>
      <c r="N7" s="14" t="str">
        <f>IF('MNB NHP - EXIM'!N7&gt;0,_xlfn.RANK.EQ('MNB NHP - EXIM'!N7,'MNB NHP - EXIM'!N$2:N$34),"")</f>
        <v/>
      </c>
      <c r="O7" s="14" t="str">
        <f>IF('MNB NHP - EXIM'!O7&gt;0,_xlfn.RANK.EQ('MNB NHP - EXIM'!O7,'MNB NHP - EXIM'!O$2:O$34),"")</f>
        <v/>
      </c>
      <c r="P7" s="14" t="str">
        <f>IF('MNB NHP - EXIM'!P7&gt;0,_xlfn.RANK.EQ('MNB NHP - EXIM'!P7,'MNB NHP - EXIM'!P$2:P$34),"")</f>
        <v/>
      </c>
      <c r="Q7" s="14" t="str">
        <f>IF('MNB NHP - EXIM'!Q7&gt;0,_xlfn.RANK.EQ('MNB NHP - EXIM'!Q7,'MNB NHP - EXIM'!Q$2:Q$34),"")</f>
        <v/>
      </c>
      <c r="R7" s="14" t="str">
        <f>IF('MNB NHP - EXIM'!R7&gt;0,_xlfn.RANK.EQ('MNB NHP - EXIM'!R7,'MNB NHP - EXIM'!R$2:R$34),"")</f>
        <v/>
      </c>
      <c r="S7" s="14" t="str">
        <f>IF('MNB NHP - EXIM'!S7&gt;0,_xlfn.RANK.EQ('MNB NHP - EXIM'!S7,'MNB NHP - EXIM'!S$2:S$34),"")</f>
        <v/>
      </c>
      <c r="T7" s="14" t="str">
        <f>IF('MNB NHP - EXIM'!T7&gt;0,_xlfn.RANK.EQ('MNB NHP - EXIM'!T7,'MNB NHP - EXIM'!T$2:T$34),"")</f>
        <v/>
      </c>
      <c r="U7" s="14" t="str">
        <f>IF('MNB NHP - EXIM'!U7&gt;0,_xlfn.RANK.EQ('MNB NHP - EXIM'!U7,'MNB NHP - EXIM'!U$2:U$34),"")</f>
        <v/>
      </c>
      <c r="V7" s="14" t="str">
        <f>IF('MNB NHP - EXIM'!V7&gt;0,_xlfn.RANK.EQ('MNB NHP - EXIM'!V7,'MNB NHP - EXIM'!V$2:V$34),"")</f>
        <v/>
      </c>
    </row>
    <row r="8" spans="1:22" x14ac:dyDescent="0.2">
      <c r="A8" s="12" t="str">
        <f>'MNB NHP - EXIM'!A8</f>
        <v>OTP Ingatlanlízing Zrt.</v>
      </c>
      <c r="B8" s="14" t="str">
        <f>IF('MNB NHP - EXIM'!B8&gt;0,_xlfn.RANK.EQ('MNB NHP - EXIM'!B8,'MNB NHP - EXIM'!B$2:B$34),"")</f>
        <v/>
      </c>
      <c r="C8" s="14" t="str">
        <f>IF('MNB NHP - EXIM'!C8&gt;0,_xlfn.RANK.EQ('MNB NHP - EXIM'!C8,'MNB NHP - EXIM'!C$2:C$34),"")</f>
        <v/>
      </c>
      <c r="D8" s="14" t="str">
        <f>IF('MNB NHP - EXIM'!D8&gt;0,_xlfn.RANK.EQ('MNB NHP - EXIM'!D8,'MNB NHP - EXIM'!D$2:D$34),"")</f>
        <v/>
      </c>
      <c r="E8" s="14" t="str">
        <f>IF('MNB NHP - EXIM'!E8&gt;0,_xlfn.RANK.EQ('MNB NHP - EXIM'!E8,'MNB NHP - EXIM'!E$2:E$34),"")</f>
        <v/>
      </c>
      <c r="F8" s="14" t="str">
        <f>IF('MNB NHP - EXIM'!F8&gt;0,_xlfn.RANK.EQ('MNB NHP - EXIM'!F8,'MNB NHP - EXIM'!F$2:F$34),"")</f>
        <v/>
      </c>
      <c r="G8" s="14" t="str">
        <f>IF('MNB NHP - EXIM'!G8&gt;0,_xlfn.RANK.EQ('MNB NHP - EXIM'!G8,'MNB NHP - EXIM'!G$2:G$34),"")</f>
        <v/>
      </c>
      <c r="H8" s="14" t="str">
        <f>IF('MNB NHP - EXIM'!H8&gt;0,_xlfn.RANK.EQ('MNB NHP - EXIM'!H8,'MNB NHP - EXIM'!H$2:H$34),"")</f>
        <v/>
      </c>
      <c r="I8" s="14" t="str">
        <f>IF('MNB NHP - EXIM'!I8&gt;0,_xlfn.RANK.EQ('MNB NHP - EXIM'!I8,'MNB NHP - EXIM'!I$2:I$34),"")</f>
        <v/>
      </c>
      <c r="J8" s="14" t="str">
        <f>IF('MNB NHP - EXIM'!J8&gt;0,_xlfn.RANK.EQ('MNB NHP - EXIM'!J8,'MNB NHP - EXIM'!J$2:J$34),"")</f>
        <v/>
      </c>
      <c r="K8" s="14" t="str">
        <f>IF('MNB NHP - EXIM'!K8&gt;0,_xlfn.RANK.EQ('MNB NHP - EXIM'!K8,'MNB NHP - EXIM'!K$2:K$34),"")</f>
        <v/>
      </c>
      <c r="L8" s="14"/>
      <c r="M8" s="14" t="str">
        <f>IF('MNB NHP - EXIM'!M8&gt;0,_xlfn.RANK.EQ('MNB NHP - EXIM'!M8,'MNB NHP - EXIM'!M$2:M$34),"")</f>
        <v/>
      </c>
      <c r="N8" s="14" t="str">
        <f>IF('MNB NHP - EXIM'!N8&gt;0,_xlfn.RANK.EQ('MNB NHP - EXIM'!N8,'MNB NHP - EXIM'!N$2:N$34),"")</f>
        <v/>
      </c>
      <c r="O8" s="14" t="str">
        <f>IF('MNB NHP - EXIM'!O8&gt;0,_xlfn.RANK.EQ('MNB NHP - EXIM'!O8,'MNB NHP - EXIM'!O$2:O$34),"")</f>
        <v/>
      </c>
      <c r="P8" s="14" t="str">
        <f>IF('MNB NHP - EXIM'!P8&gt;0,_xlfn.RANK.EQ('MNB NHP - EXIM'!P8,'MNB NHP - EXIM'!P$2:P$34),"")</f>
        <v/>
      </c>
      <c r="Q8" s="14" t="str">
        <f>IF('MNB NHP - EXIM'!Q8&gt;0,_xlfn.RANK.EQ('MNB NHP - EXIM'!Q8,'MNB NHP - EXIM'!Q$2:Q$34),"")</f>
        <v/>
      </c>
      <c r="R8" s="14" t="str">
        <f>IF('MNB NHP - EXIM'!R8&gt;0,_xlfn.RANK.EQ('MNB NHP - EXIM'!R8,'MNB NHP - EXIM'!R$2:R$34),"")</f>
        <v/>
      </c>
      <c r="S8" s="14" t="str">
        <f>IF('MNB NHP - EXIM'!S8&gt;0,_xlfn.RANK.EQ('MNB NHP - EXIM'!S8,'MNB NHP - EXIM'!S$2:S$34),"")</f>
        <v/>
      </c>
      <c r="T8" s="14" t="str">
        <f>IF('MNB NHP - EXIM'!T8&gt;0,_xlfn.RANK.EQ('MNB NHP - EXIM'!T8,'MNB NHP - EXIM'!T$2:T$34),"")</f>
        <v/>
      </c>
      <c r="U8" s="14" t="str">
        <f>IF('MNB NHP - EXIM'!U8&gt;0,_xlfn.RANK.EQ('MNB NHP - EXIM'!U8,'MNB NHP - EXIM'!U$2:U$34),"")</f>
        <v/>
      </c>
      <c r="V8" s="14" t="str">
        <f>IF('MNB NHP - EXIM'!V8&gt;0,_xlfn.RANK.EQ('MNB NHP - EXIM'!V8,'MNB NHP - EXIM'!V$2:V$34),"")</f>
        <v/>
      </c>
    </row>
    <row r="9" spans="1:22" x14ac:dyDescent="0.2">
      <c r="A9" s="12" t="str">
        <f>'MNB NHP - EXIM'!A9</f>
        <v>Cofidis</v>
      </c>
      <c r="B9" s="14" t="str">
        <f>IF('MNB NHP - EXIM'!B9&gt;0,_xlfn.RANK.EQ('MNB NHP - EXIM'!B9,'MNB NHP - EXIM'!B$2:B$34),"")</f>
        <v/>
      </c>
      <c r="C9" s="14" t="str">
        <f>IF('MNB NHP - EXIM'!C9&gt;0,_xlfn.RANK.EQ('MNB NHP - EXIM'!C9,'MNB NHP - EXIM'!C$2:C$34),"")</f>
        <v/>
      </c>
      <c r="D9" s="14" t="str">
        <f>IF('MNB NHP - EXIM'!D9&gt;0,_xlfn.RANK.EQ('MNB NHP - EXIM'!D9,'MNB NHP - EXIM'!D$2:D$34),"")</f>
        <v/>
      </c>
      <c r="E9" s="14" t="str">
        <f>IF('MNB NHP - EXIM'!E9&gt;0,_xlfn.RANK.EQ('MNB NHP - EXIM'!E9,'MNB NHP - EXIM'!E$2:E$34),"")</f>
        <v/>
      </c>
      <c r="F9" s="14" t="str">
        <f>IF('MNB NHP - EXIM'!F9&gt;0,_xlfn.RANK.EQ('MNB NHP - EXIM'!F9,'MNB NHP - EXIM'!F$2:F$34),"")</f>
        <v/>
      </c>
      <c r="G9" s="14" t="str">
        <f>IF('MNB NHP - EXIM'!G9&gt;0,_xlfn.RANK.EQ('MNB NHP - EXIM'!G9,'MNB NHP - EXIM'!G$2:G$34),"")</f>
        <v/>
      </c>
      <c r="H9" s="14" t="str">
        <f>IF('MNB NHP - EXIM'!H9&gt;0,_xlfn.RANK.EQ('MNB NHP - EXIM'!H9,'MNB NHP - EXIM'!H$2:H$34),"")</f>
        <v/>
      </c>
      <c r="I9" s="14" t="str">
        <f>IF('MNB NHP - EXIM'!I9&gt;0,_xlfn.RANK.EQ('MNB NHP - EXIM'!I9,'MNB NHP - EXIM'!I$2:I$34),"")</f>
        <v/>
      </c>
      <c r="J9" s="14" t="str">
        <f>IF('MNB NHP - EXIM'!J9&gt;0,_xlfn.RANK.EQ('MNB NHP - EXIM'!J9,'MNB NHP - EXIM'!J$2:J$34),"")</f>
        <v/>
      </c>
      <c r="K9" s="14" t="str">
        <f>IF('MNB NHP - EXIM'!K9&gt;0,_xlfn.RANK.EQ('MNB NHP - EXIM'!K9,'MNB NHP - EXIM'!K$2:K$34),"")</f>
        <v/>
      </c>
      <c r="L9" s="14"/>
      <c r="M9" s="14" t="str">
        <f>IF('MNB NHP - EXIM'!M9&gt;0,_xlfn.RANK.EQ('MNB NHP - EXIM'!M9,'MNB NHP - EXIM'!M$2:M$34),"")</f>
        <v/>
      </c>
      <c r="N9" s="14" t="str">
        <f>IF('MNB NHP - EXIM'!N9&gt;0,_xlfn.RANK.EQ('MNB NHP - EXIM'!N9,'MNB NHP - EXIM'!N$2:N$34),"")</f>
        <v/>
      </c>
      <c r="O9" s="14" t="str">
        <f>IF('MNB NHP - EXIM'!O9&gt;0,_xlfn.RANK.EQ('MNB NHP - EXIM'!O9,'MNB NHP - EXIM'!O$2:O$34),"")</f>
        <v/>
      </c>
      <c r="P9" s="14" t="str">
        <f>IF('MNB NHP - EXIM'!P9&gt;0,_xlfn.RANK.EQ('MNB NHP - EXIM'!P9,'MNB NHP - EXIM'!P$2:P$34),"")</f>
        <v/>
      </c>
      <c r="Q9" s="14" t="str">
        <f>IF('MNB NHP - EXIM'!Q9&gt;0,_xlfn.RANK.EQ('MNB NHP - EXIM'!Q9,'MNB NHP - EXIM'!Q$2:Q$34),"")</f>
        <v/>
      </c>
      <c r="R9" s="14" t="str">
        <f>IF('MNB NHP - EXIM'!R9&gt;0,_xlfn.RANK.EQ('MNB NHP - EXIM'!R9,'MNB NHP - EXIM'!R$2:R$34),"")</f>
        <v/>
      </c>
      <c r="S9" s="14" t="str">
        <f>IF('MNB NHP - EXIM'!S9&gt;0,_xlfn.RANK.EQ('MNB NHP - EXIM'!S9,'MNB NHP - EXIM'!S$2:S$34),"")</f>
        <v/>
      </c>
      <c r="T9" s="14" t="str">
        <f>IF('MNB NHP - EXIM'!T9&gt;0,_xlfn.RANK.EQ('MNB NHP - EXIM'!T9,'MNB NHP - EXIM'!T$2:T$34),"")</f>
        <v/>
      </c>
      <c r="U9" s="14" t="str">
        <f>IF('MNB NHP - EXIM'!U9&gt;0,_xlfn.RANK.EQ('MNB NHP - EXIM'!U9,'MNB NHP - EXIM'!U$2:U$34),"")</f>
        <v/>
      </c>
      <c r="V9" s="14" t="str">
        <f>IF('MNB NHP - EXIM'!V9&gt;0,_xlfn.RANK.EQ('MNB NHP - EXIM'!V9,'MNB NHP - EXIM'!V$2:V$34),"")</f>
        <v/>
      </c>
    </row>
    <row r="10" spans="1:22" s="28" customFormat="1" x14ac:dyDescent="0.2">
      <c r="A10" s="12" t="str">
        <f>'MNB NHP - EXIM'!A10</f>
        <v>UniCredit Leasing csoport</v>
      </c>
      <c r="B10" s="14">
        <f>IF('MNB NHP - EXIM'!B10&gt;0,_xlfn.RANK.EQ('MNB NHP - EXIM'!B10,'MNB NHP - EXIM'!B$2:B$34),"")</f>
        <v>3</v>
      </c>
      <c r="C10" s="14">
        <f>IF('MNB NHP - EXIM'!C10&gt;0,_xlfn.RANK.EQ('MNB NHP - EXIM'!C10,'MNB NHP - EXIM'!C$2:C$34),"")</f>
        <v>4</v>
      </c>
      <c r="D10" s="14">
        <f>IF('MNB NHP - EXIM'!D10&gt;0,_xlfn.RANK.EQ('MNB NHP - EXIM'!D10,'MNB NHP - EXIM'!D$2:D$34),"")</f>
        <v>7</v>
      </c>
      <c r="E10" s="14">
        <f>IF('MNB NHP - EXIM'!E10&gt;0,_xlfn.RANK.EQ('MNB NHP - EXIM'!E10,'MNB NHP - EXIM'!E$2:E$34),"")</f>
        <v>1</v>
      </c>
      <c r="F10" s="14" t="str">
        <f>IF('MNB NHP - EXIM'!F10&gt;0,_xlfn.RANK.EQ('MNB NHP - EXIM'!F10,'MNB NHP - EXIM'!F$2:F$34),"")</f>
        <v/>
      </c>
      <c r="G10" s="14">
        <f>IF('MNB NHP - EXIM'!G10&gt;0,_xlfn.RANK.EQ('MNB NHP - EXIM'!G10,'MNB NHP - EXIM'!G$2:G$34),"")</f>
        <v>1</v>
      </c>
      <c r="H10" s="14" t="str">
        <f>IF('MNB NHP - EXIM'!H10&gt;0,_xlfn.RANK.EQ('MNB NHP - EXIM'!H10,'MNB NHP - EXIM'!H$2:H$34),"")</f>
        <v/>
      </c>
      <c r="I10" s="14" t="str">
        <f>IF('MNB NHP - EXIM'!I10&gt;0,_xlfn.RANK.EQ('MNB NHP - EXIM'!I10,'MNB NHP - EXIM'!I$2:I$34),"")</f>
        <v/>
      </c>
      <c r="J10" s="14" t="str">
        <f>IF('MNB NHP - EXIM'!J10&gt;0,_xlfn.RANK.EQ('MNB NHP - EXIM'!J10,'MNB NHP - EXIM'!J$2:J$34),"")</f>
        <v/>
      </c>
      <c r="K10" s="14">
        <f>IF('MNB NHP - EXIM'!K10&gt;0,_xlfn.RANK.EQ('MNB NHP - EXIM'!K10,'MNB NHP - EXIM'!K$2:K$34),"")</f>
        <v>2</v>
      </c>
      <c r="L10" s="14"/>
      <c r="M10" s="14" t="str">
        <f>IF('MNB NHP - EXIM'!M10&gt;0,_xlfn.RANK.EQ('MNB NHP - EXIM'!M10,'MNB NHP - EXIM'!M$2:M$34),"")</f>
        <v/>
      </c>
      <c r="N10" s="14">
        <f>IF('MNB NHP - EXIM'!N10&gt;0,_xlfn.RANK.EQ('MNB NHP - EXIM'!N10,'MNB NHP - EXIM'!N$2:N$34),"")</f>
        <v>3</v>
      </c>
      <c r="O10" s="14" t="str">
        <f>IF('MNB NHP - EXIM'!O10&gt;0,_xlfn.RANK.EQ('MNB NHP - EXIM'!O10,'MNB NHP - EXIM'!O$2:O$34),"")</f>
        <v/>
      </c>
      <c r="P10" s="14" t="str">
        <f>IF('MNB NHP - EXIM'!P10&gt;0,_xlfn.RANK.EQ('MNB NHP - EXIM'!P10,'MNB NHP - EXIM'!P$2:P$34),"")</f>
        <v/>
      </c>
      <c r="Q10" s="14" t="str">
        <f>IF('MNB NHP - EXIM'!Q10&gt;0,_xlfn.RANK.EQ('MNB NHP - EXIM'!Q10,'MNB NHP - EXIM'!Q$2:Q$34),"")</f>
        <v/>
      </c>
      <c r="R10" s="14">
        <f>IF('MNB NHP - EXIM'!R10&gt;0,_xlfn.RANK.EQ('MNB NHP - EXIM'!R10,'MNB NHP - EXIM'!R$2:R$34),"")</f>
        <v>7</v>
      </c>
      <c r="S10" s="14" t="str">
        <f>IF('MNB NHP - EXIM'!S10&gt;0,_xlfn.RANK.EQ('MNB NHP - EXIM'!S10,'MNB NHP - EXIM'!S$2:S$34),"")</f>
        <v/>
      </c>
      <c r="T10" s="14" t="str">
        <f>IF('MNB NHP - EXIM'!T10&gt;0,_xlfn.RANK.EQ('MNB NHP - EXIM'!T10,'MNB NHP - EXIM'!T$2:T$34),"")</f>
        <v/>
      </c>
      <c r="U10" s="14" t="str">
        <f>IF('MNB NHP - EXIM'!U10&gt;0,_xlfn.RANK.EQ('MNB NHP - EXIM'!U10,'MNB NHP - EXIM'!U$2:U$34),"")</f>
        <v/>
      </c>
      <c r="V10" s="14">
        <f>IF('MNB NHP - EXIM'!V10&gt;0,_xlfn.RANK.EQ('MNB NHP - EXIM'!V10,'MNB NHP - EXIM'!V$2:V$34),"")</f>
        <v>4</v>
      </c>
    </row>
    <row r="11" spans="1:22" x14ac:dyDescent="0.2">
      <c r="A11" s="12" t="str">
        <f>'MNB NHP - EXIM'!A11</f>
        <v>Erste Leasing Cégcsoport</v>
      </c>
      <c r="B11" s="14" t="str">
        <f>IF('MNB NHP - EXIM'!B11&gt;0,_xlfn.RANK.EQ('MNB NHP - EXIM'!B11,'MNB NHP - EXIM'!B$2:B$34),"")</f>
        <v/>
      </c>
      <c r="C11" s="14">
        <f>IF('MNB NHP - EXIM'!C11&gt;0,_xlfn.RANK.EQ('MNB NHP - EXIM'!C11,'MNB NHP - EXIM'!C$2:C$34),"")</f>
        <v>8</v>
      </c>
      <c r="D11" s="14">
        <f>IF('MNB NHP - EXIM'!D11&gt;0,_xlfn.RANK.EQ('MNB NHP - EXIM'!D11,'MNB NHP - EXIM'!D$2:D$34),"")</f>
        <v>3</v>
      </c>
      <c r="E11" s="14">
        <f>IF('MNB NHP - EXIM'!E11&gt;0,_xlfn.RANK.EQ('MNB NHP - EXIM'!E11,'MNB NHP - EXIM'!E$2:E$34),"")</f>
        <v>7</v>
      </c>
      <c r="F11" s="14" t="str">
        <f>IF('MNB NHP - EXIM'!F11&gt;0,_xlfn.RANK.EQ('MNB NHP - EXIM'!F11,'MNB NHP - EXIM'!F$2:F$34),"")</f>
        <v/>
      </c>
      <c r="G11" s="14" t="str">
        <f>IF('MNB NHP - EXIM'!G11&gt;0,_xlfn.RANK.EQ('MNB NHP - EXIM'!G11,'MNB NHP - EXIM'!G$2:G$34),"")</f>
        <v/>
      </c>
      <c r="H11" s="14" t="str">
        <f>IF('MNB NHP - EXIM'!H11&gt;0,_xlfn.RANK.EQ('MNB NHP - EXIM'!H11,'MNB NHP - EXIM'!H$2:H$34),"")</f>
        <v/>
      </c>
      <c r="I11" s="14" t="str">
        <f>IF('MNB NHP - EXIM'!I11&gt;0,_xlfn.RANK.EQ('MNB NHP - EXIM'!I11,'MNB NHP - EXIM'!I$2:I$34),"")</f>
        <v/>
      </c>
      <c r="J11" s="14" t="str">
        <f>IF('MNB NHP - EXIM'!J11&gt;0,_xlfn.RANK.EQ('MNB NHP - EXIM'!J11,'MNB NHP - EXIM'!J$2:J$34),"")</f>
        <v/>
      </c>
      <c r="K11" s="14">
        <f>IF('MNB NHP - EXIM'!K11&gt;0,_xlfn.RANK.EQ('MNB NHP - EXIM'!K11,'MNB NHP - EXIM'!K$2:K$34),"")</f>
        <v>7</v>
      </c>
      <c r="L11" s="14"/>
      <c r="M11" s="14" t="str">
        <f>IF('MNB NHP - EXIM'!M11&gt;0,_xlfn.RANK.EQ('MNB NHP - EXIM'!M11,'MNB NHP - EXIM'!M$2:M$34),"")</f>
        <v/>
      </c>
      <c r="N11" s="14">
        <f>IF('MNB NHP - EXIM'!N11&gt;0,_xlfn.RANK.EQ('MNB NHP - EXIM'!N11,'MNB NHP - EXIM'!N$2:N$34),"")</f>
        <v>4</v>
      </c>
      <c r="O11" s="14" t="str">
        <f>IF('MNB NHP - EXIM'!O11&gt;0,_xlfn.RANK.EQ('MNB NHP - EXIM'!O11,'MNB NHP - EXIM'!O$2:O$34),"")</f>
        <v/>
      </c>
      <c r="P11" s="14" t="str">
        <f>IF('MNB NHP - EXIM'!P11&gt;0,_xlfn.RANK.EQ('MNB NHP - EXIM'!P11,'MNB NHP - EXIM'!P$2:P$34),"")</f>
        <v/>
      </c>
      <c r="Q11" s="14" t="str">
        <f>IF('MNB NHP - EXIM'!Q11&gt;0,_xlfn.RANK.EQ('MNB NHP - EXIM'!Q11,'MNB NHP - EXIM'!Q$2:Q$34),"")</f>
        <v/>
      </c>
      <c r="R11" s="14">
        <f>IF('MNB NHP - EXIM'!R11&gt;0,_xlfn.RANK.EQ('MNB NHP - EXIM'!R11,'MNB NHP - EXIM'!R$2:R$34),"")</f>
        <v>8</v>
      </c>
      <c r="S11" s="14" t="str">
        <f>IF('MNB NHP - EXIM'!S11&gt;0,_xlfn.RANK.EQ('MNB NHP - EXIM'!S11,'MNB NHP - EXIM'!S$2:S$34),"")</f>
        <v/>
      </c>
      <c r="T11" s="14" t="str">
        <f>IF('MNB NHP - EXIM'!T11&gt;0,_xlfn.RANK.EQ('MNB NHP - EXIM'!T11,'MNB NHP - EXIM'!T$2:T$34),"")</f>
        <v/>
      </c>
      <c r="U11" s="14" t="str">
        <f>IF('MNB NHP - EXIM'!U11&gt;0,_xlfn.RANK.EQ('MNB NHP - EXIM'!U11,'MNB NHP - EXIM'!U$2:U$34),"")</f>
        <v/>
      </c>
      <c r="V11" s="14">
        <f>IF('MNB NHP - EXIM'!V11&gt;0,_xlfn.RANK.EQ('MNB NHP - EXIM'!V11,'MNB NHP - EXIM'!V$2:V$34),"")</f>
        <v>6</v>
      </c>
    </row>
    <row r="12" spans="1:22" x14ac:dyDescent="0.2">
      <c r="A12" s="12" t="str">
        <f>'MNB NHP - EXIM'!A12</f>
        <v>Budapest Bank Zrt., Budapest Lízing Zrt.</v>
      </c>
      <c r="B12" s="14">
        <f>IF('MNB NHP - EXIM'!B12&gt;0,_xlfn.RANK.EQ('MNB NHP - EXIM'!B12,'MNB NHP - EXIM'!B$2:B$34),"")</f>
        <v>2</v>
      </c>
      <c r="C12" s="14">
        <f>IF('MNB NHP - EXIM'!C12&gt;0,_xlfn.RANK.EQ('MNB NHP - EXIM'!C12,'MNB NHP - EXIM'!C$2:C$34),"")</f>
        <v>2</v>
      </c>
      <c r="D12" s="14">
        <f>IF('MNB NHP - EXIM'!D12&gt;0,_xlfn.RANK.EQ('MNB NHP - EXIM'!D12,'MNB NHP - EXIM'!D$2:D$34),"")</f>
        <v>5</v>
      </c>
      <c r="E12" s="14">
        <f>IF('MNB NHP - EXIM'!E12&gt;0,_xlfn.RANK.EQ('MNB NHP - EXIM'!E12,'MNB NHP - EXIM'!E$2:E$34),"")</f>
        <v>2</v>
      </c>
      <c r="F12" s="14" t="str">
        <f>IF('MNB NHP - EXIM'!F12&gt;0,_xlfn.RANK.EQ('MNB NHP - EXIM'!F12,'MNB NHP - EXIM'!F$2:F$34),"")</f>
        <v/>
      </c>
      <c r="G12" s="14">
        <f>IF('MNB NHP - EXIM'!G12&gt;0,_xlfn.RANK.EQ('MNB NHP - EXIM'!G12,'MNB NHP - EXIM'!G$2:G$34),"")</f>
        <v>7</v>
      </c>
      <c r="H12" s="14" t="str">
        <f>IF('MNB NHP - EXIM'!H12&gt;0,_xlfn.RANK.EQ('MNB NHP - EXIM'!H12,'MNB NHP - EXIM'!H$2:H$34),"")</f>
        <v/>
      </c>
      <c r="I12" s="14" t="str">
        <f>IF('MNB NHP - EXIM'!I12&gt;0,_xlfn.RANK.EQ('MNB NHP - EXIM'!I12,'MNB NHP - EXIM'!I$2:I$34),"")</f>
        <v/>
      </c>
      <c r="J12" s="14" t="str">
        <f>IF('MNB NHP - EXIM'!J12&gt;0,_xlfn.RANK.EQ('MNB NHP - EXIM'!J12,'MNB NHP - EXIM'!J$2:J$34),"")</f>
        <v/>
      </c>
      <c r="K12" s="14">
        <f>IF('MNB NHP - EXIM'!K12&gt;0,_xlfn.RANK.EQ('MNB NHP - EXIM'!K12,'MNB NHP - EXIM'!K$2:K$34),"")</f>
        <v>5</v>
      </c>
      <c r="L12" s="14"/>
      <c r="M12" s="14" t="str">
        <f>IF('MNB NHP - EXIM'!M12&gt;0,_xlfn.RANK.EQ('MNB NHP - EXIM'!M12,'MNB NHP - EXIM'!M$2:M$34),"")</f>
        <v/>
      </c>
      <c r="N12" s="14">
        <f>IF('MNB NHP - EXIM'!N12&gt;0,_xlfn.RANK.EQ('MNB NHP - EXIM'!N12,'MNB NHP - EXIM'!N$2:N$34),"")</f>
        <v>7</v>
      </c>
      <c r="O12" s="14" t="str">
        <f>IF('MNB NHP - EXIM'!O12&gt;0,_xlfn.RANK.EQ('MNB NHP - EXIM'!O12,'MNB NHP - EXIM'!O$2:O$34),"")</f>
        <v/>
      </c>
      <c r="P12" s="14" t="str">
        <f>IF('MNB NHP - EXIM'!P12&gt;0,_xlfn.RANK.EQ('MNB NHP - EXIM'!P12,'MNB NHP - EXIM'!P$2:P$34),"")</f>
        <v/>
      </c>
      <c r="Q12" s="14" t="str">
        <f>IF('MNB NHP - EXIM'!Q12&gt;0,_xlfn.RANK.EQ('MNB NHP - EXIM'!Q12,'MNB NHP - EXIM'!Q$2:Q$34),"")</f>
        <v/>
      </c>
      <c r="R12" s="14" t="str">
        <f>IF('MNB NHP - EXIM'!R12&gt;0,_xlfn.RANK.EQ('MNB NHP - EXIM'!R12,'MNB NHP - EXIM'!R$2:R$34),"")</f>
        <v/>
      </c>
      <c r="S12" s="14" t="str">
        <f>IF('MNB NHP - EXIM'!S12&gt;0,_xlfn.RANK.EQ('MNB NHP - EXIM'!S12,'MNB NHP - EXIM'!S$2:S$34),"")</f>
        <v/>
      </c>
      <c r="T12" s="14" t="str">
        <f>IF('MNB NHP - EXIM'!T12&gt;0,_xlfn.RANK.EQ('MNB NHP - EXIM'!T12,'MNB NHP - EXIM'!T$2:T$34),"")</f>
        <v/>
      </c>
      <c r="U12" s="14" t="str">
        <f>IF('MNB NHP - EXIM'!U12&gt;0,_xlfn.RANK.EQ('MNB NHP - EXIM'!U12,'MNB NHP - EXIM'!U$2:U$34),"")</f>
        <v/>
      </c>
      <c r="V12" s="14">
        <f>IF('MNB NHP - EXIM'!V12&gt;0,_xlfn.RANK.EQ('MNB NHP - EXIM'!V12,'MNB NHP - EXIM'!V$2:V$34),"")</f>
        <v>10</v>
      </c>
    </row>
    <row r="13" spans="1:22" x14ac:dyDescent="0.2">
      <c r="A13" s="12" t="str">
        <f>'MNB NHP - EXIM'!A13</f>
        <v>Régió Holding Kft.</v>
      </c>
      <c r="B13" s="14" t="str">
        <f>IF('MNB NHP - EXIM'!B13&gt;0,_xlfn.RANK.EQ('MNB NHP - EXIM'!B13,'MNB NHP - EXIM'!B$2:B$34),"")</f>
        <v/>
      </c>
      <c r="C13" s="14" t="str">
        <f>IF('MNB NHP - EXIM'!C13&gt;0,_xlfn.RANK.EQ('MNB NHP - EXIM'!C13,'MNB NHP - EXIM'!C$2:C$34),"")</f>
        <v/>
      </c>
      <c r="D13" s="14" t="str">
        <f>IF('MNB NHP - EXIM'!D13&gt;0,_xlfn.RANK.EQ('MNB NHP - EXIM'!D13,'MNB NHP - EXIM'!D$2:D$34),"")</f>
        <v/>
      </c>
      <c r="E13" s="14" t="str">
        <f>IF('MNB NHP - EXIM'!E13&gt;0,_xlfn.RANK.EQ('MNB NHP - EXIM'!E13,'MNB NHP - EXIM'!E$2:E$34),"")</f>
        <v/>
      </c>
      <c r="F13" s="14" t="str">
        <f>IF('MNB NHP - EXIM'!F13&gt;0,_xlfn.RANK.EQ('MNB NHP - EXIM'!F13,'MNB NHP - EXIM'!F$2:F$34),"")</f>
        <v/>
      </c>
      <c r="G13" s="14" t="str">
        <f>IF('MNB NHP - EXIM'!G13&gt;0,_xlfn.RANK.EQ('MNB NHP - EXIM'!G13,'MNB NHP - EXIM'!G$2:G$34),"")</f>
        <v/>
      </c>
      <c r="H13" s="14" t="str">
        <f>IF('MNB NHP - EXIM'!H13&gt;0,_xlfn.RANK.EQ('MNB NHP - EXIM'!H13,'MNB NHP - EXIM'!H$2:H$34),"")</f>
        <v/>
      </c>
      <c r="I13" s="14" t="str">
        <f>IF('MNB NHP - EXIM'!I13&gt;0,_xlfn.RANK.EQ('MNB NHP - EXIM'!I13,'MNB NHP - EXIM'!I$2:I$34),"")</f>
        <v/>
      </c>
      <c r="J13" s="14" t="str">
        <f>IF('MNB NHP - EXIM'!J13&gt;0,_xlfn.RANK.EQ('MNB NHP - EXIM'!J13,'MNB NHP - EXIM'!J$2:J$34),"")</f>
        <v/>
      </c>
      <c r="K13" s="14" t="str">
        <f>IF('MNB NHP - EXIM'!K13&gt;0,_xlfn.RANK.EQ('MNB NHP - EXIM'!K13,'MNB NHP - EXIM'!K$2:K$34),"")</f>
        <v/>
      </c>
      <c r="L13" s="14"/>
      <c r="M13" s="14" t="str">
        <f>IF('MNB NHP - EXIM'!M13&gt;0,_xlfn.RANK.EQ('MNB NHP - EXIM'!M13,'MNB NHP - EXIM'!M$2:M$34),"")</f>
        <v/>
      </c>
      <c r="N13" s="14" t="str">
        <f>IF('MNB NHP - EXIM'!N13&gt;0,_xlfn.RANK.EQ('MNB NHP - EXIM'!N13,'MNB NHP - EXIM'!N$2:N$34),"")</f>
        <v/>
      </c>
      <c r="O13" s="14" t="str">
        <f>IF('MNB NHP - EXIM'!O13&gt;0,_xlfn.RANK.EQ('MNB NHP - EXIM'!O13,'MNB NHP - EXIM'!O$2:O$34),"")</f>
        <v/>
      </c>
      <c r="P13" s="14" t="str">
        <f>IF('MNB NHP - EXIM'!P13&gt;0,_xlfn.RANK.EQ('MNB NHP - EXIM'!P13,'MNB NHP - EXIM'!P$2:P$34),"")</f>
        <v/>
      </c>
      <c r="Q13" s="14" t="str">
        <f>IF('MNB NHP - EXIM'!Q13&gt;0,_xlfn.RANK.EQ('MNB NHP - EXIM'!Q13,'MNB NHP - EXIM'!Q$2:Q$34),"")</f>
        <v/>
      </c>
      <c r="R13" s="14" t="str">
        <f>IF('MNB NHP - EXIM'!R13&gt;0,_xlfn.RANK.EQ('MNB NHP - EXIM'!R13,'MNB NHP - EXIM'!R$2:R$34),"")</f>
        <v/>
      </c>
      <c r="S13" s="14" t="str">
        <f>IF('MNB NHP - EXIM'!S13&gt;0,_xlfn.RANK.EQ('MNB NHP - EXIM'!S13,'MNB NHP - EXIM'!S$2:S$34),"")</f>
        <v/>
      </c>
      <c r="T13" s="14" t="str">
        <f>IF('MNB NHP - EXIM'!T13&gt;0,_xlfn.RANK.EQ('MNB NHP - EXIM'!T13,'MNB NHP - EXIM'!T$2:T$34),"")</f>
        <v/>
      </c>
      <c r="U13" s="14" t="str">
        <f>IF('MNB NHP - EXIM'!U13&gt;0,_xlfn.RANK.EQ('MNB NHP - EXIM'!U13,'MNB NHP - EXIM'!U$2:U$34),"")</f>
        <v/>
      </c>
      <c r="V13" s="14" t="str">
        <f>IF('MNB NHP - EXIM'!V13&gt;0,_xlfn.RANK.EQ('MNB NHP - EXIM'!V13,'MNB NHP - EXIM'!V$2:V$34),"")</f>
        <v/>
      </c>
    </row>
    <row r="14" spans="1:22" x14ac:dyDescent="0.2">
      <c r="A14" s="12" t="str">
        <f>'MNB NHP - EXIM'!A14</f>
        <v>Otokoc Hungary Kft.</v>
      </c>
      <c r="B14" s="14" t="str">
        <f>IF('MNB NHP - EXIM'!B14&gt;0,_xlfn.RANK.EQ('MNB NHP - EXIM'!B14,'MNB NHP - EXIM'!B$2:B$34),"")</f>
        <v/>
      </c>
      <c r="C14" s="14" t="str">
        <f>IF('MNB NHP - EXIM'!C14&gt;0,_xlfn.RANK.EQ('MNB NHP - EXIM'!C14,'MNB NHP - EXIM'!C$2:C$34),"")</f>
        <v/>
      </c>
      <c r="D14" s="14" t="str">
        <f>IF('MNB NHP - EXIM'!D14&gt;0,_xlfn.RANK.EQ('MNB NHP - EXIM'!D14,'MNB NHP - EXIM'!D$2:D$34),"")</f>
        <v/>
      </c>
      <c r="E14" s="14" t="str">
        <f>IF('MNB NHP - EXIM'!E14&gt;0,_xlfn.RANK.EQ('MNB NHP - EXIM'!E14,'MNB NHP - EXIM'!E$2:E$34),"")</f>
        <v/>
      </c>
      <c r="F14" s="14" t="str">
        <f>IF('MNB NHP - EXIM'!F14&gt;0,_xlfn.RANK.EQ('MNB NHP - EXIM'!F14,'MNB NHP - EXIM'!F$2:F$34),"")</f>
        <v/>
      </c>
      <c r="G14" s="14" t="str">
        <f>IF('MNB NHP - EXIM'!G14&gt;0,_xlfn.RANK.EQ('MNB NHP - EXIM'!G14,'MNB NHP - EXIM'!G$2:G$34),"")</f>
        <v/>
      </c>
      <c r="H14" s="14" t="str">
        <f>IF('MNB NHP - EXIM'!H14&gt;0,_xlfn.RANK.EQ('MNB NHP - EXIM'!H14,'MNB NHP - EXIM'!H$2:H$34),"")</f>
        <v/>
      </c>
      <c r="I14" s="14" t="str">
        <f>IF('MNB NHP - EXIM'!I14&gt;0,_xlfn.RANK.EQ('MNB NHP - EXIM'!I14,'MNB NHP - EXIM'!I$2:I$34),"")</f>
        <v/>
      </c>
      <c r="J14" s="14" t="str">
        <f>IF('MNB NHP - EXIM'!J14&gt;0,_xlfn.RANK.EQ('MNB NHP - EXIM'!J14,'MNB NHP - EXIM'!J$2:J$34),"")</f>
        <v/>
      </c>
      <c r="K14" s="14" t="str">
        <f>IF('MNB NHP - EXIM'!K14&gt;0,_xlfn.RANK.EQ('MNB NHP - EXIM'!K14,'MNB NHP - EXIM'!K$2:K$34),"")</f>
        <v/>
      </c>
      <c r="L14" s="14"/>
      <c r="M14" s="14" t="str">
        <f>IF('MNB NHP - EXIM'!M14&gt;0,_xlfn.RANK.EQ('MNB NHP - EXIM'!M14,'MNB NHP - EXIM'!M$2:M$34),"")</f>
        <v/>
      </c>
      <c r="N14" s="14" t="str">
        <f>IF('MNB NHP - EXIM'!N14&gt;0,_xlfn.RANK.EQ('MNB NHP - EXIM'!N14,'MNB NHP - EXIM'!N$2:N$34),"")</f>
        <v/>
      </c>
      <c r="O14" s="14" t="str">
        <f>IF('MNB NHP - EXIM'!O14&gt;0,_xlfn.RANK.EQ('MNB NHP - EXIM'!O14,'MNB NHP - EXIM'!O$2:O$34),"")</f>
        <v/>
      </c>
      <c r="P14" s="14" t="str">
        <f>IF('MNB NHP - EXIM'!P14&gt;0,_xlfn.RANK.EQ('MNB NHP - EXIM'!P14,'MNB NHP - EXIM'!P$2:P$34),"")</f>
        <v/>
      </c>
      <c r="Q14" s="14" t="str">
        <f>IF('MNB NHP - EXIM'!Q14&gt;0,_xlfn.RANK.EQ('MNB NHP - EXIM'!Q14,'MNB NHP - EXIM'!Q$2:Q$34),"")</f>
        <v/>
      </c>
      <c r="R14" s="14" t="str">
        <f>IF('MNB NHP - EXIM'!R14&gt;0,_xlfn.RANK.EQ('MNB NHP - EXIM'!R14,'MNB NHP - EXIM'!R$2:R$34),"")</f>
        <v/>
      </c>
      <c r="S14" s="14" t="str">
        <f>IF('MNB NHP - EXIM'!S14&gt;0,_xlfn.RANK.EQ('MNB NHP - EXIM'!S14,'MNB NHP - EXIM'!S$2:S$34),"")</f>
        <v/>
      </c>
      <c r="T14" s="14" t="str">
        <f>IF('MNB NHP - EXIM'!T14&gt;0,_xlfn.RANK.EQ('MNB NHP - EXIM'!T14,'MNB NHP - EXIM'!T$2:T$34),"")</f>
        <v/>
      </c>
      <c r="U14" s="14" t="str">
        <f>IF('MNB NHP - EXIM'!U14&gt;0,_xlfn.RANK.EQ('MNB NHP - EXIM'!U14,'MNB NHP - EXIM'!U$2:U$34),"")</f>
        <v/>
      </c>
      <c r="V14" s="14" t="str">
        <f>IF('MNB NHP - EXIM'!V14&gt;0,_xlfn.RANK.EQ('MNB NHP - EXIM'!V14,'MNB NHP - EXIM'!V$2:V$34),"")</f>
        <v/>
      </c>
    </row>
    <row r="15" spans="1:22" x14ac:dyDescent="0.2">
      <c r="A15" s="12" t="str">
        <f>'MNB NHP - EXIM'!A15</f>
        <v>FINALP Zrt.</v>
      </c>
      <c r="B15" s="14" t="str">
        <f>IF('MNB NHP - EXIM'!B15&gt;0,_xlfn.RANK.EQ('MNB NHP - EXIM'!B15,'MNB NHP - EXIM'!B$2:B$34),"")</f>
        <v/>
      </c>
      <c r="C15" s="14" t="str">
        <f>IF('MNB NHP - EXIM'!C15&gt;0,_xlfn.RANK.EQ('MNB NHP - EXIM'!C15,'MNB NHP - EXIM'!C$2:C$34),"")</f>
        <v/>
      </c>
      <c r="D15" s="14" t="str">
        <f>IF('MNB NHP - EXIM'!D15&gt;0,_xlfn.RANK.EQ('MNB NHP - EXIM'!D15,'MNB NHP - EXIM'!D$2:D$34),"")</f>
        <v/>
      </c>
      <c r="E15" s="14" t="str">
        <f>IF('MNB NHP - EXIM'!E15&gt;0,_xlfn.RANK.EQ('MNB NHP - EXIM'!E15,'MNB NHP - EXIM'!E$2:E$34),"")</f>
        <v/>
      </c>
      <c r="F15" s="14" t="str">
        <f>IF('MNB NHP - EXIM'!F15&gt;0,_xlfn.RANK.EQ('MNB NHP - EXIM'!F15,'MNB NHP - EXIM'!F$2:F$34),"")</f>
        <v/>
      </c>
      <c r="G15" s="14" t="str">
        <f>IF('MNB NHP - EXIM'!G15&gt;0,_xlfn.RANK.EQ('MNB NHP - EXIM'!G15,'MNB NHP - EXIM'!G$2:G$34),"")</f>
        <v/>
      </c>
      <c r="H15" s="14" t="str">
        <f>IF('MNB NHP - EXIM'!H15&gt;0,_xlfn.RANK.EQ('MNB NHP - EXIM'!H15,'MNB NHP - EXIM'!H$2:H$34),"")</f>
        <v/>
      </c>
      <c r="I15" s="14" t="str">
        <f>IF('MNB NHP - EXIM'!I15&gt;0,_xlfn.RANK.EQ('MNB NHP - EXIM'!I15,'MNB NHP - EXIM'!I$2:I$34),"")</f>
        <v/>
      </c>
      <c r="J15" s="14" t="str">
        <f>IF('MNB NHP - EXIM'!J15&gt;0,_xlfn.RANK.EQ('MNB NHP - EXIM'!J15,'MNB NHP - EXIM'!J$2:J$34),"")</f>
        <v/>
      </c>
      <c r="K15" s="14" t="str">
        <f>IF('MNB NHP - EXIM'!K15&gt;0,_xlfn.RANK.EQ('MNB NHP - EXIM'!K15,'MNB NHP - EXIM'!K$2:K$34),"")</f>
        <v/>
      </c>
      <c r="L15" s="14"/>
      <c r="M15" s="14" t="str">
        <f>IF('MNB NHP - EXIM'!M15&gt;0,_xlfn.RANK.EQ('MNB NHP - EXIM'!M15,'MNB NHP - EXIM'!M$2:M$34),"")</f>
        <v/>
      </c>
      <c r="N15" s="14" t="str">
        <f>IF('MNB NHP - EXIM'!N15&gt;0,_xlfn.RANK.EQ('MNB NHP - EXIM'!N15,'MNB NHP - EXIM'!N$2:N$34),"")</f>
        <v/>
      </c>
      <c r="O15" s="14" t="str">
        <f>IF('MNB NHP - EXIM'!O15&gt;0,_xlfn.RANK.EQ('MNB NHP - EXIM'!O15,'MNB NHP - EXIM'!O$2:O$34),"")</f>
        <v/>
      </c>
      <c r="P15" s="14" t="str">
        <f>IF('MNB NHP - EXIM'!P15&gt;0,_xlfn.RANK.EQ('MNB NHP - EXIM'!P15,'MNB NHP - EXIM'!P$2:P$34),"")</f>
        <v/>
      </c>
      <c r="Q15" s="14" t="str">
        <f>IF('MNB NHP - EXIM'!Q15&gt;0,_xlfn.RANK.EQ('MNB NHP - EXIM'!Q15,'MNB NHP - EXIM'!Q$2:Q$34),"")</f>
        <v/>
      </c>
      <c r="R15" s="14" t="str">
        <f>IF('MNB NHP - EXIM'!R15&gt;0,_xlfn.RANK.EQ('MNB NHP - EXIM'!R15,'MNB NHP - EXIM'!R$2:R$34),"")</f>
        <v/>
      </c>
      <c r="S15" s="14" t="str">
        <f>IF('MNB NHP - EXIM'!S15&gt;0,_xlfn.RANK.EQ('MNB NHP - EXIM'!S15,'MNB NHP - EXIM'!S$2:S$34),"")</f>
        <v/>
      </c>
      <c r="T15" s="14" t="str">
        <f>IF('MNB NHP - EXIM'!T15&gt;0,_xlfn.RANK.EQ('MNB NHP - EXIM'!T15,'MNB NHP - EXIM'!T$2:T$34),"")</f>
        <v/>
      </c>
      <c r="U15" s="14" t="str">
        <f>IF('MNB NHP - EXIM'!U15&gt;0,_xlfn.RANK.EQ('MNB NHP - EXIM'!U15,'MNB NHP - EXIM'!U$2:U$34),"")</f>
        <v/>
      </c>
      <c r="V15" s="14" t="str">
        <f>IF('MNB NHP - EXIM'!V15&gt;0,_xlfn.RANK.EQ('MNB NHP - EXIM'!V15,'MNB NHP - EXIM'!V$2:V$34),"")</f>
        <v/>
      </c>
    </row>
    <row r="16" spans="1:22" x14ac:dyDescent="0.2">
      <c r="A16" s="12" t="str">
        <f>'MNB NHP - EXIM'!A16</f>
        <v>Scania Finance Magyarország Zrt.</v>
      </c>
      <c r="B16" s="14" t="str">
        <f>IF('MNB NHP - EXIM'!B16&gt;0,_xlfn.RANK.EQ('MNB NHP - EXIM'!B16,'MNB NHP - EXIM'!B$2:B$34),"")</f>
        <v/>
      </c>
      <c r="C16" s="14" t="str">
        <f>IF('MNB NHP - EXIM'!C16&gt;0,_xlfn.RANK.EQ('MNB NHP - EXIM'!C16,'MNB NHP - EXIM'!C$2:C$34),"")</f>
        <v/>
      </c>
      <c r="D16" s="14" t="str">
        <f>IF('MNB NHP - EXIM'!D16&gt;0,_xlfn.RANK.EQ('MNB NHP - EXIM'!D16,'MNB NHP - EXIM'!D$2:D$34),"")</f>
        <v/>
      </c>
      <c r="E16" s="14" t="str">
        <f>IF('MNB NHP - EXIM'!E16&gt;0,_xlfn.RANK.EQ('MNB NHP - EXIM'!E16,'MNB NHP - EXIM'!E$2:E$34),"")</f>
        <v/>
      </c>
      <c r="F16" s="14" t="str">
        <f>IF('MNB NHP - EXIM'!F16&gt;0,_xlfn.RANK.EQ('MNB NHP - EXIM'!F16,'MNB NHP - EXIM'!F$2:F$34),"")</f>
        <v/>
      </c>
      <c r="G16" s="14" t="str">
        <f>IF('MNB NHP - EXIM'!G16&gt;0,_xlfn.RANK.EQ('MNB NHP - EXIM'!G16,'MNB NHP - EXIM'!G$2:G$34),"")</f>
        <v/>
      </c>
      <c r="H16" s="14" t="str">
        <f>IF('MNB NHP - EXIM'!H16&gt;0,_xlfn.RANK.EQ('MNB NHP - EXIM'!H16,'MNB NHP - EXIM'!H$2:H$34),"")</f>
        <v/>
      </c>
      <c r="I16" s="14" t="str">
        <f>IF('MNB NHP - EXIM'!I16&gt;0,_xlfn.RANK.EQ('MNB NHP - EXIM'!I16,'MNB NHP - EXIM'!I$2:I$34),"")</f>
        <v/>
      </c>
      <c r="J16" s="14" t="str">
        <f>IF('MNB NHP - EXIM'!J16&gt;0,_xlfn.RANK.EQ('MNB NHP - EXIM'!J16,'MNB NHP - EXIM'!J$2:J$34),"")</f>
        <v/>
      </c>
      <c r="K16" s="14" t="str">
        <f>IF('MNB NHP - EXIM'!K16&gt;0,_xlfn.RANK.EQ('MNB NHP - EXIM'!K16,'MNB NHP - EXIM'!K$2:K$34),"")</f>
        <v/>
      </c>
      <c r="L16" s="14"/>
      <c r="M16" s="14" t="str">
        <f>IF('MNB NHP - EXIM'!M16&gt;0,_xlfn.RANK.EQ('MNB NHP - EXIM'!M16,'MNB NHP - EXIM'!M$2:M$34),"")</f>
        <v/>
      </c>
      <c r="N16" s="14" t="str">
        <f>IF('MNB NHP - EXIM'!N16&gt;0,_xlfn.RANK.EQ('MNB NHP - EXIM'!N16,'MNB NHP - EXIM'!N$2:N$34),"")</f>
        <v/>
      </c>
      <c r="O16" s="14" t="str">
        <f>IF('MNB NHP - EXIM'!O16&gt;0,_xlfn.RANK.EQ('MNB NHP - EXIM'!O16,'MNB NHP - EXIM'!O$2:O$34),"")</f>
        <v/>
      </c>
      <c r="P16" s="14" t="str">
        <f>IF('MNB NHP - EXIM'!P16&gt;0,_xlfn.RANK.EQ('MNB NHP - EXIM'!P16,'MNB NHP - EXIM'!P$2:P$34),"")</f>
        <v/>
      </c>
      <c r="Q16" s="14" t="str">
        <f>IF('MNB NHP - EXIM'!Q16&gt;0,_xlfn.RANK.EQ('MNB NHP - EXIM'!Q16,'MNB NHP - EXIM'!Q$2:Q$34),"")</f>
        <v/>
      </c>
      <c r="R16" s="14" t="str">
        <f>IF('MNB NHP - EXIM'!R16&gt;0,_xlfn.RANK.EQ('MNB NHP - EXIM'!R16,'MNB NHP - EXIM'!R$2:R$34),"")</f>
        <v/>
      </c>
      <c r="S16" s="14" t="str">
        <f>IF('MNB NHP - EXIM'!S16&gt;0,_xlfn.RANK.EQ('MNB NHP - EXIM'!S16,'MNB NHP - EXIM'!S$2:S$34),"")</f>
        <v/>
      </c>
      <c r="T16" s="14" t="str">
        <f>IF('MNB NHP - EXIM'!T16&gt;0,_xlfn.RANK.EQ('MNB NHP - EXIM'!T16,'MNB NHP - EXIM'!T$2:T$34),"")</f>
        <v/>
      </c>
      <c r="U16" s="14" t="str">
        <f>IF('MNB NHP - EXIM'!U16&gt;0,_xlfn.RANK.EQ('MNB NHP - EXIM'!U16,'MNB NHP - EXIM'!U$2:U$34),"")</f>
        <v/>
      </c>
      <c r="V16" s="14" t="str">
        <f>IF('MNB NHP - EXIM'!V16&gt;0,_xlfn.RANK.EQ('MNB NHP - EXIM'!V16,'MNB NHP - EXIM'!V$2:V$34),"")</f>
        <v/>
      </c>
    </row>
    <row r="17" spans="1:22" x14ac:dyDescent="0.2">
      <c r="A17" s="12" t="str">
        <f>'MNB NHP - EXIM'!A17</f>
        <v>Rent-a-server Kft.</v>
      </c>
      <c r="B17" s="14" t="str">
        <f>IF('MNB NHP - EXIM'!B17&gt;0,_xlfn.RANK.EQ('MNB NHP - EXIM'!B17,'MNB NHP - EXIM'!B$2:B$34),"")</f>
        <v/>
      </c>
      <c r="C17" s="14" t="str">
        <f>IF('MNB NHP - EXIM'!C17&gt;0,_xlfn.RANK.EQ('MNB NHP - EXIM'!C17,'MNB NHP - EXIM'!C$2:C$34),"")</f>
        <v/>
      </c>
      <c r="D17" s="14" t="str">
        <f>IF('MNB NHP - EXIM'!D17&gt;0,_xlfn.RANK.EQ('MNB NHP - EXIM'!D17,'MNB NHP - EXIM'!D$2:D$34),"")</f>
        <v/>
      </c>
      <c r="E17" s="14" t="str">
        <f>IF('MNB NHP - EXIM'!E17&gt;0,_xlfn.RANK.EQ('MNB NHP - EXIM'!E17,'MNB NHP - EXIM'!E$2:E$34),"")</f>
        <v/>
      </c>
      <c r="F17" s="14" t="str">
        <f>IF('MNB NHP - EXIM'!F17&gt;0,_xlfn.RANK.EQ('MNB NHP - EXIM'!F17,'MNB NHP - EXIM'!F$2:F$34),"")</f>
        <v/>
      </c>
      <c r="G17" s="14" t="str">
        <f>IF('MNB NHP - EXIM'!G17&gt;0,_xlfn.RANK.EQ('MNB NHP - EXIM'!G17,'MNB NHP - EXIM'!G$2:G$34),"")</f>
        <v/>
      </c>
      <c r="H17" s="14" t="str">
        <f>IF('MNB NHP - EXIM'!H17&gt;0,_xlfn.RANK.EQ('MNB NHP - EXIM'!H17,'MNB NHP - EXIM'!H$2:H$34),"")</f>
        <v/>
      </c>
      <c r="I17" s="14" t="str">
        <f>IF('MNB NHP - EXIM'!I17&gt;0,_xlfn.RANK.EQ('MNB NHP - EXIM'!I17,'MNB NHP - EXIM'!I$2:I$34),"")</f>
        <v/>
      </c>
      <c r="J17" s="14" t="str">
        <f>IF('MNB NHP - EXIM'!J17&gt;0,_xlfn.RANK.EQ('MNB NHP - EXIM'!J17,'MNB NHP - EXIM'!J$2:J$34),"")</f>
        <v/>
      </c>
      <c r="K17" s="14" t="str">
        <f>IF('MNB NHP - EXIM'!K17&gt;0,_xlfn.RANK.EQ('MNB NHP - EXIM'!K17,'MNB NHP - EXIM'!K$2:K$34),"")</f>
        <v/>
      </c>
      <c r="L17" s="14"/>
      <c r="M17" s="14" t="str">
        <f>IF('MNB NHP - EXIM'!M17&gt;0,_xlfn.RANK.EQ('MNB NHP - EXIM'!M17,'MNB NHP - EXIM'!M$2:M$34),"")</f>
        <v/>
      </c>
      <c r="N17" s="14" t="str">
        <f>IF('MNB NHP - EXIM'!N17&gt;0,_xlfn.RANK.EQ('MNB NHP - EXIM'!N17,'MNB NHP - EXIM'!N$2:N$34),"")</f>
        <v/>
      </c>
      <c r="O17" s="14" t="str">
        <f>IF('MNB NHP - EXIM'!O17&gt;0,_xlfn.RANK.EQ('MNB NHP - EXIM'!O17,'MNB NHP - EXIM'!O$2:O$34),"")</f>
        <v/>
      </c>
      <c r="P17" s="14" t="str">
        <f>IF('MNB NHP - EXIM'!P17&gt;0,_xlfn.RANK.EQ('MNB NHP - EXIM'!P17,'MNB NHP - EXIM'!P$2:P$34),"")</f>
        <v/>
      </c>
      <c r="Q17" s="14" t="str">
        <f>IF('MNB NHP - EXIM'!Q17&gt;0,_xlfn.RANK.EQ('MNB NHP - EXIM'!Q17,'MNB NHP - EXIM'!Q$2:Q$34),"")</f>
        <v/>
      </c>
      <c r="R17" s="14" t="str">
        <f>IF('MNB NHP - EXIM'!R17&gt;0,_xlfn.RANK.EQ('MNB NHP - EXIM'!R17,'MNB NHP - EXIM'!R$2:R$34),"")</f>
        <v/>
      </c>
      <c r="S17" s="14" t="str">
        <f>IF('MNB NHP - EXIM'!S17&gt;0,_xlfn.RANK.EQ('MNB NHP - EXIM'!S17,'MNB NHP - EXIM'!S$2:S$34),"")</f>
        <v/>
      </c>
      <c r="T17" s="14" t="str">
        <f>IF('MNB NHP - EXIM'!T17&gt;0,_xlfn.RANK.EQ('MNB NHP - EXIM'!T17,'MNB NHP - EXIM'!T$2:T$34),"")</f>
        <v/>
      </c>
      <c r="U17" s="14" t="str">
        <f>IF('MNB NHP - EXIM'!U17&gt;0,_xlfn.RANK.EQ('MNB NHP - EXIM'!U17,'MNB NHP - EXIM'!U$2:U$34),"")</f>
        <v/>
      </c>
      <c r="V17" s="14" t="str">
        <f>IF('MNB NHP - EXIM'!V17&gt;0,_xlfn.RANK.EQ('MNB NHP - EXIM'!V17,'MNB NHP - EXIM'!V$2:V$34),"")</f>
        <v/>
      </c>
    </row>
    <row r="18" spans="1:22" x14ac:dyDescent="0.2">
      <c r="A18" s="12" t="str">
        <f>'MNB NHP - EXIM'!A18</f>
        <v>Deutsche Leasing Hungaria Zrt., Deutsche Leasing Hungaria Kft.</v>
      </c>
      <c r="B18" s="14" t="str">
        <f>IF('MNB NHP - EXIM'!B18&gt;0,_xlfn.RANK.EQ('MNB NHP - EXIM'!B18,'MNB NHP - EXIM'!B$2:B$34),"")</f>
        <v/>
      </c>
      <c r="C18" s="14" t="str">
        <f>IF('MNB NHP - EXIM'!C18&gt;0,_xlfn.RANK.EQ('MNB NHP - EXIM'!C18,'MNB NHP - EXIM'!C$2:C$34),"")</f>
        <v/>
      </c>
      <c r="D18" s="14">
        <f>IF('MNB NHP - EXIM'!D18&gt;0,_xlfn.RANK.EQ('MNB NHP - EXIM'!D18,'MNB NHP - EXIM'!D$2:D$34),"")</f>
        <v>11</v>
      </c>
      <c r="E18" s="14" t="str">
        <f>IF('MNB NHP - EXIM'!E18&gt;0,_xlfn.RANK.EQ('MNB NHP - EXIM'!E18,'MNB NHP - EXIM'!E$2:E$34),"")</f>
        <v/>
      </c>
      <c r="F18" s="14" t="str">
        <f>IF('MNB NHP - EXIM'!F18&gt;0,_xlfn.RANK.EQ('MNB NHP - EXIM'!F18,'MNB NHP - EXIM'!F$2:F$34),"")</f>
        <v/>
      </c>
      <c r="G18" s="14" t="str">
        <f>IF('MNB NHP - EXIM'!G18&gt;0,_xlfn.RANK.EQ('MNB NHP - EXIM'!G18,'MNB NHP - EXIM'!G$2:G$34),"")</f>
        <v/>
      </c>
      <c r="H18" s="14" t="str">
        <f>IF('MNB NHP - EXIM'!H18&gt;0,_xlfn.RANK.EQ('MNB NHP - EXIM'!H18,'MNB NHP - EXIM'!H$2:H$34),"")</f>
        <v/>
      </c>
      <c r="I18" s="14" t="str">
        <f>IF('MNB NHP - EXIM'!I18&gt;0,_xlfn.RANK.EQ('MNB NHP - EXIM'!I18,'MNB NHP - EXIM'!I$2:I$34),"")</f>
        <v/>
      </c>
      <c r="J18" s="14" t="str">
        <f>IF('MNB NHP - EXIM'!J18&gt;0,_xlfn.RANK.EQ('MNB NHP - EXIM'!J18,'MNB NHP - EXIM'!J$2:J$34),"")</f>
        <v/>
      </c>
      <c r="K18" s="14">
        <f>IF('MNB NHP - EXIM'!K18&gt;0,_xlfn.RANK.EQ('MNB NHP - EXIM'!K18,'MNB NHP - EXIM'!K$2:K$34),"")</f>
        <v>12</v>
      </c>
      <c r="L18" s="14"/>
      <c r="M18" s="14" t="str">
        <f>IF('MNB NHP - EXIM'!M18&gt;0,_xlfn.RANK.EQ('MNB NHP - EXIM'!M18,'MNB NHP - EXIM'!M$2:M$34),"")</f>
        <v/>
      </c>
      <c r="N18" s="14" t="str">
        <f>IF('MNB NHP - EXIM'!N18&gt;0,_xlfn.RANK.EQ('MNB NHP - EXIM'!N18,'MNB NHP - EXIM'!N$2:N$34),"")</f>
        <v/>
      </c>
      <c r="O18" s="14" t="str">
        <f>IF('MNB NHP - EXIM'!O18&gt;0,_xlfn.RANK.EQ('MNB NHP - EXIM'!O18,'MNB NHP - EXIM'!O$2:O$34),"")</f>
        <v/>
      </c>
      <c r="P18" s="14" t="str">
        <f>IF('MNB NHP - EXIM'!P18&gt;0,_xlfn.RANK.EQ('MNB NHP - EXIM'!P18,'MNB NHP - EXIM'!P$2:P$34),"")</f>
        <v/>
      </c>
      <c r="Q18" s="14" t="str">
        <f>IF('MNB NHP - EXIM'!Q18&gt;0,_xlfn.RANK.EQ('MNB NHP - EXIM'!Q18,'MNB NHP - EXIM'!Q$2:Q$34),"")</f>
        <v/>
      </c>
      <c r="R18" s="14">
        <f>IF('MNB NHP - EXIM'!R18&gt;0,_xlfn.RANK.EQ('MNB NHP - EXIM'!R18,'MNB NHP - EXIM'!R$2:R$34),"")</f>
        <v>1</v>
      </c>
      <c r="S18" s="14" t="str">
        <f>IF('MNB NHP - EXIM'!S18&gt;0,_xlfn.RANK.EQ('MNB NHP - EXIM'!S18,'MNB NHP - EXIM'!S$2:S$34),"")</f>
        <v/>
      </c>
      <c r="T18" s="14" t="str">
        <f>IF('MNB NHP - EXIM'!T18&gt;0,_xlfn.RANK.EQ('MNB NHP - EXIM'!T18,'MNB NHP - EXIM'!T$2:T$34),"")</f>
        <v/>
      </c>
      <c r="U18" s="14" t="str">
        <f>IF('MNB NHP - EXIM'!U18&gt;0,_xlfn.RANK.EQ('MNB NHP - EXIM'!U18,'MNB NHP - EXIM'!U$2:U$34),"")</f>
        <v/>
      </c>
      <c r="V18" s="14">
        <f>IF('MNB NHP - EXIM'!V18&gt;0,_xlfn.RANK.EQ('MNB NHP - EXIM'!V18,'MNB NHP - EXIM'!V$2:V$34),"")</f>
        <v>2</v>
      </c>
    </row>
    <row r="19" spans="1:22" x14ac:dyDescent="0.2">
      <c r="A19" s="12" t="str">
        <f>'MNB NHP - EXIM'!A19</f>
        <v>K&amp;H Bank Zrt. Lízing üzletág</v>
      </c>
      <c r="B19" s="14">
        <f>IF('MNB NHP - EXIM'!B19&gt;0,_xlfn.RANK.EQ('MNB NHP - EXIM'!B19,'MNB NHP - EXIM'!B$2:B$34),"")</f>
        <v>6</v>
      </c>
      <c r="C19" s="14">
        <f>IF('MNB NHP - EXIM'!C19&gt;0,_xlfn.RANK.EQ('MNB NHP - EXIM'!C19,'MNB NHP - EXIM'!C$2:C$34),"")</f>
        <v>1</v>
      </c>
      <c r="D19" s="14">
        <f>IF('MNB NHP - EXIM'!D19&gt;0,_xlfn.RANK.EQ('MNB NHP - EXIM'!D19,'MNB NHP - EXIM'!D$2:D$34),"")</f>
        <v>8</v>
      </c>
      <c r="E19" s="14">
        <f>IF('MNB NHP - EXIM'!E19&gt;0,_xlfn.RANK.EQ('MNB NHP - EXIM'!E19,'MNB NHP - EXIM'!E$2:E$34),"")</f>
        <v>4</v>
      </c>
      <c r="F19" s="14" t="str">
        <f>IF('MNB NHP - EXIM'!F19&gt;0,_xlfn.RANK.EQ('MNB NHP - EXIM'!F19,'MNB NHP - EXIM'!F$2:F$34),"")</f>
        <v/>
      </c>
      <c r="G19" s="14">
        <f>IF('MNB NHP - EXIM'!G19&gt;0,_xlfn.RANK.EQ('MNB NHP - EXIM'!G19,'MNB NHP - EXIM'!G$2:G$34),"")</f>
        <v>4</v>
      </c>
      <c r="H19" s="14" t="str">
        <f>IF('MNB NHP - EXIM'!H19&gt;0,_xlfn.RANK.EQ('MNB NHP - EXIM'!H19,'MNB NHP - EXIM'!H$2:H$34),"")</f>
        <v/>
      </c>
      <c r="I19" s="14" t="str">
        <f>IF('MNB NHP - EXIM'!I19&gt;0,_xlfn.RANK.EQ('MNB NHP - EXIM'!I19,'MNB NHP - EXIM'!I$2:I$34),"")</f>
        <v/>
      </c>
      <c r="J19" s="14" t="str">
        <f>IF('MNB NHP - EXIM'!J19&gt;0,_xlfn.RANK.EQ('MNB NHP - EXIM'!J19,'MNB NHP - EXIM'!J$2:J$34),"")</f>
        <v/>
      </c>
      <c r="K19" s="14">
        <f>IF('MNB NHP - EXIM'!K19&gt;0,_xlfn.RANK.EQ('MNB NHP - EXIM'!K19,'MNB NHP - EXIM'!K$2:K$34),"")</f>
        <v>4</v>
      </c>
      <c r="L19" s="14"/>
      <c r="M19" s="14" t="str">
        <f>IF('MNB NHP - EXIM'!M19&gt;0,_xlfn.RANK.EQ('MNB NHP - EXIM'!M19,'MNB NHP - EXIM'!M$2:M$34),"")</f>
        <v/>
      </c>
      <c r="N19" s="14" t="str">
        <f>IF('MNB NHP - EXIM'!N19&gt;0,_xlfn.RANK.EQ('MNB NHP - EXIM'!N19,'MNB NHP - EXIM'!N$2:N$34),"")</f>
        <v/>
      </c>
      <c r="O19" s="14" t="str">
        <f>IF('MNB NHP - EXIM'!O19&gt;0,_xlfn.RANK.EQ('MNB NHP - EXIM'!O19,'MNB NHP - EXIM'!O$2:O$34),"")</f>
        <v/>
      </c>
      <c r="P19" s="14" t="str">
        <f>IF('MNB NHP - EXIM'!P19&gt;0,_xlfn.RANK.EQ('MNB NHP - EXIM'!P19,'MNB NHP - EXIM'!P$2:P$34),"")</f>
        <v/>
      </c>
      <c r="Q19" s="14" t="str">
        <f>IF('MNB NHP - EXIM'!Q19&gt;0,_xlfn.RANK.EQ('MNB NHP - EXIM'!Q19,'MNB NHP - EXIM'!Q$2:Q$34),"")</f>
        <v/>
      </c>
      <c r="R19" s="14">
        <f>IF('MNB NHP - EXIM'!R19&gt;0,_xlfn.RANK.EQ('MNB NHP - EXIM'!R19,'MNB NHP - EXIM'!R$2:R$34),"")</f>
        <v>6</v>
      </c>
      <c r="S19" s="14" t="str">
        <f>IF('MNB NHP - EXIM'!S19&gt;0,_xlfn.RANK.EQ('MNB NHP - EXIM'!S19,'MNB NHP - EXIM'!S$2:S$34),"")</f>
        <v/>
      </c>
      <c r="T19" s="14" t="str">
        <f>IF('MNB NHP - EXIM'!T19&gt;0,_xlfn.RANK.EQ('MNB NHP - EXIM'!T19,'MNB NHP - EXIM'!T$2:T$34),"")</f>
        <v/>
      </c>
      <c r="U19" s="14" t="str">
        <f>IF('MNB NHP - EXIM'!U19&gt;0,_xlfn.RANK.EQ('MNB NHP - EXIM'!U19,'MNB NHP - EXIM'!U$2:U$34),"")</f>
        <v/>
      </c>
      <c r="V19" s="14">
        <f>IF('MNB NHP - EXIM'!V19&gt;0,_xlfn.RANK.EQ('MNB NHP - EXIM'!V19,'MNB NHP - EXIM'!V$2:V$34),"")</f>
        <v>9</v>
      </c>
    </row>
    <row r="20" spans="1:22" x14ac:dyDescent="0.2">
      <c r="A20" s="12" t="str">
        <f>'MNB NHP - EXIM'!A20</f>
        <v>De Lage Landen Finance Zrt.</v>
      </c>
      <c r="B20" s="14" t="str">
        <f>IF('MNB NHP - EXIM'!B20&gt;0,_xlfn.RANK.EQ('MNB NHP - EXIM'!B20,'MNB NHP - EXIM'!B$2:B$34),"")</f>
        <v/>
      </c>
      <c r="C20" s="14" t="str">
        <f>IF('MNB NHP - EXIM'!C20&gt;0,_xlfn.RANK.EQ('MNB NHP - EXIM'!C20,'MNB NHP - EXIM'!C$2:C$34),"")</f>
        <v/>
      </c>
      <c r="D20" s="14" t="str">
        <f>IF('MNB NHP - EXIM'!D20&gt;0,_xlfn.RANK.EQ('MNB NHP - EXIM'!D20,'MNB NHP - EXIM'!D$2:D$34),"")</f>
        <v/>
      </c>
      <c r="E20" s="14" t="str">
        <f>IF('MNB NHP - EXIM'!E20&gt;0,_xlfn.RANK.EQ('MNB NHP - EXIM'!E20,'MNB NHP - EXIM'!E$2:E$34),"")</f>
        <v/>
      </c>
      <c r="F20" s="14" t="str">
        <f>IF('MNB NHP - EXIM'!F20&gt;0,_xlfn.RANK.EQ('MNB NHP - EXIM'!F20,'MNB NHP - EXIM'!F$2:F$34),"")</f>
        <v/>
      </c>
      <c r="G20" s="14" t="str">
        <f>IF('MNB NHP - EXIM'!G20&gt;0,_xlfn.RANK.EQ('MNB NHP - EXIM'!G20,'MNB NHP - EXIM'!G$2:G$34),"")</f>
        <v/>
      </c>
      <c r="H20" s="14" t="str">
        <f>IF('MNB NHP - EXIM'!H20&gt;0,_xlfn.RANK.EQ('MNB NHP - EXIM'!H20,'MNB NHP - EXIM'!H$2:H$34),"")</f>
        <v/>
      </c>
      <c r="I20" s="14" t="str">
        <f>IF('MNB NHP - EXIM'!I20&gt;0,_xlfn.RANK.EQ('MNB NHP - EXIM'!I20,'MNB NHP - EXIM'!I$2:I$34),"")</f>
        <v/>
      </c>
      <c r="J20" s="14" t="str">
        <f>IF('MNB NHP - EXIM'!J20&gt;0,_xlfn.RANK.EQ('MNB NHP - EXIM'!J20,'MNB NHP - EXIM'!J$2:J$34),"")</f>
        <v/>
      </c>
      <c r="K20" s="14" t="str">
        <f>IF('MNB NHP - EXIM'!K20&gt;0,_xlfn.RANK.EQ('MNB NHP - EXIM'!K20,'MNB NHP - EXIM'!K$2:K$34),"")</f>
        <v/>
      </c>
      <c r="L20" s="14"/>
      <c r="M20" s="14" t="str">
        <f>IF('MNB NHP - EXIM'!M20&gt;0,_xlfn.RANK.EQ('MNB NHP - EXIM'!M20,'MNB NHP - EXIM'!M$2:M$34),"")</f>
        <v/>
      </c>
      <c r="N20" s="14" t="str">
        <f>IF('MNB NHP - EXIM'!N20&gt;0,_xlfn.RANK.EQ('MNB NHP - EXIM'!N20,'MNB NHP - EXIM'!N$2:N$34),"")</f>
        <v/>
      </c>
      <c r="O20" s="14" t="str">
        <f>IF('MNB NHP - EXIM'!O20&gt;0,_xlfn.RANK.EQ('MNB NHP - EXIM'!O20,'MNB NHP - EXIM'!O$2:O$34),"")</f>
        <v/>
      </c>
      <c r="P20" s="14" t="str">
        <f>IF('MNB NHP - EXIM'!P20&gt;0,_xlfn.RANK.EQ('MNB NHP - EXIM'!P20,'MNB NHP - EXIM'!P$2:P$34),"")</f>
        <v/>
      </c>
      <c r="Q20" s="14" t="str">
        <f>IF('MNB NHP - EXIM'!Q20&gt;0,_xlfn.RANK.EQ('MNB NHP - EXIM'!Q20,'MNB NHP - EXIM'!Q$2:Q$34),"")</f>
        <v/>
      </c>
      <c r="R20" s="14" t="str">
        <f>IF('MNB NHP - EXIM'!R20&gt;0,_xlfn.RANK.EQ('MNB NHP - EXIM'!R20,'MNB NHP - EXIM'!R$2:R$34),"")</f>
        <v/>
      </c>
      <c r="S20" s="14" t="str">
        <f>IF('MNB NHP - EXIM'!S20&gt;0,_xlfn.RANK.EQ('MNB NHP - EXIM'!S20,'MNB NHP - EXIM'!S$2:S$34),"")</f>
        <v/>
      </c>
      <c r="T20" s="14" t="str">
        <f>IF('MNB NHP - EXIM'!T20&gt;0,_xlfn.RANK.EQ('MNB NHP - EXIM'!T20,'MNB NHP - EXIM'!T$2:T$34),"")</f>
        <v/>
      </c>
      <c r="U20" s="14" t="str">
        <f>IF('MNB NHP - EXIM'!U20&gt;0,_xlfn.RANK.EQ('MNB NHP - EXIM'!U20,'MNB NHP - EXIM'!U$2:U$34),"")</f>
        <v/>
      </c>
      <c r="V20" s="14" t="str">
        <f>IF('MNB NHP - EXIM'!V20&gt;0,_xlfn.RANK.EQ('MNB NHP - EXIM'!V20,'MNB NHP - EXIM'!V$2:V$34),"")</f>
        <v/>
      </c>
    </row>
    <row r="21" spans="1:22" x14ac:dyDescent="0.2">
      <c r="A21" s="12" t="str">
        <f>'MNB NHP - EXIM'!A21</f>
        <v>SG Eszközlízing Magyarország Kft.</v>
      </c>
      <c r="B21" s="14" t="str">
        <f>IF('MNB NHP - EXIM'!B21&gt;0,_xlfn.RANK.EQ('MNB NHP - EXIM'!B21,'MNB NHP - EXIM'!B$2:B$34),"")</f>
        <v/>
      </c>
      <c r="C21" s="14" t="str">
        <f>IF('MNB NHP - EXIM'!C21&gt;0,_xlfn.RANK.EQ('MNB NHP - EXIM'!C21,'MNB NHP - EXIM'!C$2:C$34),"")</f>
        <v/>
      </c>
      <c r="D21" s="14" t="str">
        <f>IF('MNB NHP - EXIM'!D21&gt;0,_xlfn.RANK.EQ('MNB NHP - EXIM'!D21,'MNB NHP - EXIM'!D$2:D$34),"")</f>
        <v/>
      </c>
      <c r="E21" s="14" t="str">
        <f>IF('MNB NHP - EXIM'!E21&gt;0,_xlfn.RANK.EQ('MNB NHP - EXIM'!E21,'MNB NHP - EXIM'!E$2:E$34),"")</f>
        <v/>
      </c>
      <c r="F21" s="14" t="str">
        <f>IF('MNB NHP - EXIM'!F21&gt;0,_xlfn.RANK.EQ('MNB NHP - EXIM'!F21,'MNB NHP - EXIM'!F$2:F$34),"")</f>
        <v/>
      </c>
      <c r="G21" s="14" t="str">
        <f>IF('MNB NHP - EXIM'!G21&gt;0,_xlfn.RANK.EQ('MNB NHP - EXIM'!G21,'MNB NHP - EXIM'!G$2:G$34),"")</f>
        <v/>
      </c>
      <c r="H21" s="14" t="str">
        <f>IF('MNB NHP - EXIM'!H21&gt;0,_xlfn.RANK.EQ('MNB NHP - EXIM'!H21,'MNB NHP - EXIM'!H$2:H$34),"")</f>
        <v/>
      </c>
      <c r="I21" s="14" t="str">
        <f>IF('MNB NHP - EXIM'!I21&gt;0,_xlfn.RANK.EQ('MNB NHP - EXIM'!I21,'MNB NHP - EXIM'!I$2:I$34),"")</f>
        <v/>
      </c>
      <c r="J21" s="14" t="str">
        <f>IF('MNB NHP - EXIM'!J21&gt;0,_xlfn.RANK.EQ('MNB NHP - EXIM'!J21,'MNB NHP - EXIM'!J$2:J$34),"")</f>
        <v/>
      </c>
      <c r="K21" s="14" t="str">
        <f>IF('MNB NHP - EXIM'!K21&gt;0,_xlfn.RANK.EQ('MNB NHP - EXIM'!K21,'MNB NHP - EXIM'!K$2:K$34),"")</f>
        <v/>
      </c>
      <c r="L21" s="14"/>
      <c r="M21" s="14" t="str">
        <f>IF('MNB NHP - EXIM'!M21&gt;0,_xlfn.RANK.EQ('MNB NHP - EXIM'!M21,'MNB NHP - EXIM'!M$2:M$34),"")</f>
        <v/>
      </c>
      <c r="N21" s="14" t="str">
        <f>IF('MNB NHP - EXIM'!N21&gt;0,_xlfn.RANK.EQ('MNB NHP - EXIM'!N21,'MNB NHP - EXIM'!N$2:N$34),"")</f>
        <v/>
      </c>
      <c r="O21" s="14" t="str">
        <f>IF('MNB NHP - EXIM'!O21&gt;0,_xlfn.RANK.EQ('MNB NHP - EXIM'!O21,'MNB NHP - EXIM'!O$2:O$34),"")</f>
        <v/>
      </c>
      <c r="P21" s="14" t="str">
        <f>IF('MNB NHP - EXIM'!P21&gt;0,_xlfn.RANK.EQ('MNB NHP - EXIM'!P21,'MNB NHP - EXIM'!P$2:P$34),"")</f>
        <v/>
      </c>
      <c r="Q21" s="14" t="str">
        <f>IF('MNB NHP - EXIM'!Q21&gt;0,_xlfn.RANK.EQ('MNB NHP - EXIM'!Q21,'MNB NHP - EXIM'!Q$2:Q$34),"")</f>
        <v/>
      </c>
      <c r="R21" s="14" t="str">
        <f>IF('MNB NHP - EXIM'!R21&gt;0,_xlfn.RANK.EQ('MNB NHP - EXIM'!R21,'MNB NHP - EXIM'!R$2:R$34),"")</f>
        <v/>
      </c>
      <c r="S21" s="14" t="str">
        <f>IF('MNB NHP - EXIM'!S21&gt;0,_xlfn.RANK.EQ('MNB NHP - EXIM'!S21,'MNB NHP - EXIM'!S$2:S$34),"")</f>
        <v/>
      </c>
      <c r="T21" s="14" t="str">
        <f>IF('MNB NHP - EXIM'!T21&gt;0,_xlfn.RANK.EQ('MNB NHP - EXIM'!T21,'MNB NHP - EXIM'!T$2:T$34),"")</f>
        <v/>
      </c>
      <c r="U21" s="14" t="str">
        <f>IF('MNB NHP - EXIM'!U21&gt;0,_xlfn.RANK.EQ('MNB NHP - EXIM'!U21,'MNB NHP - EXIM'!U$2:U$34),"")</f>
        <v/>
      </c>
      <c r="V21" s="14" t="str">
        <f>IF('MNB NHP - EXIM'!V21&gt;0,_xlfn.RANK.EQ('MNB NHP - EXIM'!V21,'MNB NHP - EXIM'!V$2:V$34),"")</f>
        <v/>
      </c>
    </row>
    <row r="22" spans="1:22" x14ac:dyDescent="0.2">
      <c r="A22" s="12" t="str">
        <f>'MNB NHP - EXIM'!A22</f>
        <v>CITY-LEASING Zrt.</v>
      </c>
      <c r="B22" s="14" t="str">
        <f>IF('MNB NHP - EXIM'!B22&gt;0,_xlfn.RANK.EQ('MNB NHP - EXIM'!B22,'MNB NHP - EXIM'!B$2:B$34),"")</f>
        <v/>
      </c>
      <c r="C22" s="14" t="str">
        <f>IF('MNB NHP - EXIM'!C22&gt;0,_xlfn.RANK.EQ('MNB NHP - EXIM'!C22,'MNB NHP - EXIM'!C$2:C$34),"")</f>
        <v/>
      </c>
      <c r="D22" s="14" t="str">
        <f>IF('MNB NHP - EXIM'!D22&gt;0,_xlfn.RANK.EQ('MNB NHP - EXIM'!D22,'MNB NHP - EXIM'!D$2:D$34),"")</f>
        <v/>
      </c>
      <c r="E22" s="14" t="str">
        <f>IF('MNB NHP - EXIM'!E22&gt;0,_xlfn.RANK.EQ('MNB NHP - EXIM'!E22,'MNB NHP - EXIM'!E$2:E$34),"")</f>
        <v/>
      </c>
      <c r="F22" s="14" t="str">
        <f>IF('MNB NHP - EXIM'!F22&gt;0,_xlfn.RANK.EQ('MNB NHP - EXIM'!F22,'MNB NHP - EXIM'!F$2:F$34),"")</f>
        <v/>
      </c>
      <c r="G22" s="14" t="str">
        <f>IF('MNB NHP - EXIM'!G22&gt;0,_xlfn.RANK.EQ('MNB NHP - EXIM'!G22,'MNB NHP - EXIM'!G$2:G$34),"")</f>
        <v/>
      </c>
      <c r="H22" s="14" t="str">
        <f>IF('MNB NHP - EXIM'!H22&gt;0,_xlfn.RANK.EQ('MNB NHP - EXIM'!H22,'MNB NHP - EXIM'!H$2:H$34),"")</f>
        <v/>
      </c>
      <c r="I22" s="14" t="str">
        <f>IF('MNB NHP - EXIM'!I22&gt;0,_xlfn.RANK.EQ('MNB NHP - EXIM'!I22,'MNB NHP - EXIM'!I$2:I$34),"")</f>
        <v/>
      </c>
      <c r="J22" s="14" t="str">
        <f>IF('MNB NHP - EXIM'!J22&gt;0,_xlfn.RANK.EQ('MNB NHP - EXIM'!J22,'MNB NHP - EXIM'!J$2:J$34),"")</f>
        <v/>
      </c>
      <c r="K22" s="14" t="str">
        <f>IF('MNB NHP - EXIM'!K22&gt;0,_xlfn.RANK.EQ('MNB NHP - EXIM'!K22,'MNB NHP - EXIM'!K$2:K$34),"")</f>
        <v/>
      </c>
      <c r="L22" s="14"/>
      <c r="M22" s="14" t="str">
        <f>IF('MNB NHP - EXIM'!M22&gt;0,_xlfn.RANK.EQ('MNB NHP - EXIM'!M22,'MNB NHP - EXIM'!M$2:M$34),"")</f>
        <v/>
      </c>
      <c r="N22" s="14" t="str">
        <f>IF('MNB NHP - EXIM'!N22&gt;0,_xlfn.RANK.EQ('MNB NHP - EXIM'!N22,'MNB NHP - EXIM'!N$2:N$34),"")</f>
        <v/>
      </c>
      <c r="O22" s="14" t="str">
        <f>IF('MNB NHP - EXIM'!O22&gt;0,_xlfn.RANK.EQ('MNB NHP - EXIM'!O22,'MNB NHP - EXIM'!O$2:O$34),"")</f>
        <v/>
      </c>
      <c r="P22" s="14" t="str">
        <f>IF('MNB NHP - EXIM'!P22&gt;0,_xlfn.RANK.EQ('MNB NHP - EXIM'!P22,'MNB NHP - EXIM'!P$2:P$34),"")</f>
        <v/>
      </c>
      <c r="Q22" s="14" t="str">
        <f>IF('MNB NHP - EXIM'!Q22&gt;0,_xlfn.RANK.EQ('MNB NHP - EXIM'!Q22,'MNB NHP - EXIM'!Q$2:Q$34),"")</f>
        <v/>
      </c>
      <c r="R22" s="14" t="str">
        <f>IF('MNB NHP - EXIM'!R22&gt;0,_xlfn.RANK.EQ('MNB NHP - EXIM'!R22,'MNB NHP - EXIM'!R$2:R$34),"")</f>
        <v/>
      </c>
      <c r="S22" s="14" t="str">
        <f>IF('MNB NHP - EXIM'!S22&gt;0,_xlfn.RANK.EQ('MNB NHP - EXIM'!S22,'MNB NHP - EXIM'!S$2:S$34),"")</f>
        <v/>
      </c>
      <c r="T22" s="14" t="str">
        <f>IF('MNB NHP - EXIM'!T22&gt;0,_xlfn.RANK.EQ('MNB NHP - EXIM'!T22,'MNB NHP - EXIM'!T$2:T$34),"")</f>
        <v/>
      </c>
      <c r="U22" s="14" t="str">
        <f>IF('MNB NHP - EXIM'!U22&gt;0,_xlfn.RANK.EQ('MNB NHP - EXIM'!U22,'MNB NHP - EXIM'!U$2:U$34),"")</f>
        <v/>
      </c>
      <c r="V22" s="14" t="str">
        <f>IF('MNB NHP - EXIM'!V22&gt;0,_xlfn.RANK.EQ('MNB NHP - EXIM'!V22,'MNB NHP - EXIM'!V$2:V$34),"")</f>
        <v/>
      </c>
    </row>
    <row r="23" spans="1:22" x14ac:dyDescent="0.2">
      <c r="A23" s="12" t="str">
        <f>'MNB NHP - EXIM'!A23</f>
        <v>Leaseplan Hungária Zrt.</v>
      </c>
      <c r="B23" s="14" t="str">
        <f>IF('MNB NHP - EXIM'!B23&gt;0,_xlfn.RANK.EQ('MNB NHP - EXIM'!B23,'MNB NHP - EXIM'!B$2:B$34),"")</f>
        <v/>
      </c>
      <c r="C23" s="14" t="str">
        <f>IF('MNB NHP - EXIM'!C23&gt;0,_xlfn.RANK.EQ('MNB NHP - EXIM'!C23,'MNB NHP - EXIM'!C$2:C$34),"")</f>
        <v/>
      </c>
      <c r="D23" s="14" t="str">
        <f>IF('MNB NHP - EXIM'!D23&gt;0,_xlfn.RANK.EQ('MNB NHP - EXIM'!D23,'MNB NHP - EXIM'!D$2:D$34),"")</f>
        <v/>
      </c>
      <c r="E23" s="14" t="str">
        <f>IF('MNB NHP - EXIM'!E23&gt;0,_xlfn.RANK.EQ('MNB NHP - EXIM'!E23,'MNB NHP - EXIM'!E$2:E$34),"")</f>
        <v/>
      </c>
      <c r="F23" s="14" t="str">
        <f>IF('MNB NHP - EXIM'!F23&gt;0,_xlfn.RANK.EQ('MNB NHP - EXIM'!F23,'MNB NHP - EXIM'!F$2:F$34),"")</f>
        <v/>
      </c>
      <c r="G23" s="14" t="str">
        <f>IF('MNB NHP - EXIM'!G23&gt;0,_xlfn.RANK.EQ('MNB NHP - EXIM'!G23,'MNB NHP - EXIM'!G$2:G$34),"")</f>
        <v/>
      </c>
      <c r="H23" s="14" t="str">
        <f>IF('MNB NHP - EXIM'!H23&gt;0,_xlfn.RANK.EQ('MNB NHP - EXIM'!H23,'MNB NHP - EXIM'!H$2:H$34),"")</f>
        <v/>
      </c>
      <c r="I23" s="14" t="str">
        <f>IF('MNB NHP - EXIM'!I23&gt;0,_xlfn.RANK.EQ('MNB NHP - EXIM'!I23,'MNB NHP - EXIM'!I$2:I$34),"")</f>
        <v/>
      </c>
      <c r="J23" s="14" t="str">
        <f>IF('MNB NHP - EXIM'!J23&gt;0,_xlfn.RANK.EQ('MNB NHP - EXIM'!J23,'MNB NHP - EXIM'!J$2:J$34),"")</f>
        <v/>
      </c>
      <c r="K23" s="14" t="str">
        <f>IF('MNB NHP - EXIM'!K23&gt;0,_xlfn.RANK.EQ('MNB NHP - EXIM'!K23,'MNB NHP - EXIM'!K$2:K$34),"")</f>
        <v/>
      </c>
      <c r="L23" s="14"/>
      <c r="M23" s="14" t="str">
        <f>IF('MNB NHP - EXIM'!M23&gt;0,_xlfn.RANK.EQ('MNB NHP - EXIM'!M23,'MNB NHP - EXIM'!M$2:M$34),"")</f>
        <v/>
      </c>
      <c r="N23" s="14" t="str">
        <f>IF('MNB NHP - EXIM'!N23&gt;0,_xlfn.RANK.EQ('MNB NHP - EXIM'!N23,'MNB NHP - EXIM'!N$2:N$34),"")</f>
        <v/>
      </c>
      <c r="O23" s="14" t="str">
        <f>IF('MNB NHP - EXIM'!O23&gt;0,_xlfn.RANK.EQ('MNB NHP - EXIM'!O23,'MNB NHP - EXIM'!O$2:O$34),"")</f>
        <v/>
      </c>
      <c r="P23" s="14" t="str">
        <f>IF('MNB NHP - EXIM'!P23&gt;0,_xlfn.RANK.EQ('MNB NHP - EXIM'!P23,'MNB NHP - EXIM'!P$2:P$34),"")</f>
        <v/>
      </c>
      <c r="Q23" s="14" t="str">
        <f>IF('MNB NHP - EXIM'!Q23&gt;0,_xlfn.RANK.EQ('MNB NHP - EXIM'!Q23,'MNB NHP - EXIM'!Q$2:Q$34),"")</f>
        <v/>
      </c>
      <c r="R23" s="14" t="str">
        <f>IF('MNB NHP - EXIM'!R23&gt;0,_xlfn.RANK.EQ('MNB NHP - EXIM'!R23,'MNB NHP - EXIM'!R$2:R$34),"")</f>
        <v/>
      </c>
      <c r="S23" s="14" t="str">
        <f>IF('MNB NHP - EXIM'!S23&gt;0,_xlfn.RANK.EQ('MNB NHP - EXIM'!S23,'MNB NHP - EXIM'!S$2:S$34),"")</f>
        <v/>
      </c>
      <c r="T23" s="14" t="str">
        <f>IF('MNB NHP - EXIM'!T23&gt;0,_xlfn.RANK.EQ('MNB NHP - EXIM'!T23,'MNB NHP - EXIM'!T$2:T$34),"")</f>
        <v/>
      </c>
      <c r="U23" s="14" t="str">
        <f>IF('MNB NHP - EXIM'!U23&gt;0,_xlfn.RANK.EQ('MNB NHP - EXIM'!U23,'MNB NHP - EXIM'!U$2:U$34),"")</f>
        <v/>
      </c>
      <c r="V23" s="14" t="str">
        <f>IF('MNB NHP - EXIM'!V23&gt;0,_xlfn.RANK.EQ('MNB NHP - EXIM'!V23,'MNB NHP - EXIM'!V$2:V$34),"")</f>
        <v/>
      </c>
    </row>
    <row r="24" spans="1:22" x14ac:dyDescent="0.2">
      <c r="A24" s="12" t="str">
        <f>'MNB NHP - EXIM'!A24</f>
        <v>IKB-Pénzügyi Lízing Zrt.</v>
      </c>
      <c r="B24" s="14" t="str">
        <f>IF('MNB NHP - EXIM'!B24&gt;0,_xlfn.RANK.EQ('MNB NHP - EXIM'!B24,'MNB NHP - EXIM'!B$2:B$34),"")</f>
        <v/>
      </c>
      <c r="C24" s="14">
        <f>IF('MNB NHP - EXIM'!C24&gt;0,_xlfn.RANK.EQ('MNB NHP - EXIM'!C24,'MNB NHP - EXIM'!C$2:C$34),"")</f>
        <v>10</v>
      </c>
      <c r="D24" s="14">
        <f>IF('MNB NHP - EXIM'!D24&gt;0,_xlfn.RANK.EQ('MNB NHP - EXIM'!D24,'MNB NHP - EXIM'!D$2:D$34),"")</f>
        <v>10</v>
      </c>
      <c r="E24" s="14">
        <f>IF('MNB NHP - EXIM'!E24&gt;0,_xlfn.RANK.EQ('MNB NHP - EXIM'!E24,'MNB NHP - EXIM'!E$2:E$34),"")</f>
        <v>5</v>
      </c>
      <c r="F24" s="14" t="str">
        <f>IF('MNB NHP - EXIM'!F24&gt;0,_xlfn.RANK.EQ('MNB NHP - EXIM'!F24,'MNB NHP - EXIM'!F$2:F$34),"")</f>
        <v/>
      </c>
      <c r="G24" s="14">
        <f>IF('MNB NHP - EXIM'!G24&gt;0,_xlfn.RANK.EQ('MNB NHP - EXIM'!G24,'MNB NHP - EXIM'!G$2:G$34),"")</f>
        <v>2</v>
      </c>
      <c r="H24" s="14" t="str">
        <f>IF('MNB NHP - EXIM'!H24&gt;0,_xlfn.RANK.EQ('MNB NHP - EXIM'!H24,'MNB NHP - EXIM'!H$2:H$34),"")</f>
        <v/>
      </c>
      <c r="I24" s="14" t="str">
        <f>IF('MNB NHP - EXIM'!I24&gt;0,_xlfn.RANK.EQ('MNB NHP - EXIM'!I24,'MNB NHP - EXIM'!I$2:I$34),"")</f>
        <v/>
      </c>
      <c r="J24" s="14" t="str">
        <f>IF('MNB NHP - EXIM'!J24&gt;0,_xlfn.RANK.EQ('MNB NHP - EXIM'!J24,'MNB NHP - EXIM'!J$2:J$34),"")</f>
        <v/>
      </c>
      <c r="K24" s="14">
        <f>IF('MNB NHP - EXIM'!K24&gt;0,_xlfn.RANK.EQ('MNB NHP - EXIM'!K24,'MNB NHP - EXIM'!K$2:K$34),"")</f>
        <v>9</v>
      </c>
      <c r="L24" s="14"/>
      <c r="M24" s="14" t="str">
        <f>IF('MNB NHP - EXIM'!M24&gt;0,_xlfn.RANK.EQ('MNB NHP - EXIM'!M24,'MNB NHP - EXIM'!M$2:M$34),"")</f>
        <v/>
      </c>
      <c r="N24" s="14" t="str">
        <f>IF('MNB NHP - EXIM'!N24&gt;0,_xlfn.RANK.EQ('MNB NHP - EXIM'!N24,'MNB NHP - EXIM'!N$2:N$34),"")</f>
        <v/>
      </c>
      <c r="O24" s="14" t="str">
        <f>IF('MNB NHP - EXIM'!O24&gt;0,_xlfn.RANK.EQ('MNB NHP - EXIM'!O24,'MNB NHP - EXIM'!O$2:O$34),"")</f>
        <v/>
      </c>
      <c r="P24" s="14" t="str">
        <f>IF('MNB NHP - EXIM'!P24&gt;0,_xlfn.RANK.EQ('MNB NHP - EXIM'!P24,'MNB NHP - EXIM'!P$2:P$34),"")</f>
        <v/>
      </c>
      <c r="Q24" s="14">
        <f>IF('MNB NHP - EXIM'!Q24&gt;0,_xlfn.RANK.EQ('MNB NHP - EXIM'!Q24,'MNB NHP - EXIM'!Q$2:Q$34),"")</f>
        <v>1</v>
      </c>
      <c r="R24" s="14">
        <f>IF('MNB NHP - EXIM'!R24&gt;0,_xlfn.RANK.EQ('MNB NHP - EXIM'!R24,'MNB NHP - EXIM'!R$2:R$34),"")</f>
        <v>2</v>
      </c>
      <c r="S24" s="14" t="str">
        <f>IF('MNB NHP - EXIM'!S24&gt;0,_xlfn.RANK.EQ('MNB NHP - EXIM'!S24,'MNB NHP - EXIM'!S$2:S$34),"")</f>
        <v/>
      </c>
      <c r="T24" s="14" t="str">
        <f>IF('MNB NHP - EXIM'!T24&gt;0,_xlfn.RANK.EQ('MNB NHP - EXIM'!T24,'MNB NHP - EXIM'!T$2:T$34),"")</f>
        <v/>
      </c>
      <c r="U24" s="14" t="str">
        <f>IF('MNB NHP - EXIM'!U24&gt;0,_xlfn.RANK.EQ('MNB NHP - EXIM'!U24,'MNB NHP - EXIM'!U$2:U$34),"")</f>
        <v/>
      </c>
      <c r="V24" s="14">
        <f>IF('MNB NHP - EXIM'!V24&gt;0,_xlfn.RANK.EQ('MNB NHP - EXIM'!V24,'MNB NHP - EXIM'!V$2:V$34),"")</f>
        <v>5</v>
      </c>
    </row>
    <row r="25" spans="1:22" x14ac:dyDescent="0.2">
      <c r="A25" s="12" t="str">
        <f>'MNB NHP - EXIM'!A25</f>
        <v>Business Lease Hungary Kft.</v>
      </c>
      <c r="B25" s="14" t="str">
        <f>IF('MNB NHP - EXIM'!B25&gt;0,_xlfn.RANK.EQ('MNB NHP - EXIM'!B25,'MNB NHP - EXIM'!B$2:B$34),"")</f>
        <v/>
      </c>
      <c r="C25" s="14" t="str">
        <f>IF('MNB NHP - EXIM'!C25&gt;0,_xlfn.RANK.EQ('MNB NHP - EXIM'!C25,'MNB NHP - EXIM'!C$2:C$34),"")</f>
        <v/>
      </c>
      <c r="D25" s="14" t="str">
        <f>IF('MNB NHP - EXIM'!D25&gt;0,_xlfn.RANK.EQ('MNB NHP - EXIM'!D25,'MNB NHP - EXIM'!D$2:D$34),"")</f>
        <v/>
      </c>
      <c r="E25" s="14" t="str">
        <f>IF('MNB NHP - EXIM'!E25&gt;0,_xlfn.RANK.EQ('MNB NHP - EXIM'!E25,'MNB NHP - EXIM'!E$2:E$34),"")</f>
        <v/>
      </c>
      <c r="F25" s="14" t="str">
        <f>IF('MNB NHP - EXIM'!F25&gt;0,_xlfn.RANK.EQ('MNB NHP - EXIM'!F25,'MNB NHP - EXIM'!F$2:F$34),"")</f>
        <v/>
      </c>
      <c r="G25" s="14" t="str">
        <f>IF('MNB NHP - EXIM'!G25&gt;0,_xlfn.RANK.EQ('MNB NHP - EXIM'!G25,'MNB NHP - EXIM'!G$2:G$34),"")</f>
        <v/>
      </c>
      <c r="H25" s="14" t="str">
        <f>IF('MNB NHP - EXIM'!H25&gt;0,_xlfn.RANK.EQ('MNB NHP - EXIM'!H25,'MNB NHP - EXIM'!H$2:H$34),"")</f>
        <v/>
      </c>
      <c r="I25" s="14" t="str">
        <f>IF('MNB NHP - EXIM'!I25&gt;0,_xlfn.RANK.EQ('MNB NHP - EXIM'!I25,'MNB NHP - EXIM'!I$2:I$34),"")</f>
        <v/>
      </c>
      <c r="J25" s="14" t="str">
        <f>IF('MNB NHP - EXIM'!J25&gt;0,_xlfn.RANK.EQ('MNB NHP - EXIM'!J25,'MNB NHP - EXIM'!J$2:J$34),"")</f>
        <v/>
      </c>
      <c r="K25" s="14" t="str">
        <f>IF('MNB NHP - EXIM'!K25&gt;0,_xlfn.RANK.EQ('MNB NHP - EXIM'!K25,'MNB NHP - EXIM'!K$2:K$34),"")</f>
        <v/>
      </c>
      <c r="L25" s="14"/>
      <c r="M25" s="14" t="str">
        <f>IF('MNB NHP - EXIM'!M25&gt;0,_xlfn.RANK.EQ('MNB NHP - EXIM'!M25,'MNB NHP - EXIM'!M$2:M$34),"")</f>
        <v/>
      </c>
      <c r="N25" s="14" t="str">
        <f>IF('MNB NHP - EXIM'!N25&gt;0,_xlfn.RANK.EQ('MNB NHP - EXIM'!N25,'MNB NHP - EXIM'!N$2:N$34),"")</f>
        <v/>
      </c>
      <c r="O25" s="14" t="str">
        <f>IF('MNB NHP - EXIM'!O25&gt;0,_xlfn.RANK.EQ('MNB NHP - EXIM'!O25,'MNB NHP - EXIM'!O$2:O$34),"")</f>
        <v/>
      </c>
      <c r="P25" s="14" t="str">
        <f>IF('MNB NHP - EXIM'!P25&gt;0,_xlfn.RANK.EQ('MNB NHP - EXIM'!P25,'MNB NHP - EXIM'!P$2:P$34),"")</f>
        <v/>
      </c>
      <c r="Q25" s="14" t="str">
        <f>IF('MNB NHP - EXIM'!Q25&gt;0,_xlfn.RANK.EQ('MNB NHP - EXIM'!Q25,'MNB NHP - EXIM'!Q$2:Q$34),"")</f>
        <v/>
      </c>
      <c r="R25" s="14" t="str">
        <f>IF('MNB NHP - EXIM'!R25&gt;0,_xlfn.RANK.EQ('MNB NHP - EXIM'!R25,'MNB NHP - EXIM'!R$2:R$34),"")</f>
        <v/>
      </c>
      <c r="S25" s="14" t="str">
        <f>IF('MNB NHP - EXIM'!S25&gt;0,_xlfn.RANK.EQ('MNB NHP - EXIM'!S25,'MNB NHP - EXIM'!S$2:S$34),"")</f>
        <v/>
      </c>
      <c r="T25" s="14" t="str">
        <f>IF('MNB NHP - EXIM'!T25&gt;0,_xlfn.RANK.EQ('MNB NHP - EXIM'!T25,'MNB NHP - EXIM'!T$2:T$34),"")</f>
        <v/>
      </c>
      <c r="U25" s="14" t="str">
        <f>IF('MNB NHP - EXIM'!U25&gt;0,_xlfn.RANK.EQ('MNB NHP - EXIM'!U25,'MNB NHP - EXIM'!U$2:U$34),"")</f>
        <v/>
      </c>
      <c r="V25" s="14" t="str">
        <f>IF('MNB NHP - EXIM'!V25&gt;0,_xlfn.RANK.EQ('MNB NHP - EXIM'!V25,'MNB NHP - EXIM'!V$2:V$34),"")</f>
        <v/>
      </c>
    </row>
    <row r="26" spans="1:22" x14ac:dyDescent="0.2">
      <c r="A26" s="12" t="str">
        <f>'MNB NHP - EXIM'!A26</f>
        <v>Merkantil csoport</v>
      </c>
      <c r="B26" s="14">
        <f>IF('MNB NHP - EXIM'!B26&gt;0,_xlfn.RANK.EQ('MNB NHP - EXIM'!B26,'MNB NHP - EXIM'!B$2:B$34),"")</f>
        <v>4</v>
      </c>
      <c r="C26" s="14">
        <f>IF('MNB NHP - EXIM'!C26&gt;0,_xlfn.RANK.EQ('MNB NHP - EXIM'!C26,'MNB NHP - EXIM'!C$2:C$34),"")</f>
        <v>5</v>
      </c>
      <c r="D26" s="14">
        <f>IF('MNB NHP - EXIM'!D26&gt;0,_xlfn.RANK.EQ('MNB NHP - EXIM'!D26,'MNB NHP - EXIM'!D$2:D$34),"")</f>
        <v>9</v>
      </c>
      <c r="E26" s="14" t="str">
        <f>IF('MNB NHP - EXIM'!E26&gt;0,_xlfn.RANK.EQ('MNB NHP - EXIM'!E26,'MNB NHP - EXIM'!E$2:E$34),"")</f>
        <v/>
      </c>
      <c r="F26" s="14" t="str">
        <f>IF('MNB NHP - EXIM'!F26&gt;0,_xlfn.RANK.EQ('MNB NHP - EXIM'!F26,'MNB NHP - EXIM'!F$2:F$34),"")</f>
        <v/>
      </c>
      <c r="G26" s="14">
        <f>IF('MNB NHP - EXIM'!G26&gt;0,_xlfn.RANK.EQ('MNB NHP - EXIM'!G26,'MNB NHP - EXIM'!G$2:G$34),"")</f>
        <v>8</v>
      </c>
      <c r="H26" s="14" t="str">
        <f>IF('MNB NHP - EXIM'!H26&gt;0,_xlfn.RANK.EQ('MNB NHP - EXIM'!H26,'MNB NHP - EXIM'!H$2:H$34),"")</f>
        <v/>
      </c>
      <c r="I26" s="14" t="str">
        <f>IF('MNB NHP - EXIM'!I26&gt;0,_xlfn.RANK.EQ('MNB NHP - EXIM'!I26,'MNB NHP - EXIM'!I$2:I$34),"")</f>
        <v/>
      </c>
      <c r="J26" s="14" t="str">
        <f>IF('MNB NHP - EXIM'!J26&gt;0,_xlfn.RANK.EQ('MNB NHP - EXIM'!J26,'MNB NHP - EXIM'!J$2:J$34),"")</f>
        <v/>
      </c>
      <c r="K26" s="14">
        <f>IF('MNB NHP - EXIM'!K26&gt;0,_xlfn.RANK.EQ('MNB NHP - EXIM'!K26,'MNB NHP - EXIM'!K$2:K$34),"")</f>
        <v>6</v>
      </c>
      <c r="L26" s="14"/>
      <c r="M26" s="14" t="str">
        <f>IF('MNB NHP - EXIM'!M26&gt;0,_xlfn.RANK.EQ('MNB NHP - EXIM'!M26,'MNB NHP - EXIM'!M$2:M$34),"")</f>
        <v/>
      </c>
      <c r="N26" s="14">
        <f>IF('MNB NHP - EXIM'!N26&gt;0,_xlfn.RANK.EQ('MNB NHP - EXIM'!N26,'MNB NHP - EXIM'!N$2:N$34),"")</f>
        <v>2</v>
      </c>
      <c r="O26" s="14">
        <f>IF('MNB NHP - EXIM'!O26&gt;0,_xlfn.RANK.EQ('MNB NHP - EXIM'!O26,'MNB NHP - EXIM'!O$2:O$34),"")</f>
        <v>1</v>
      </c>
      <c r="P26" s="14" t="str">
        <f>IF('MNB NHP - EXIM'!P26&gt;0,_xlfn.RANK.EQ('MNB NHP - EXIM'!P26,'MNB NHP - EXIM'!P$2:P$34),"")</f>
        <v/>
      </c>
      <c r="Q26" s="14" t="str">
        <f>IF('MNB NHP - EXIM'!Q26&gt;0,_xlfn.RANK.EQ('MNB NHP - EXIM'!Q26,'MNB NHP - EXIM'!Q$2:Q$34),"")</f>
        <v/>
      </c>
      <c r="R26" s="14">
        <f>IF('MNB NHP - EXIM'!R26&gt;0,_xlfn.RANK.EQ('MNB NHP - EXIM'!R26,'MNB NHP - EXIM'!R$2:R$34),"")</f>
        <v>4</v>
      </c>
      <c r="S26" s="14" t="str">
        <f>IF('MNB NHP - EXIM'!S26&gt;0,_xlfn.RANK.EQ('MNB NHP - EXIM'!S26,'MNB NHP - EXIM'!S$2:S$34),"")</f>
        <v/>
      </c>
      <c r="T26" s="14" t="str">
        <f>IF('MNB NHP - EXIM'!T26&gt;0,_xlfn.RANK.EQ('MNB NHP - EXIM'!T26,'MNB NHP - EXIM'!T$2:T$34),"")</f>
        <v/>
      </c>
      <c r="U26" s="14" t="str">
        <f>IF('MNB NHP - EXIM'!U26&gt;0,_xlfn.RANK.EQ('MNB NHP - EXIM'!U26,'MNB NHP - EXIM'!U$2:U$34),"")</f>
        <v/>
      </c>
      <c r="V26" s="14">
        <f>IF('MNB NHP - EXIM'!V26&gt;0,_xlfn.RANK.EQ('MNB NHP - EXIM'!V26,'MNB NHP - EXIM'!V$2:V$34),"")</f>
        <v>3</v>
      </c>
    </row>
    <row r="27" spans="1:22" x14ac:dyDescent="0.2">
      <c r="A27" s="12" t="str">
        <f>'MNB NHP - EXIM'!A27</f>
        <v>Indotek Lízing Zrt.</v>
      </c>
      <c r="B27" s="14" t="str">
        <f>IF('MNB NHP - EXIM'!B27&gt;0,_xlfn.RANK.EQ('MNB NHP - EXIM'!B27,'MNB NHP - EXIM'!B$2:B$34),"")</f>
        <v/>
      </c>
      <c r="C27" s="14" t="str">
        <f>IF('MNB NHP - EXIM'!C27&gt;0,_xlfn.RANK.EQ('MNB NHP - EXIM'!C27,'MNB NHP - EXIM'!C$2:C$34),"")</f>
        <v/>
      </c>
      <c r="D27" s="14" t="str">
        <f>IF('MNB NHP - EXIM'!D27&gt;0,_xlfn.RANK.EQ('MNB NHP - EXIM'!D27,'MNB NHP - EXIM'!D$2:D$34),"")</f>
        <v/>
      </c>
      <c r="E27" s="14" t="str">
        <f>IF('MNB NHP - EXIM'!E27&gt;0,_xlfn.RANK.EQ('MNB NHP - EXIM'!E27,'MNB NHP - EXIM'!E$2:E$34),"")</f>
        <v/>
      </c>
      <c r="F27" s="14" t="str">
        <f>IF('MNB NHP - EXIM'!F27&gt;0,_xlfn.RANK.EQ('MNB NHP - EXIM'!F27,'MNB NHP - EXIM'!F$2:F$34),"")</f>
        <v/>
      </c>
      <c r="G27" s="14" t="str">
        <f>IF('MNB NHP - EXIM'!G27&gt;0,_xlfn.RANK.EQ('MNB NHP - EXIM'!G27,'MNB NHP - EXIM'!G$2:G$34),"")</f>
        <v/>
      </c>
      <c r="H27" s="14" t="str">
        <f>IF('MNB NHP - EXIM'!H27&gt;0,_xlfn.RANK.EQ('MNB NHP - EXIM'!H27,'MNB NHP - EXIM'!H$2:H$34),"")</f>
        <v/>
      </c>
      <c r="I27" s="14" t="str">
        <f>IF('MNB NHP - EXIM'!I27&gt;0,_xlfn.RANK.EQ('MNB NHP - EXIM'!I27,'MNB NHP - EXIM'!I$2:I$34),"")</f>
        <v/>
      </c>
      <c r="J27" s="14" t="str">
        <f>IF('MNB NHP - EXIM'!J27&gt;0,_xlfn.RANK.EQ('MNB NHP - EXIM'!J27,'MNB NHP - EXIM'!J$2:J$34),"")</f>
        <v/>
      </c>
      <c r="K27" s="14" t="str">
        <f>IF('MNB NHP - EXIM'!K27&gt;0,_xlfn.RANK.EQ('MNB NHP - EXIM'!K27,'MNB NHP - EXIM'!K$2:K$34),"")</f>
        <v/>
      </c>
      <c r="L27" s="14"/>
      <c r="M27" s="14" t="str">
        <f>IF('MNB NHP - EXIM'!M27&gt;0,_xlfn.RANK.EQ('MNB NHP - EXIM'!M27,'MNB NHP - EXIM'!M$2:M$34),"")</f>
        <v/>
      </c>
      <c r="N27" s="14" t="str">
        <f>IF('MNB NHP - EXIM'!N27&gt;0,_xlfn.RANK.EQ('MNB NHP - EXIM'!N27,'MNB NHP - EXIM'!N$2:N$34),"")</f>
        <v/>
      </c>
      <c r="O27" s="14" t="str">
        <f>IF('MNB NHP - EXIM'!O27&gt;0,_xlfn.RANK.EQ('MNB NHP - EXIM'!O27,'MNB NHP - EXIM'!O$2:O$34),"")</f>
        <v/>
      </c>
      <c r="P27" s="14" t="str">
        <f>IF('MNB NHP - EXIM'!P27&gt;0,_xlfn.RANK.EQ('MNB NHP - EXIM'!P27,'MNB NHP - EXIM'!P$2:P$34),"")</f>
        <v/>
      </c>
      <c r="Q27" s="14" t="str">
        <f>IF('MNB NHP - EXIM'!Q27&gt;0,_xlfn.RANK.EQ('MNB NHP - EXIM'!Q27,'MNB NHP - EXIM'!Q$2:Q$34),"")</f>
        <v/>
      </c>
      <c r="R27" s="14" t="str">
        <f>IF('MNB NHP - EXIM'!R27&gt;0,_xlfn.RANK.EQ('MNB NHP - EXIM'!R27,'MNB NHP - EXIM'!R$2:R$34),"")</f>
        <v/>
      </c>
      <c r="S27" s="14" t="str">
        <f>IF('MNB NHP - EXIM'!S27&gt;0,_xlfn.RANK.EQ('MNB NHP - EXIM'!S27,'MNB NHP - EXIM'!S$2:S$34),"")</f>
        <v/>
      </c>
      <c r="T27" s="14" t="str">
        <f>IF('MNB NHP - EXIM'!T27&gt;0,_xlfn.RANK.EQ('MNB NHP - EXIM'!T27,'MNB NHP - EXIM'!T$2:T$34),"")</f>
        <v/>
      </c>
      <c r="U27" s="14" t="str">
        <f>IF('MNB NHP - EXIM'!U27&gt;0,_xlfn.RANK.EQ('MNB NHP - EXIM'!U27,'MNB NHP - EXIM'!U$2:U$34),"")</f>
        <v/>
      </c>
      <c r="V27" s="14" t="str">
        <f>IF('MNB NHP - EXIM'!V27&gt;0,_xlfn.RANK.EQ('MNB NHP - EXIM'!V27,'MNB NHP - EXIM'!V$2:V$34),"")</f>
        <v/>
      </c>
    </row>
    <row r="28" spans="1:22" x14ac:dyDescent="0.2">
      <c r="A28" s="12" t="str">
        <f>'MNB NHP - EXIM'!A28</f>
        <v>Merkantrade Zrt</v>
      </c>
      <c r="B28" s="14" t="str">
        <f>IF('MNB NHP - EXIM'!B28&gt;0,_xlfn.RANK.EQ('MNB NHP - EXIM'!B28,'MNB NHP - EXIM'!B$2:B$34),"")</f>
        <v/>
      </c>
      <c r="C28" s="14" t="str">
        <f>IF('MNB NHP - EXIM'!C28&gt;0,_xlfn.RANK.EQ('MNB NHP - EXIM'!C28,'MNB NHP - EXIM'!C$2:C$34),"")</f>
        <v/>
      </c>
      <c r="D28" s="14" t="str">
        <f>IF('MNB NHP - EXIM'!D28&gt;0,_xlfn.RANK.EQ('MNB NHP - EXIM'!D28,'MNB NHP - EXIM'!D$2:D$34),"")</f>
        <v/>
      </c>
      <c r="E28" s="14" t="str">
        <f>IF('MNB NHP - EXIM'!E28&gt;0,_xlfn.RANK.EQ('MNB NHP - EXIM'!E28,'MNB NHP - EXIM'!E$2:E$34),"")</f>
        <v/>
      </c>
      <c r="F28" s="14" t="str">
        <f>IF('MNB NHP - EXIM'!F28&gt;0,_xlfn.RANK.EQ('MNB NHP - EXIM'!F28,'MNB NHP - EXIM'!F$2:F$34),"")</f>
        <v/>
      </c>
      <c r="G28" s="14" t="str">
        <f>IF('MNB NHP - EXIM'!G28&gt;0,_xlfn.RANK.EQ('MNB NHP - EXIM'!G28,'MNB NHP - EXIM'!G$2:G$34),"")</f>
        <v/>
      </c>
      <c r="H28" s="14" t="str">
        <f>IF('MNB NHP - EXIM'!H28&gt;0,_xlfn.RANK.EQ('MNB NHP - EXIM'!H28,'MNB NHP - EXIM'!H$2:H$34),"")</f>
        <v/>
      </c>
      <c r="I28" s="14" t="str">
        <f>IF('MNB NHP - EXIM'!I28&gt;0,_xlfn.RANK.EQ('MNB NHP - EXIM'!I28,'MNB NHP - EXIM'!I$2:I$34),"")</f>
        <v/>
      </c>
      <c r="J28" s="14" t="str">
        <f>IF('MNB NHP - EXIM'!J28&gt;0,_xlfn.RANK.EQ('MNB NHP - EXIM'!J28,'MNB NHP - EXIM'!J$2:J$34),"")</f>
        <v/>
      </c>
      <c r="K28" s="14" t="str">
        <f>IF('MNB NHP - EXIM'!K28&gt;0,_xlfn.RANK.EQ('MNB NHP - EXIM'!K28,'MNB NHP - EXIM'!K$2:K$34),"")</f>
        <v/>
      </c>
      <c r="L28" s="14"/>
      <c r="M28" s="14" t="str">
        <f>IF('MNB NHP - EXIM'!M28&gt;0,_xlfn.RANK.EQ('MNB NHP - EXIM'!M28,'MNB NHP - EXIM'!M$2:M$34),"")</f>
        <v/>
      </c>
      <c r="N28" s="14" t="str">
        <f>IF('MNB NHP - EXIM'!N28&gt;0,_xlfn.RANK.EQ('MNB NHP - EXIM'!N28,'MNB NHP - EXIM'!N$2:N$34),"")</f>
        <v/>
      </c>
      <c r="O28" s="14" t="str">
        <f>IF('MNB NHP - EXIM'!O28&gt;0,_xlfn.RANK.EQ('MNB NHP - EXIM'!O28,'MNB NHP - EXIM'!O$2:O$34),"")</f>
        <v/>
      </c>
      <c r="P28" s="14" t="str">
        <f>IF('MNB NHP - EXIM'!P28&gt;0,_xlfn.RANK.EQ('MNB NHP - EXIM'!P28,'MNB NHP - EXIM'!P$2:P$34),"")</f>
        <v/>
      </c>
      <c r="Q28" s="14" t="str">
        <f>IF('MNB NHP - EXIM'!Q28&gt;0,_xlfn.RANK.EQ('MNB NHP - EXIM'!Q28,'MNB NHP - EXIM'!Q$2:Q$34),"")</f>
        <v/>
      </c>
      <c r="R28" s="14" t="str">
        <f>IF('MNB NHP - EXIM'!R28&gt;0,_xlfn.RANK.EQ('MNB NHP - EXIM'!R28,'MNB NHP - EXIM'!R$2:R$34),"")</f>
        <v/>
      </c>
      <c r="S28" s="14" t="str">
        <f>IF('MNB NHP - EXIM'!S28&gt;0,_xlfn.RANK.EQ('MNB NHP - EXIM'!S28,'MNB NHP - EXIM'!S$2:S$34),"")</f>
        <v/>
      </c>
      <c r="T28" s="14" t="str">
        <f>IF('MNB NHP - EXIM'!T28&gt;0,_xlfn.RANK.EQ('MNB NHP - EXIM'!T28,'MNB NHP - EXIM'!T$2:T$34),"")</f>
        <v/>
      </c>
      <c r="U28" s="14" t="str">
        <f>IF('MNB NHP - EXIM'!U28&gt;0,_xlfn.RANK.EQ('MNB NHP - EXIM'!U28,'MNB NHP - EXIM'!U$2:U$34),"")</f>
        <v/>
      </c>
      <c r="V28" s="14" t="str">
        <f>IF('MNB NHP - EXIM'!V28&gt;0,_xlfn.RANK.EQ('MNB NHP - EXIM'!V28,'MNB NHP - EXIM'!V$2:V$34),"")</f>
        <v/>
      </c>
    </row>
    <row r="29" spans="1:22" x14ac:dyDescent="0.2">
      <c r="A29" s="12" t="str">
        <f>'MNB NHP - EXIM'!A29</f>
        <v>MKB-Euroleasing</v>
      </c>
      <c r="B29" s="14">
        <f>IF('MNB NHP - EXIM'!B29&gt;0,_xlfn.RANK.EQ('MNB NHP - EXIM'!B29,'MNB NHP - EXIM'!B$2:B$34),"")</f>
        <v>1</v>
      </c>
      <c r="C29" s="14">
        <f>IF('MNB NHP - EXIM'!C29&gt;0,_xlfn.RANK.EQ('MNB NHP - EXIM'!C29,'MNB NHP - EXIM'!C$2:C$34),"")</f>
        <v>3</v>
      </c>
      <c r="D29" s="14">
        <f>IF('MNB NHP - EXIM'!D29&gt;0,_xlfn.RANK.EQ('MNB NHP - EXIM'!D29,'MNB NHP - EXIM'!D$2:D$34),"")</f>
        <v>1</v>
      </c>
      <c r="E29" s="14" t="str">
        <f>IF('MNB NHP - EXIM'!E29&gt;0,_xlfn.RANK.EQ('MNB NHP - EXIM'!E29,'MNB NHP - EXIM'!E$2:E$34),"")</f>
        <v/>
      </c>
      <c r="F29" s="14" t="str">
        <f>IF('MNB NHP - EXIM'!F29&gt;0,_xlfn.RANK.EQ('MNB NHP - EXIM'!F29,'MNB NHP - EXIM'!F$2:F$34),"")</f>
        <v/>
      </c>
      <c r="G29" s="14">
        <f>IF('MNB NHP - EXIM'!G29&gt;0,_xlfn.RANK.EQ('MNB NHP - EXIM'!G29,'MNB NHP - EXIM'!G$2:G$34),"")</f>
        <v>5</v>
      </c>
      <c r="H29" s="14" t="str">
        <f>IF('MNB NHP - EXIM'!H29&gt;0,_xlfn.RANK.EQ('MNB NHP - EXIM'!H29,'MNB NHP - EXIM'!H$2:H$34),"")</f>
        <v/>
      </c>
      <c r="I29" s="14" t="str">
        <f>IF('MNB NHP - EXIM'!I29&gt;0,_xlfn.RANK.EQ('MNB NHP - EXIM'!I29,'MNB NHP - EXIM'!I$2:I$34),"")</f>
        <v/>
      </c>
      <c r="J29" s="14" t="str">
        <f>IF('MNB NHP - EXIM'!J29&gt;0,_xlfn.RANK.EQ('MNB NHP - EXIM'!J29,'MNB NHP - EXIM'!J$2:J$34),"")</f>
        <v/>
      </c>
      <c r="K29" s="14">
        <f>IF('MNB NHP - EXIM'!K29&gt;0,_xlfn.RANK.EQ('MNB NHP - EXIM'!K29,'MNB NHP - EXIM'!K$2:K$34),"")</f>
        <v>1</v>
      </c>
      <c r="L29" s="14"/>
      <c r="M29" s="14" t="str">
        <f>IF('MNB NHP - EXIM'!M29&gt;0,_xlfn.RANK.EQ('MNB NHP - EXIM'!M29,'MNB NHP - EXIM'!M$2:M$34),"")</f>
        <v/>
      </c>
      <c r="N29" s="14">
        <f>IF('MNB NHP - EXIM'!N29&gt;0,_xlfn.RANK.EQ('MNB NHP - EXIM'!N29,'MNB NHP - EXIM'!N$2:N$34),"")</f>
        <v>5</v>
      </c>
      <c r="O29" s="14" t="str">
        <f>IF('MNB NHP - EXIM'!O29&gt;0,_xlfn.RANK.EQ('MNB NHP - EXIM'!O29,'MNB NHP - EXIM'!O$2:O$34),"")</f>
        <v/>
      </c>
      <c r="P29" s="14" t="str">
        <f>IF('MNB NHP - EXIM'!P29&gt;0,_xlfn.RANK.EQ('MNB NHP - EXIM'!P29,'MNB NHP - EXIM'!P$2:P$34),"")</f>
        <v/>
      </c>
      <c r="Q29" s="14" t="str">
        <f>IF('MNB NHP - EXIM'!Q29&gt;0,_xlfn.RANK.EQ('MNB NHP - EXIM'!Q29,'MNB NHP - EXIM'!Q$2:Q$34),"")</f>
        <v/>
      </c>
      <c r="R29" s="14">
        <f>IF('MNB NHP - EXIM'!R29&gt;0,_xlfn.RANK.EQ('MNB NHP - EXIM'!R29,'MNB NHP - EXIM'!R$2:R$34),"")</f>
        <v>5</v>
      </c>
      <c r="S29" s="14" t="str">
        <f>IF('MNB NHP - EXIM'!S29&gt;0,_xlfn.RANK.EQ('MNB NHP - EXIM'!S29,'MNB NHP - EXIM'!S$2:S$34),"")</f>
        <v/>
      </c>
      <c r="T29" s="14" t="str">
        <f>IF('MNB NHP - EXIM'!T29&gt;0,_xlfn.RANK.EQ('MNB NHP - EXIM'!T29,'MNB NHP - EXIM'!T$2:T$34),"")</f>
        <v/>
      </c>
      <c r="U29" s="14" t="str">
        <f>IF('MNB NHP - EXIM'!U29&gt;0,_xlfn.RANK.EQ('MNB NHP - EXIM'!U29,'MNB NHP - EXIM'!U$2:U$34),"")</f>
        <v/>
      </c>
      <c r="V29" s="14">
        <f>IF('MNB NHP - EXIM'!V29&gt;0,_xlfn.RANK.EQ('MNB NHP - EXIM'!V29,'MNB NHP - EXIM'!V$2:V$34),"")</f>
        <v>7</v>
      </c>
    </row>
    <row r="30" spans="1:22" x14ac:dyDescent="0.2">
      <c r="A30" s="12" t="str">
        <f>'MNB NHP - EXIM'!A30</f>
        <v>TFSH</v>
      </c>
      <c r="B30" s="14">
        <f>IF('MNB NHP - EXIM'!B30&gt;0,_xlfn.RANK.EQ('MNB NHP - EXIM'!B30,'MNB NHP - EXIM'!B$2:B$34),"")</f>
        <v>5</v>
      </c>
      <c r="C30" s="14" t="str">
        <f>IF('MNB NHP - EXIM'!C30&gt;0,_xlfn.RANK.EQ('MNB NHP - EXIM'!C30,'MNB NHP - EXIM'!C$2:C$34),"")</f>
        <v/>
      </c>
      <c r="D30" s="14" t="str">
        <f>IF('MNB NHP - EXIM'!D30&gt;0,_xlfn.RANK.EQ('MNB NHP - EXIM'!D30,'MNB NHP - EXIM'!D$2:D$34),"")</f>
        <v/>
      </c>
      <c r="E30" s="14" t="str">
        <f>IF('MNB NHP - EXIM'!E30&gt;0,_xlfn.RANK.EQ('MNB NHP - EXIM'!E30,'MNB NHP - EXIM'!E$2:E$34),"")</f>
        <v/>
      </c>
      <c r="F30" s="14" t="str">
        <f>IF('MNB NHP - EXIM'!F30&gt;0,_xlfn.RANK.EQ('MNB NHP - EXIM'!F30,'MNB NHP - EXIM'!F$2:F$34),"")</f>
        <v/>
      </c>
      <c r="G30" s="14" t="str">
        <f>IF('MNB NHP - EXIM'!G30&gt;0,_xlfn.RANK.EQ('MNB NHP - EXIM'!G30,'MNB NHP - EXIM'!G$2:G$34),"")</f>
        <v/>
      </c>
      <c r="H30" s="14" t="str">
        <f>IF('MNB NHP - EXIM'!H30&gt;0,_xlfn.RANK.EQ('MNB NHP - EXIM'!H30,'MNB NHP - EXIM'!H$2:H$34),"")</f>
        <v/>
      </c>
      <c r="I30" s="14" t="str">
        <f>IF('MNB NHP - EXIM'!I30&gt;0,_xlfn.RANK.EQ('MNB NHP - EXIM'!I30,'MNB NHP - EXIM'!I$2:I$34),"")</f>
        <v/>
      </c>
      <c r="J30" s="14" t="str">
        <f>IF('MNB NHP - EXIM'!J30&gt;0,_xlfn.RANK.EQ('MNB NHP - EXIM'!J30,'MNB NHP - EXIM'!J$2:J$34),"")</f>
        <v/>
      </c>
      <c r="K30" s="14">
        <f>IF('MNB NHP - EXIM'!K30&gt;0,_xlfn.RANK.EQ('MNB NHP - EXIM'!K30,'MNB NHP - EXIM'!K$2:K$34),"")</f>
        <v>11</v>
      </c>
      <c r="L30" s="14"/>
      <c r="M30" s="14" t="str">
        <f>IF('MNB NHP - EXIM'!M30&gt;0,_xlfn.RANK.EQ('MNB NHP - EXIM'!M30,'MNB NHP - EXIM'!M$2:M$34),"")</f>
        <v/>
      </c>
      <c r="N30" s="14" t="str">
        <f>IF('MNB NHP - EXIM'!N30&gt;0,_xlfn.RANK.EQ('MNB NHP - EXIM'!N30,'MNB NHP - EXIM'!N$2:N$34),"")</f>
        <v/>
      </c>
      <c r="O30" s="14" t="str">
        <f>IF('MNB NHP - EXIM'!O30&gt;0,_xlfn.RANK.EQ('MNB NHP - EXIM'!O30,'MNB NHP - EXIM'!O$2:O$34),"")</f>
        <v/>
      </c>
      <c r="P30" s="14" t="str">
        <f>IF('MNB NHP - EXIM'!P30&gt;0,_xlfn.RANK.EQ('MNB NHP - EXIM'!P30,'MNB NHP - EXIM'!P$2:P$34),"")</f>
        <v/>
      </c>
      <c r="Q30" s="14" t="str">
        <f>IF('MNB NHP - EXIM'!Q30&gt;0,_xlfn.RANK.EQ('MNB NHP - EXIM'!Q30,'MNB NHP - EXIM'!Q$2:Q$34),"")</f>
        <v/>
      </c>
      <c r="R30" s="14" t="str">
        <f>IF('MNB NHP - EXIM'!R30&gt;0,_xlfn.RANK.EQ('MNB NHP - EXIM'!R30,'MNB NHP - EXIM'!R$2:R$34),"")</f>
        <v/>
      </c>
      <c r="S30" s="14" t="str">
        <f>IF('MNB NHP - EXIM'!S30&gt;0,_xlfn.RANK.EQ('MNB NHP - EXIM'!S30,'MNB NHP - EXIM'!S$2:S$34),"")</f>
        <v/>
      </c>
      <c r="T30" s="14" t="str">
        <f>IF('MNB NHP - EXIM'!T30&gt;0,_xlfn.RANK.EQ('MNB NHP - EXIM'!T30,'MNB NHP - EXIM'!T$2:T$34),"")</f>
        <v/>
      </c>
      <c r="U30" s="14" t="str">
        <f>IF('MNB NHP - EXIM'!U30&gt;0,_xlfn.RANK.EQ('MNB NHP - EXIM'!U30,'MNB NHP - EXIM'!U$2:U$34),"")</f>
        <v/>
      </c>
      <c r="V30" s="14" t="str">
        <f>IF('MNB NHP - EXIM'!V30&gt;0,_xlfn.RANK.EQ('MNB NHP - EXIM'!V30,'MNB NHP - EXIM'!V$2:V$34),"")</f>
        <v/>
      </c>
    </row>
    <row r="31" spans="1:22" x14ac:dyDescent="0.2">
      <c r="A31" s="12">
        <f>'MNB NHP - EXIM'!A31</f>
        <v>0</v>
      </c>
      <c r="B31" s="14" t="str">
        <f>IF('MNB NHP - EXIM'!B31&gt;0,_xlfn.RANK.EQ('MNB NHP - EXIM'!B31,'MNB NHP - EXIM'!B$2:B$34),"")</f>
        <v/>
      </c>
      <c r="C31" s="14" t="str">
        <f>IF('MNB NHP - EXIM'!C31&gt;0,_xlfn.RANK.EQ('MNB NHP - EXIM'!C31,'MNB NHP - EXIM'!C$2:C$34),"")</f>
        <v/>
      </c>
      <c r="D31" s="14" t="str">
        <f>IF('MNB NHP - EXIM'!D31&gt;0,_xlfn.RANK.EQ('MNB NHP - EXIM'!D31,'MNB NHP - EXIM'!D$2:D$34),"")</f>
        <v/>
      </c>
      <c r="E31" s="14" t="str">
        <f>IF('MNB NHP - EXIM'!E31&gt;0,_xlfn.RANK.EQ('MNB NHP - EXIM'!E31,'MNB NHP - EXIM'!E$2:E$34),"")</f>
        <v/>
      </c>
      <c r="F31" s="14" t="str">
        <f>IF('MNB NHP - EXIM'!F31&gt;0,_xlfn.RANK.EQ('MNB NHP - EXIM'!F31,'MNB NHP - EXIM'!F$2:F$34),"")</f>
        <v/>
      </c>
      <c r="G31" s="14" t="str">
        <f>IF('MNB NHP - EXIM'!G31&gt;0,_xlfn.RANK.EQ('MNB NHP - EXIM'!G31,'MNB NHP - EXIM'!G$2:G$34),"")</f>
        <v/>
      </c>
      <c r="H31" s="14" t="str">
        <f>IF('MNB NHP - EXIM'!H31&gt;0,_xlfn.RANK.EQ('MNB NHP - EXIM'!H31,'MNB NHP - EXIM'!H$2:H$34),"")</f>
        <v/>
      </c>
      <c r="I31" s="14" t="str">
        <f>IF('MNB NHP - EXIM'!I31&gt;0,_xlfn.RANK.EQ('MNB NHP - EXIM'!I31,'MNB NHP - EXIM'!I$2:I$34),"")</f>
        <v/>
      </c>
      <c r="J31" s="14" t="str">
        <f>IF('MNB NHP - EXIM'!J31&gt;0,_xlfn.RANK.EQ('MNB NHP - EXIM'!J31,'MNB NHP - EXIM'!J$2:J$34),"")</f>
        <v/>
      </c>
      <c r="K31" s="14" t="str">
        <f>IF('MNB NHP - EXIM'!K31&gt;0,_xlfn.RANK.EQ('MNB NHP - EXIM'!K31,'MNB NHP - EXIM'!K$2:K$34),"")</f>
        <v/>
      </c>
      <c r="L31" s="14"/>
      <c r="M31" s="14" t="str">
        <f>IF('MNB NHP - EXIM'!M31&gt;0,_xlfn.RANK.EQ('MNB NHP - EXIM'!M31,'MNB NHP - EXIM'!M$2:M$34),"")</f>
        <v/>
      </c>
      <c r="N31" s="14" t="str">
        <f>IF('MNB NHP - EXIM'!N31&gt;0,_xlfn.RANK.EQ('MNB NHP - EXIM'!N31,'MNB NHP - EXIM'!N$2:N$34),"")</f>
        <v/>
      </c>
      <c r="O31" s="14" t="str">
        <f>IF('MNB NHP - EXIM'!O31&gt;0,_xlfn.RANK.EQ('MNB NHP - EXIM'!O31,'MNB NHP - EXIM'!O$2:O$34),"")</f>
        <v/>
      </c>
      <c r="P31" s="14" t="str">
        <f>IF('MNB NHP - EXIM'!P31&gt;0,_xlfn.RANK.EQ('MNB NHP - EXIM'!P31,'MNB NHP - EXIM'!P$2:P$34),"")</f>
        <v/>
      </c>
      <c r="Q31" s="14" t="str">
        <f>IF('MNB NHP - EXIM'!Q31&gt;0,_xlfn.RANK.EQ('MNB NHP - EXIM'!Q31,'MNB NHP - EXIM'!Q$2:Q$34),"")</f>
        <v/>
      </c>
      <c r="R31" s="14" t="str">
        <f>IF('MNB NHP - EXIM'!R31&gt;0,_xlfn.RANK.EQ('MNB NHP - EXIM'!R31,'MNB NHP - EXIM'!R$2:R$34),"")</f>
        <v/>
      </c>
      <c r="S31" s="14" t="str">
        <f>IF('MNB NHP - EXIM'!S31&gt;0,_xlfn.RANK.EQ('MNB NHP - EXIM'!S31,'MNB NHP - EXIM'!S$2:S$34),"")</f>
        <v/>
      </c>
      <c r="T31" s="14" t="str">
        <f>IF('MNB NHP - EXIM'!T31&gt;0,_xlfn.RANK.EQ('MNB NHP - EXIM'!T31,'MNB NHP - EXIM'!T$2:T$34),"")</f>
        <v/>
      </c>
      <c r="U31" s="14" t="str">
        <f>IF('MNB NHP - EXIM'!U31&gt;0,_xlfn.RANK.EQ('MNB NHP - EXIM'!U31,'MNB NHP - EXIM'!U$2:U$34),"")</f>
        <v/>
      </c>
      <c r="V31" s="14" t="str">
        <f>IF('MNB NHP - EXIM'!V31&gt;0,_xlfn.RANK.EQ('MNB NHP - EXIM'!V31,'MNB NHP - EXIM'!V$2:V$34),"")</f>
        <v/>
      </c>
    </row>
    <row r="32" spans="1:22" x14ac:dyDescent="0.2">
      <c r="A32" s="12">
        <f>'MNB NHP - EXIM'!A32</f>
        <v>0</v>
      </c>
      <c r="B32" s="14" t="str">
        <f>IF('MNB NHP - EXIM'!B32&gt;0,_xlfn.RANK.EQ('MNB NHP - EXIM'!B32,'MNB NHP - EXIM'!B$2:B$34),"")</f>
        <v/>
      </c>
      <c r="C32" s="14" t="str">
        <f>IF('MNB NHP - EXIM'!C32&gt;0,_xlfn.RANK.EQ('MNB NHP - EXIM'!C32,'MNB NHP - EXIM'!C$2:C$34),"")</f>
        <v/>
      </c>
      <c r="D32" s="14" t="str">
        <f>IF('MNB NHP - EXIM'!D32&gt;0,_xlfn.RANK.EQ('MNB NHP - EXIM'!D32,'MNB NHP - EXIM'!D$2:D$34),"")</f>
        <v/>
      </c>
      <c r="E32" s="14" t="str">
        <f>IF('MNB NHP - EXIM'!E32&gt;0,_xlfn.RANK.EQ('MNB NHP - EXIM'!E32,'MNB NHP - EXIM'!E$2:E$34),"")</f>
        <v/>
      </c>
      <c r="F32" s="14" t="str">
        <f>IF('MNB NHP - EXIM'!F32&gt;0,_xlfn.RANK.EQ('MNB NHP - EXIM'!F32,'MNB NHP - EXIM'!F$2:F$34),"")</f>
        <v/>
      </c>
      <c r="G32" s="14" t="str">
        <f>IF('MNB NHP - EXIM'!G32&gt;0,_xlfn.RANK.EQ('MNB NHP - EXIM'!G32,'MNB NHP - EXIM'!G$2:G$34),"")</f>
        <v/>
      </c>
      <c r="H32" s="14" t="str">
        <f>IF('MNB NHP - EXIM'!H32&gt;0,_xlfn.RANK.EQ('MNB NHP - EXIM'!H32,'MNB NHP - EXIM'!H$2:H$34),"")</f>
        <v/>
      </c>
      <c r="I32" s="14" t="str">
        <f>IF('MNB NHP - EXIM'!I32&gt;0,_xlfn.RANK.EQ('MNB NHP - EXIM'!I32,'MNB NHP - EXIM'!I$2:I$34),"")</f>
        <v/>
      </c>
      <c r="J32" s="14" t="str">
        <f>IF('MNB NHP - EXIM'!J32&gt;0,_xlfn.RANK.EQ('MNB NHP - EXIM'!J32,'MNB NHP - EXIM'!J$2:J$34),"")</f>
        <v/>
      </c>
      <c r="K32" s="14" t="str">
        <f>IF('MNB NHP - EXIM'!K32&gt;0,_xlfn.RANK.EQ('MNB NHP - EXIM'!K32,'MNB NHP - EXIM'!K$2:K$34),"")</f>
        <v/>
      </c>
      <c r="L32" s="14"/>
      <c r="M32" s="14" t="str">
        <f>IF('MNB NHP - EXIM'!M32&gt;0,_xlfn.RANK.EQ('MNB NHP - EXIM'!M32,'MNB NHP - EXIM'!M$2:M$34),"")</f>
        <v/>
      </c>
      <c r="N32" s="14" t="str">
        <f>IF('MNB NHP - EXIM'!N32&gt;0,_xlfn.RANK.EQ('MNB NHP - EXIM'!N32,'MNB NHP - EXIM'!N$2:N$34),"")</f>
        <v/>
      </c>
      <c r="O32" s="14" t="str">
        <f>IF('MNB NHP - EXIM'!O32&gt;0,_xlfn.RANK.EQ('MNB NHP - EXIM'!O32,'MNB NHP - EXIM'!O$2:O$34),"")</f>
        <v/>
      </c>
      <c r="P32" s="14" t="str">
        <f>IF('MNB NHP - EXIM'!P32&gt;0,_xlfn.RANK.EQ('MNB NHP - EXIM'!P32,'MNB NHP - EXIM'!P$2:P$34),"")</f>
        <v/>
      </c>
      <c r="Q32" s="14" t="str">
        <f>IF('MNB NHP - EXIM'!Q32&gt;0,_xlfn.RANK.EQ('MNB NHP - EXIM'!Q32,'MNB NHP - EXIM'!Q$2:Q$34),"")</f>
        <v/>
      </c>
      <c r="R32" s="14" t="str">
        <f>IF('MNB NHP - EXIM'!R32&gt;0,_xlfn.RANK.EQ('MNB NHP - EXIM'!R32,'MNB NHP - EXIM'!R$2:R$34),"")</f>
        <v/>
      </c>
      <c r="S32" s="14" t="str">
        <f>IF('MNB NHP - EXIM'!S32&gt;0,_xlfn.RANK.EQ('MNB NHP - EXIM'!S32,'MNB NHP - EXIM'!S$2:S$34),"")</f>
        <v/>
      </c>
      <c r="T32" s="14" t="str">
        <f>IF('MNB NHP - EXIM'!T32&gt;0,_xlfn.RANK.EQ('MNB NHP - EXIM'!T32,'MNB NHP - EXIM'!T$2:T$34),"")</f>
        <v/>
      </c>
      <c r="U32" s="14" t="str">
        <f>IF('MNB NHP - EXIM'!U32&gt;0,_xlfn.RANK.EQ('MNB NHP - EXIM'!U32,'MNB NHP - EXIM'!U$2:U$34),"")</f>
        <v/>
      </c>
      <c r="V32" s="14" t="str">
        <f>IF('MNB NHP - EXIM'!V32&gt;0,_xlfn.RANK.EQ('MNB NHP - EXIM'!V32,'MNB NHP - EXIM'!V$2:V$34),"")</f>
        <v/>
      </c>
    </row>
    <row r="33" spans="1:22" x14ac:dyDescent="0.2">
      <c r="A33" s="12">
        <f>'MNB NHP - EXIM'!A33</f>
        <v>0</v>
      </c>
      <c r="B33" s="14" t="str">
        <f>IF('MNB NHP - EXIM'!B33&gt;0,_xlfn.RANK.EQ('MNB NHP - EXIM'!B33,'MNB NHP - EXIM'!B$2:B$34),"")</f>
        <v/>
      </c>
      <c r="C33" s="14" t="str">
        <f>IF('MNB NHP - EXIM'!C33&gt;0,_xlfn.RANK.EQ('MNB NHP - EXIM'!C33,'MNB NHP - EXIM'!C$2:C$34),"")</f>
        <v/>
      </c>
      <c r="D33" s="14" t="str">
        <f>IF('MNB NHP - EXIM'!D33&gt;0,_xlfn.RANK.EQ('MNB NHP - EXIM'!D33,'MNB NHP - EXIM'!D$2:D$34),"")</f>
        <v/>
      </c>
      <c r="E33" s="14" t="str">
        <f>IF('MNB NHP - EXIM'!E33&gt;0,_xlfn.RANK.EQ('MNB NHP - EXIM'!E33,'MNB NHP - EXIM'!E$2:E$34),"")</f>
        <v/>
      </c>
      <c r="F33" s="14" t="str">
        <f>IF('MNB NHP - EXIM'!F33&gt;0,_xlfn.RANK.EQ('MNB NHP - EXIM'!F33,'MNB NHP - EXIM'!F$2:F$34),"")</f>
        <v/>
      </c>
      <c r="G33" s="14" t="str">
        <f>IF('MNB NHP - EXIM'!G33&gt;0,_xlfn.RANK.EQ('MNB NHP - EXIM'!G33,'MNB NHP - EXIM'!G$2:G$34),"")</f>
        <v/>
      </c>
      <c r="H33" s="14" t="str">
        <f>IF('MNB NHP - EXIM'!H33&gt;0,_xlfn.RANK.EQ('MNB NHP - EXIM'!H33,'MNB NHP - EXIM'!H$2:H$34),"")</f>
        <v/>
      </c>
      <c r="I33" s="14" t="str">
        <f>IF('MNB NHP - EXIM'!I33&gt;0,_xlfn.RANK.EQ('MNB NHP - EXIM'!I33,'MNB NHP - EXIM'!I$2:I$34),"")</f>
        <v/>
      </c>
      <c r="J33" s="14" t="str">
        <f>IF('MNB NHP - EXIM'!J33&gt;0,_xlfn.RANK.EQ('MNB NHP - EXIM'!J33,'MNB NHP - EXIM'!J$2:J$34),"")</f>
        <v/>
      </c>
      <c r="K33" s="14" t="str">
        <f>IF('MNB NHP - EXIM'!K33&gt;0,_xlfn.RANK.EQ('MNB NHP - EXIM'!K33,'MNB NHP - EXIM'!K$2:K$34),"")</f>
        <v/>
      </c>
      <c r="L33" s="14"/>
      <c r="M33" s="14" t="str">
        <f>IF('MNB NHP - EXIM'!M33&gt;0,_xlfn.RANK.EQ('MNB NHP - EXIM'!M33,'MNB NHP - EXIM'!M$2:M$34),"")</f>
        <v/>
      </c>
      <c r="N33" s="14" t="str">
        <f>IF('MNB NHP - EXIM'!N33&gt;0,_xlfn.RANK.EQ('MNB NHP - EXIM'!N33,'MNB NHP - EXIM'!N$2:N$34),"")</f>
        <v/>
      </c>
      <c r="O33" s="14" t="str">
        <f>IF('MNB NHP - EXIM'!O33&gt;0,_xlfn.RANK.EQ('MNB NHP - EXIM'!O33,'MNB NHP - EXIM'!O$2:O$34),"")</f>
        <v/>
      </c>
      <c r="P33" s="14" t="str">
        <f>IF('MNB NHP - EXIM'!P33&gt;0,_xlfn.RANK.EQ('MNB NHP - EXIM'!P33,'MNB NHP - EXIM'!P$2:P$34),"")</f>
        <v/>
      </c>
      <c r="Q33" s="14" t="str">
        <f>IF('MNB NHP - EXIM'!Q33&gt;0,_xlfn.RANK.EQ('MNB NHP - EXIM'!Q33,'MNB NHP - EXIM'!Q$2:Q$34),"")</f>
        <v/>
      </c>
      <c r="R33" s="14" t="str">
        <f>IF('MNB NHP - EXIM'!R33&gt;0,_xlfn.RANK.EQ('MNB NHP - EXIM'!R33,'MNB NHP - EXIM'!R$2:R$34),"")</f>
        <v/>
      </c>
      <c r="S33" s="14" t="str">
        <f>IF('MNB NHP - EXIM'!S33&gt;0,_xlfn.RANK.EQ('MNB NHP - EXIM'!S33,'MNB NHP - EXIM'!S$2:S$34),"")</f>
        <v/>
      </c>
      <c r="T33" s="14" t="str">
        <f>IF('MNB NHP - EXIM'!T33&gt;0,_xlfn.RANK.EQ('MNB NHP - EXIM'!T33,'MNB NHP - EXIM'!T$2:T$34),"")</f>
        <v/>
      </c>
      <c r="U33" s="14" t="str">
        <f>IF('MNB NHP - EXIM'!U33&gt;0,_xlfn.RANK.EQ('MNB NHP - EXIM'!U33,'MNB NHP - EXIM'!U$2:U$34),"")</f>
        <v/>
      </c>
      <c r="V33" s="14" t="str">
        <f>IF('MNB NHP - EXIM'!V33&gt;0,_xlfn.RANK.EQ('MNB NHP - EXIM'!V33,'MNB NHP - EXIM'!V$2:V$34),"")</f>
        <v/>
      </c>
    </row>
    <row r="34" spans="1:22" x14ac:dyDescent="0.2">
      <c r="A34" s="12">
        <f>'MNB NHP - EXIM'!A34</f>
        <v>0</v>
      </c>
      <c r="B34" s="14" t="str">
        <f>IF('MNB NHP - EXIM'!B34&gt;0,_xlfn.RANK.EQ('MNB NHP - EXIM'!B34,'MNB NHP - EXIM'!B$2:B$34),"")</f>
        <v/>
      </c>
      <c r="C34" s="14" t="str">
        <f>IF('MNB NHP - EXIM'!C34&gt;0,_xlfn.RANK.EQ('MNB NHP - EXIM'!C34,'MNB NHP - EXIM'!C$2:C$34),"")</f>
        <v/>
      </c>
      <c r="D34" s="14" t="str">
        <f>IF('MNB NHP - EXIM'!D34&gt;0,_xlfn.RANK.EQ('MNB NHP - EXIM'!D34,'MNB NHP - EXIM'!D$2:D$34),"")</f>
        <v/>
      </c>
      <c r="E34" s="14" t="str">
        <f>IF('MNB NHP - EXIM'!E34&gt;0,_xlfn.RANK.EQ('MNB NHP - EXIM'!E34,'MNB NHP - EXIM'!E$2:E$34),"")</f>
        <v/>
      </c>
      <c r="F34" s="14" t="str">
        <f>IF('MNB NHP - EXIM'!F34&gt;0,_xlfn.RANK.EQ('MNB NHP - EXIM'!F34,'MNB NHP - EXIM'!F$2:F$34),"")</f>
        <v/>
      </c>
      <c r="G34" s="14" t="str">
        <f>IF('MNB NHP - EXIM'!G34&gt;0,_xlfn.RANK.EQ('MNB NHP - EXIM'!G34,'MNB NHP - EXIM'!G$2:G$34),"")</f>
        <v/>
      </c>
      <c r="H34" s="14" t="str">
        <f>IF('MNB NHP - EXIM'!H34&gt;0,_xlfn.RANK.EQ('MNB NHP - EXIM'!H34,'MNB NHP - EXIM'!H$2:H$34),"")</f>
        <v/>
      </c>
      <c r="I34" s="14" t="str">
        <f>IF('MNB NHP - EXIM'!I34&gt;0,_xlfn.RANK.EQ('MNB NHP - EXIM'!I34,'MNB NHP - EXIM'!I$2:I$34),"")</f>
        <v/>
      </c>
      <c r="J34" s="14" t="str">
        <f>IF('MNB NHP - EXIM'!J34&gt;0,_xlfn.RANK.EQ('MNB NHP - EXIM'!J34,'MNB NHP - EXIM'!J$2:J$34),"")</f>
        <v/>
      </c>
      <c r="K34" s="14" t="str">
        <f>IF('MNB NHP - EXIM'!K34&gt;0,_xlfn.RANK.EQ('MNB NHP - EXIM'!K34,'MNB NHP - EXIM'!K$2:K$34),"")</f>
        <v/>
      </c>
      <c r="L34" s="14"/>
      <c r="M34" s="14" t="str">
        <f>IF('MNB NHP - EXIM'!M34&gt;0,_xlfn.RANK.EQ('MNB NHP - EXIM'!M34,'MNB NHP - EXIM'!M$2:M$34),"")</f>
        <v/>
      </c>
      <c r="N34" s="14" t="str">
        <f>IF('MNB NHP - EXIM'!N34&gt;0,_xlfn.RANK.EQ('MNB NHP - EXIM'!N34,'MNB NHP - EXIM'!N$2:N$34),"")</f>
        <v/>
      </c>
      <c r="O34" s="14" t="str">
        <f>IF('MNB NHP - EXIM'!O34&gt;0,_xlfn.RANK.EQ('MNB NHP - EXIM'!O34,'MNB NHP - EXIM'!O$2:O$34),"")</f>
        <v/>
      </c>
      <c r="P34" s="14" t="str">
        <f>IF('MNB NHP - EXIM'!P34&gt;0,_xlfn.RANK.EQ('MNB NHP - EXIM'!P34,'MNB NHP - EXIM'!P$2:P$34),"")</f>
        <v/>
      </c>
      <c r="Q34" s="14" t="str">
        <f>IF('MNB NHP - EXIM'!Q34&gt;0,_xlfn.RANK.EQ('MNB NHP - EXIM'!Q34,'MNB NHP - EXIM'!Q$2:Q$34),"")</f>
        <v/>
      </c>
      <c r="R34" s="14" t="str">
        <f>IF('MNB NHP - EXIM'!R34&gt;0,_xlfn.RANK.EQ('MNB NHP - EXIM'!R34,'MNB NHP - EXIM'!R$2:R$34),"")</f>
        <v/>
      </c>
      <c r="S34" s="14" t="str">
        <f>IF('MNB NHP - EXIM'!S34&gt;0,_xlfn.RANK.EQ('MNB NHP - EXIM'!S34,'MNB NHP - EXIM'!S$2:S$34),"")</f>
        <v/>
      </c>
      <c r="T34" s="14" t="str">
        <f>IF('MNB NHP - EXIM'!T34&gt;0,_xlfn.RANK.EQ('MNB NHP - EXIM'!T34,'MNB NHP - EXIM'!T$2:T$34),"")</f>
        <v/>
      </c>
      <c r="U34" s="14" t="str">
        <f>IF('MNB NHP - EXIM'!U34&gt;0,_xlfn.RANK.EQ('MNB NHP - EXIM'!U34,'MNB NHP - EXIM'!U$2:U$34),"")</f>
        <v/>
      </c>
      <c r="V34" s="14" t="str">
        <f>IF('MNB NHP - EXIM'!V34&gt;0,_xlfn.RANK.EQ('MNB NHP - EXIM'!V34,'MNB NHP - EXIM'!V$2:V$34),"")</f>
        <v/>
      </c>
    </row>
    <row r="35" spans="1:22" x14ac:dyDescent="0.2">
      <c r="A35" s="37" t="s">
        <v>59</v>
      </c>
      <c r="B35" s="38">
        <f>'MNB NHP - EXIM'!B35</f>
        <v>6418714845</v>
      </c>
      <c r="C35" s="38">
        <f>'MNB NHP - EXIM'!C35</f>
        <v>11872025743</v>
      </c>
      <c r="D35" s="38">
        <f>'MNB NHP - EXIM'!D35</f>
        <v>14070815551</v>
      </c>
      <c r="E35" s="38">
        <f>'MNB NHP - EXIM'!E35</f>
        <v>220694857</v>
      </c>
      <c r="F35" s="38">
        <f>'MNB NHP - EXIM'!F35</f>
        <v>13943662</v>
      </c>
      <c r="G35" s="38">
        <f>'MNB NHP - EXIM'!G35</f>
        <v>5297102418</v>
      </c>
      <c r="H35" s="38">
        <f>'MNB NHP - EXIM'!H35</f>
        <v>0</v>
      </c>
      <c r="I35" s="38">
        <f>'MNB NHP - EXIM'!I35</f>
        <v>0</v>
      </c>
      <c r="J35" s="38">
        <f>'MNB NHP - EXIM'!J35</f>
        <v>0</v>
      </c>
      <c r="K35" s="38">
        <f>'MNB NHP - EXIM'!K35</f>
        <v>37893297076</v>
      </c>
      <c r="L35" s="38"/>
      <c r="M35" s="38">
        <f>'MNB NHP - EXIM'!M35</f>
        <v>0</v>
      </c>
      <c r="N35" s="38">
        <f>'MNB NHP - EXIM'!N35</f>
        <v>10358427252</v>
      </c>
      <c r="O35" s="38">
        <f>'MNB NHP - EXIM'!O35</f>
        <v>15211457</v>
      </c>
      <c r="P35" s="38">
        <f>'MNB NHP - EXIM'!P35</f>
        <v>0</v>
      </c>
      <c r="Q35" s="38">
        <f>'MNB NHP - EXIM'!Q35</f>
        <v>18759409</v>
      </c>
      <c r="R35" s="38">
        <f>'MNB NHP - EXIM'!R35</f>
        <v>7544278054.6870003</v>
      </c>
      <c r="S35" s="38">
        <f>'MNB NHP - EXIM'!S35</f>
        <v>0</v>
      </c>
      <c r="T35" s="38">
        <f>'MNB NHP - EXIM'!T35</f>
        <v>0</v>
      </c>
      <c r="U35" s="38">
        <f>'MNB NHP - EXIM'!U35</f>
        <v>0</v>
      </c>
      <c r="V35" s="38">
        <f>'MNB NHP - EXIM'!V35</f>
        <v>17936676172.687</v>
      </c>
    </row>
    <row r="36" spans="1:22" x14ac:dyDescent="0.2">
      <c r="A36" s="52" t="s">
        <v>368</v>
      </c>
      <c r="B36" s="52" t="str">
        <f t="shared" ref="B36:K36" si="0">IF(COUNTIF(B2:B34,"&gt;0")&lt;5,"&lt;5","ok")</f>
        <v>ok</v>
      </c>
      <c r="C36" s="52" t="str">
        <f t="shared" si="0"/>
        <v>ok</v>
      </c>
      <c r="D36" s="52" t="str">
        <f t="shared" si="0"/>
        <v>ok</v>
      </c>
      <c r="E36" s="52" t="str">
        <f t="shared" si="0"/>
        <v>ok</v>
      </c>
      <c r="F36" s="52" t="str">
        <f t="shared" si="0"/>
        <v>&lt;5</v>
      </c>
      <c r="G36" s="52" t="str">
        <f t="shared" si="0"/>
        <v>ok</v>
      </c>
      <c r="H36" s="52" t="str">
        <f t="shared" si="0"/>
        <v>&lt;5</v>
      </c>
      <c r="I36" s="52" t="str">
        <f t="shared" si="0"/>
        <v>&lt;5</v>
      </c>
      <c r="J36" s="52" t="str">
        <f t="shared" si="0"/>
        <v>&lt;5</v>
      </c>
      <c r="K36" s="52" t="str">
        <f t="shared" si="0"/>
        <v>ok</v>
      </c>
      <c r="L36" s="52"/>
      <c r="M36" s="52" t="str">
        <f t="shared" ref="M36:V36" si="1">IF(COUNTIF(M2:M34,"&gt;0")&lt;5,"&lt;5","ok")</f>
        <v>&lt;5</v>
      </c>
      <c r="N36" s="52" t="str">
        <f t="shared" si="1"/>
        <v>ok</v>
      </c>
      <c r="O36" s="52" t="str">
        <f t="shared" si="1"/>
        <v>&lt;5</v>
      </c>
      <c r="P36" s="52" t="str">
        <f t="shared" si="1"/>
        <v>&lt;5</v>
      </c>
      <c r="Q36" s="52" t="str">
        <f t="shared" si="1"/>
        <v>&lt;5</v>
      </c>
      <c r="R36" s="52" t="str">
        <f t="shared" si="1"/>
        <v>ok</v>
      </c>
      <c r="S36" s="52" t="str">
        <f t="shared" si="1"/>
        <v>&lt;5</v>
      </c>
      <c r="T36" s="52" t="str">
        <f t="shared" si="1"/>
        <v>&lt;5</v>
      </c>
      <c r="U36" s="52" t="str">
        <f t="shared" si="1"/>
        <v>&lt;5</v>
      </c>
      <c r="V36" s="52" t="str">
        <f t="shared" si="1"/>
        <v>ok</v>
      </c>
    </row>
    <row r="37" spans="1:22" x14ac:dyDescent="0.2">
      <c r="A37" s="52" t="s">
        <v>368</v>
      </c>
      <c r="B37" s="55">
        <f>COUNTIF(B1:B34,"&gt;0")</f>
        <v>8</v>
      </c>
      <c r="C37" s="55">
        <f t="shared" ref="C37:V37" si="2">COUNTIF(C1:C34,"&gt;0")</f>
        <v>10</v>
      </c>
      <c r="D37" s="55">
        <f t="shared" si="2"/>
        <v>11</v>
      </c>
      <c r="E37" s="55">
        <f t="shared" si="2"/>
        <v>7</v>
      </c>
      <c r="F37" s="55">
        <f t="shared" si="2"/>
        <v>1</v>
      </c>
      <c r="G37" s="55">
        <f t="shared" si="2"/>
        <v>8</v>
      </c>
      <c r="H37" s="55">
        <f t="shared" si="2"/>
        <v>0</v>
      </c>
      <c r="I37" s="55">
        <f t="shared" si="2"/>
        <v>0</v>
      </c>
      <c r="J37" s="55">
        <f t="shared" si="2"/>
        <v>0</v>
      </c>
      <c r="K37" s="55">
        <f t="shared" si="2"/>
        <v>12</v>
      </c>
      <c r="L37" s="55"/>
      <c r="M37" s="55">
        <f t="shared" si="2"/>
        <v>0</v>
      </c>
      <c r="N37" s="55">
        <f t="shared" si="2"/>
        <v>7</v>
      </c>
      <c r="O37" s="55">
        <f t="shared" si="2"/>
        <v>1</v>
      </c>
      <c r="P37" s="55">
        <f t="shared" si="2"/>
        <v>0</v>
      </c>
      <c r="Q37" s="55">
        <f t="shared" si="2"/>
        <v>2</v>
      </c>
      <c r="R37" s="55">
        <f t="shared" si="2"/>
        <v>9</v>
      </c>
      <c r="S37" s="55">
        <f t="shared" si="2"/>
        <v>0</v>
      </c>
      <c r="T37" s="55">
        <f t="shared" si="2"/>
        <v>0</v>
      </c>
      <c r="U37" s="55">
        <f t="shared" si="2"/>
        <v>0</v>
      </c>
      <c r="V37" s="55">
        <f t="shared" si="2"/>
        <v>10</v>
      </c>
    </row>
  </sheetData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4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V42" sqref="V42"/>
    </sheetView>
  </sheetViews>
  <sheetFormatPr defaultRowHeight="12.75" x14ac:dyDescent="0.2"/>
  <cols>
    <col min="1" max="1" width="55.85546875" style="1" bestFit="1" customWidth="1"/>
    <col min="2" max="2" width="16.42578125" style="1" bestFit="1" customWidth="1"/>
    <col min="3" max="3" width="13.5703125" style="1" customWidth="1"/>
    <col min="4" max="4" width="16.42578125" style="1" bestFit="1" customWidth="1"/>
    <col min="5" max="5" width="15" style="1" customWidth="1"/>
    <col min="6" max="6" width="13.85546875" style="1" bestFit="1" customWidth="1"/>
    <col min="7" max="7" width="15.42578125" style="1" bestFit="1" customWidth="1"/>
    <col min="8" max="10" width="4.7109375" style="1" customWidth="1"/>
    <col min="11" max="11" width="14.85546875" style="1" customWidth="1"/>
    <col min="12" max="12" width="8.28515625" style="1" customWidth="1"/>
    <col min="13" max="13" width="12.85546875" style="1" customWidth="1"/>
    <col min="14" max="14" width="13.85546875" style="1" bestFit="1" customWidth="1"/>
    <col min="15" max="15" width="11.28515625" style="1" customWidth="1"/>
    <col min="16" max="16" width="15.140625" style="1" customWidth="1"/>
    <col min="17" max="17" width="12" style="1" customWidth="1"/>
    <col min="18" max="18" width="13.140625" style="1" customWidth="1"/>
    <col min="19" max="21" width="4.7109375" style="1" customWidth="1"/>
    <col min="22" max="22" width="14.42578125" style="12" bestFit="1" customWidth="1"/>
    <col min="23" max="16384" width="9.140625" style="12"/>
  </cols>
  <sheetData>
    <row r="1" spans="1:22" x14ac:dyDescent="0.2">
      <c r="A1" s="1" t="s">
        <v>0</v>
      </c>
      <c r="B1" s="1" t="s">
        <v>327</v>
      </c>
      <c r="C1" s="1" t="s">
        <v>328</v>
      </c>
      <c r="D1" s="1" t="s">
        <v>329</v>
      </c>
      <c r="E1" s="1" t="s">
        <v>330</v>
      </c>
      <c r="F1" s="1" t="s">
        <v>331</v>
      </c>
      <c r="G1" s="1" t="s">
        <v>332</v>
      </c>
      <c r="H1" s="1" t="s">
        <v>333</v>
      </c>
      <c r="I1" s="1" t="s">
        <v>334</v>
      </c>
      <c r="J1" s="1" t="s">
        <v>335</v>
      </c>
      <c r="K1" s="97" t="s">
        <v>365</v>
      </c>
      <c r="L1" s="26"/>
      <c r="M1" s="1" t="s">
        <v>356</v>
      </c>
      <c r="N1" s="1" t="s">
        <v>357</v>
      </c>
      <c r="O1" s="1" t="s">
        <v>358</v>
      </c>
      <c r="P1" s="1" t="s">
        <v>359</v>
      </c>
      <c r="Q1" s="1" t="s">
        <v>360</v>
      </c>
      <c r="R1" s="1" t="s">
        <v>361</v>
      </c>
      <c r="S1" s="1" t="s">
        <v>362</v>
      </c>
      <c r="T1" s="1" t="s">
        <v>363</v>
      </c>
      <c r="U1" s="1" t="s">
        <v>364</v>
      </c>
      <c r="V1" s="100" t="s">
        <v>366</v>
      </c>
    </row>
    <row r="2" spans="1:22" x14ac:dyDescent="0.2">
      <c r="A2" t="s">
        <v>450</v>
      </c>
      <c r="B2" s="1">
        <v>63071604</v>
      </c>
      <c r="C2" s="1">
        <v>742631358</v>
      </c>
      <c r="D2" s="1">
        <v>619036068</v>
      </c>
      <c r="E2" s="1">
        <v>32236218</v>
      </c>
      <c r="F2" s="1">
        <v>0</v>
      </c>
      <c r="G2" s="1">
        <v>65637676</v>
      </c>
      <c r="H2" s="1">
        <v>0</v>
      </c>
      <c r="I2" s="1">
        <v>0</v>
      </c>
      <c r="J2" s="1">
        <v>0</v>
      </c>
      <c r="K2" s="98">
        <f t="shared" ref="K2:K34" si="0">SUM(B2:J2)</f>
        <v>1522612924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77">
        <f t="shared" ref="V2:V34" si="1">SUM(M2:U2)</f>
        <v>0</v>
      </c>
    </row>
    <row r="3" spans="1:22" x14ac:dyDescent="0.2">
      <c r="A3" t="s">
        <v>422</v>
      </c>
      <c r="B3" s="1">
        <v>85483781</v>
      </c>
      <c r="C3" s="1">
        <v>532420428</v>
      </c>
      <c r="D3" s="1">
        <v>3332250312</v>
      </c>
      <c r="E3" s="1">
        <v>15927787</v>
      </c>
      <c r="F3" s="1">
        <v>13943662</v>
      </c>
      <c r="G3" s="1">
        <v>838132723</v>
      </c>
      <c r="H3" s="1">
        <v>0</v>
      </c>
      <c r="I3" s="1">
        <v>0</v>
      </c>
      <c r="J3" s="1">
        <v>0</v>
      </c>
      <c r="K3" s="98">
        <f t="shared" si="0"/>
        <v>4818158693</v>
      </c>
      <c r="M3" s="1">
        <v>0</v>
      </c>
      <c r="N3" s="1">
        <v>46231006</v>
      </c>
      <c r="O3" s="1">
        <v>0</v>
      </c>
      <c r="P3" s="1">
        <v>0</v>
      </c>
      <c r="Q3" s="1">
        <v>8003073</v>
      </c>
      <c r="R3" s="1">
        <v>117509275</v>
      </c>
      <c r="S3" s="1">
        <v>0</v>
      </c>
      <c r="T3" s="1">
        <v>0</v>
      </c>
      <c r="U3" s="1">
        <v>0</v>
      </c>
      <c r="V3" s="77">
        <f t="shared" si="1"/>
        <v>171743354</v>
      </c>
    </row>
    <row r="4" spans="1:22" x14ac:dyDescent="0.2">
      <c r="A4" t="s">
        <v>425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98">
        <f t="shared" si="0"/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77">
        <f t="shared" si="1"/>
        <v>0</v>
      </c>
    </row>
    <row r="5" spans="1:22" x14ac:dyDescent="0.2">
      <c r="A5" t="s">
        <v>426</v>
      </c>
      <c r="B5" s="1">
        <v>0</v>
      </c>
      <c r="C5" s="1">
        <v>106439935</v>
      </c>
      <c r="D5" s="1">
        <v>1235055419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98">
        <f t="shared" si="0"/>
        <v>1341495354</v>
      </c>
      <c r="M5" s="1">
        <v>0</v>
      </c>
      <c r="N5" s="1">
        <v>4953641738</v>
      </c>
      <c r="O5" s="1">
        <v>0</v>
      </c>
      <c r="P5" s="1">
        <v>0</v>
      </c>
      <c r="Q5" s="1">
        <v>0</v>
      </c>
      <c r="R5" s="1">
        <v>552936103</v>
      </c>
      <c r="S5" s="1">
        <v>0</v>
      </c>
      <c r="T5" s="1">
        <v>0</v>
      </c>
      <c r="U5" s="1">
        <v>0</v>
      </c>
      <c r="V5" s="77">
        <f t="shared" si="1"/>
        <v>5506577841</v>
      </c>
    </row>
    <row r="6" spans="1:22" x14ac:dyDescent="0.2">
      <c r="A6" t="s">
        <v>432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98">
        <f t="shared" si="0"/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77">
        <f t="shared" si="1"/>
        <v>0</v>
      </c>
    </row>
    <row r="7" spans="1:22" x14ac:dyDescent="0.2">
      <c r="A7" t="s">
        <v>437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98">
        <f t="shared" si="0"/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77">
        <f t="shared" si="1"/>
        <v>0</v>
      </c>
    </row>
    <row r="8" spans="1:22" x14ac:dyDescent="0.2">
      <c r="A8" t="s">
        <v>427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98">
        <f t="shared" si="0"/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77">
        <f t="shared" si="1"/>
        <v>0</v>
      </c>
    </row>
    <row r="9" spans="1:22" x14ac:dyDescent="0.2">
      <c r="A9" s="55" t="s">
        <v>445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98">
        <f t="shared" si="0"/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77">
        <f t="shared" si="1"/>
        <v>0</v>
      </c>
    </row>
    <row r="10" spans="1:22" x14ac:dyDescent="0.2">
      <c r="A10" t="s">
        <v>433</v>
      </c>
      <c r="B10" s="1">
        <v>729064467</v>
      </c>
      <c r="C10" s="1">
        <v>1790552453</v>
      </c>
      <c r="D10" s="1">
        <v>557696204</v>
      </c>
      <c r="E10" s="1">
        <v>81087238</v>
      </c>
      <c r="F10" s="1">
        <v>0</v>
      </c>
      <c r="G10" s="1">
        <v>2418620441</v>
      </c>
      <c r="H10" s="1">
        <v>0</v>
      </c>
      <c r="I10" s="1">
        <v>0</v>
      </c>
      <c r="J10" s="1">
        <v>0</v>
      </c>
      <c r="K10" s="98">
        <f t="shared" si="0"/>
        <v>5577020803</v>
      </c>
      <c r="M10" s="1">
        <v>0</v>
      </c>
      <c r="N10" s="1">
        <v>2091835490</v>
      </c>
      <c r="O10" s="1">
        <v>0</v>
      </c>
      <c r="P10" s="1">
        <v>0</v>
      </c>
      <c r="Q10" s="1">
        <v>0</v>
      </c>
      <c r="R10" s="1">
        <v>145790755</v>
      </c>
      <c r="S10" s="1">
        <v>0</v>
      </c>
      <c r="T10" s="1">
        <v>0</v>
      </c>
      <c r="U10" s="1">
        <v>0</v>
      </c>
      <c r="V10" s="77">
        <f t="shared" si="1"/>
        <v>2237626245</v>
      </c>
    </row>
    <row r="11" spans="1:22" x14ac:dyDescent="0.2">
      <c r="A11" t="s">
        <v>434</v>
      </c>
      <c r="B11" s="1">
        <v>0</v>
      </c>
      <c r="C11" s="1">
        <v>149893794</v>
      </c>
      <c r="D11" s="1">
        <v>1499751335</v>
      </c>
      <c r="E11" s="1">
        <v>8360000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98">
        <f t="shared" si="0"/>
        <v>1658005129</v>
      </c>
      <c r="M11" s="1">
        <v>0</v>
      </c>
      <c r="N11" s="1">
        <v>639866701</v>
      </c>
      <c r="O11" s="1">
        <v>0</v>
      </c>
      <c r="P11" s="1">
        <v>0</v>
      </c>
      <c r="Q11" s="1">
        <v>0</v>
      </c>
      <c r="R11" s="1">
        <v>121746253</v>
      </c>
      <c r="S11" s="1">
        <v>0</v>
      </c>
      <c r="T11" s="1">
        <v>0</v>
      </c>
      <c r="U11" s="1">
        <v>0</v>
      </c>
      <c r="V11" s="77">
        <f t="shared" si="1"/>
        <v>761612954</v>
      </c>
    </row>
    <row r="12" spans="1:22" x14ac:dyDescent="0.2">
      <c r="A12" t="s">
        <v>444</v>
      </c>
      <c r="B12" s="1">
        <v>1240946289</v>
      </c>
      <c r="C12" s="1">
        <v>1965759443</v>
      </c>
      <c r="D12" s="1">
        <v>709100598</v>
      </c>
      <c r="E12" s="1">
        <v>34140958</v>
      </c>
      <c r="F12" s="1">
        <v>0</v>
      </c>
      <c r="G12" s="1">
        <v>56353149</v>
      </c>
      <c r="H12" s="1">
        <v>0</v>
      </c>
      <c r="I12" s="1">
        <v>0</v>
      </c>
      <c r="J12" s="1">
        <v>0</v>
      </c>
      <c r="K12" s="98">
        <f t="shared" si="0"/>
        <v>4006300437</v>
      </c>
      <c r="M12" s="1">
        <v>0</v>
      </c>
      <c r="N12" s="1">
        <v>12666514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77">
        <f t="shared" si="1"/>
        <v>12666514</v>
      </c>
    </row>
    <row r="13" spans="1:22" x14ac:dyDescent="0.2">
      <c r="A13" t="s">
        <v>423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98">
        <f t="shared" si="0"/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77">
        <f t="shared" si="1"/>
        <v>0</v>
      </c>
    </row>
    <row r="14" spans="1:22" x14ac:dyDescent="0.2">
      <c r="A14" t="s">
        <v>449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98">
        <f t="shared" si="0"/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77">
        <f t="shared" si="1"/>
        <v>0</v>
      </c>
    </row>
    <row r="15" spans="1:22" x14ac:dyDescent="0.2">
      <c r="A15" t="s">
        <v>429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98">
        <f t="shared" si="0"/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77">
        <f t="shared" si="1"/>
        <v>0</v>
      </c>
    </row>
    <row r="16" spans="1:22" x14ac:dyDescent="0.2">
      <c r="A16" t="s">
        <v>436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98">
        <f t="shared" si="0"/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77">
        <f t="shared" si="1"/>
        <v>0</v>
      </c>
    </row>
    <row r="17" spans="1:22" x14ac:dyDescent="0.2">
      <c r="A17" t="s">
        <v>438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98">
        <f t="shared" si="0"/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77">
        <f t="shared" si="1"/>
        <v>0</v>
      </c>
    </row>
    <row r="18" spans="1:22" x14ac:dyDescent="0.2">
      <c r="A18" t="s">
        <v>435</v>
      </c>
      <c r="B18" s="1">
        <v>0</v>
      </c>
      <c r="C18" s="1">
        <v>0</v>
      </c>
      <c r="D18" s="1">
        <v>80000000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98">
        <f t="shared" si="0"/>
        <v>80000000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3791160908.6869998</v>
      </c>
      <c r="S18" s="1">
        <v>0</v>
      </c>
      <c r="T18" s="1">
        <v>0</v>
      </c>
      <c r="U18" s="1">
        <v>0</v>
      </c>
      <c r="V18" s="77">
        <f t="shared" si="1"/>
        <v>3791160908.6869998</v>
      </c>
    </row>
    <row r="19" spans="1:22" x14ac:dyDescent="0.2">
      <c r="A19" t="s">
        <v>428</v>
      </c>
      <c r="B19" s="1">
        <v>106942872</v>
      </c>
      <c r="C19" s="1">
        <v>3638105270</v>
      </c>
      <c r="D19" s="1">
        <v>458508558</v>
      </c>
      <c r="E19" s="1">
        <v>31942656</v>
      </c>
      <c r="F19" s="1">
        <v>0</v>
      </c>
      <c r="G19" s="1">
        <v>511216639</v>
      </c>
      <c r="H19" s="1">
        <v>0</v>
      </c>
      <c r="I19" s="1">
        <v>0</v>
      </c>
      <c r="J19" s="1">
        <v>0</v>
      </c>
      <c r="K19" s="98">
        <f t="shared" si="0"/>
        <v>4746715995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147471975</v>
      </c>
      <c r="S19" s="1">
        <v>0</v>
      </c>
      <c r="T19" s="1">
        <v>0</v>
      </c>
      <c r="U19" s="1">
        <v>0</v>
      </c>
      <c r="V19" s="77">
        <f t="shared" si="1"/>
        <v>147471975</v>
      </c>
    </row>
    <row r="20" spans="1:22" x14ac:dyDescent="0.2">
      <c r="A20" t="s">
        <v>439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98">
        <f t="shared" si="0"/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77">
        <f t="shared" si="1"/>
        <v>0</v>
      </c>
    </row>
    <row r="21" spans="1:22" x14ac:dyDescent="0.2">
      <c r="A21" t="s">
        <v>430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98">
        <f t="shared" si="0"/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77">
        <f t="shared" si="1"/>
        <v>0</v>
      </c>
    </row>
    <row r="22" spans="1:22" x14ac:dyDescent="0.2">
      <c r="A22" t="s">
        <v>442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98">
        <f t="shared" si="0"/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77">
        <f t="shared" si="1"/>
        <v>0</v>
      </c>
    </row>
    <row r="23" spans="1:22" x14ac:dyDescent="0.2">
      <c r="A23" t="s">
        <v>441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98">
        <f t="shared" si="0"/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77">
        <f t="shared" si="1"/>
        <v>0</v>
      </c>
    </row>
    <row r="24" spans="1:22" x14ac:dyDescent="0.2">
      <c r="A24" t="s">
        <v>440</v>
      </c>
      <c r="B24" s="1">
        <v>0</v>
      </c>
      <c r="C24" s="1">
        <v>14469693</v>
      </c>
      <c r="D24" s="1">
        <v>204184131</v>
      </c>
      <c r="E24" s="1">
        <v>17000000</v>
      </c>
      <c r="F24" s="1">
        <v>0</v>
      </c>
      <c r="G24" s="1">
        <v>1233320642</v>
      </c>
      <c r="H24" s="1">
        <v>0</v>
      </c>
      <c r="I24" s="1">
        <v>0</v>
      </c>
      <c r="J24" s="1">
        <v>0</v>
      </c>
      <c r="K24" s="98">
        <f t="shared" si="0"/>
        <v>1468974466</v>
      </c>
      <c r="M24" s="1">
        <v>0</v>
      </c>
      <c r="N24" s="1">
        <v>0</v>
      </c>
      <c r="O24" s="1">
        <v>0</v>
      </c>
      <c r="P24" s="1">
        <v>0</v>
      </c>
      <c r="Q24" s="1">
        <v>10756336</v>
      </c>
      <c r="R24" s="1">
        <v>2214284771</v>
      </c>
      <c r="S24" s="1">
        <v>0</v>
      </c>
      <c r="T24" s="1">
        <v>0</v>
      </c>
      <c r="U24" s="1">
        <v>0</v>
      </c>
      <c r="V24" s="77">
        <f t="shared" si="1"/>
        <v>2225041107</v>
      </c>
    </row>
    <row r="25" spans="1:22" x14ac:dyDescent="0.2">
      <c r="A25" t="s">
        <v>424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98">
        <f t="shared" si="0"/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77">
        <f t="shared" si="1"/>
        <v>0</v>
      </c>
    </row>
    <row r="26" spans="1:22" x14ac:dyDescent="0.2">
      <c r="A26" t="s">
        <v>431</v>
      </c>
      <c r="B26" s="1">
        <v>489193525</v>
      </c>
      <c r="C26" s="1">
        <v>1094429543</v>
      </c>
      <c r="D26" s="1">
        <v>239562835</v>
      </c>
      <c r="E26" s="1">
        <v>0</v>
      </c>
      <c r="F26" s="1">
        <v>0</v>
      </c>
      <c r="G26" s="1">
        <v>45277326</v>
      </c>
      <c r="H26" s="1">
        <v>0</v>
      </c>
      <c r="I26" s="1">
        <v>0</v>
      </c>
      <c r="J26" s="1">
        <v>0</v>
      </c>
      <c r="K26" s="98">
        <f t="shared" si="0"/>
        <v>1868463229</v>
      </c>
      <c r="M26" s="1">
        <v>0</v>
      </c>
      <c r="N26" s="1">
        <v>2529989815</v>
      </c>
      <c r="O26" s="1">
        <v>15211457</v>
      </c>
      <c r="P26" s="1">
        <v>0</v>
      </c>
      <c r="Q26" s="1">
        <v>0</v>
      </c>
      <c r="R26" s="1">
        <v>270208321</v>
      </c>
      <c r="S26" s="1">
        <v>0</v>
      </c>
      <c r="T26" s="1">
        <v>0</v>
      </c>
      <c r="U26" s="1">
        <v>0</v>
      </c>
      <c r="V26" s="77">
        <f t="shared" si="1"/>
        <v>2815409593</v>
      </c>
    </row>
    <row r="27" spans="1:22" x14ac:dyDescent="0.2">
      <c r="A27" t="s">
        <v>443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98">
        <f t="shared" si="0"/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77">
        <f>SUM(M27:U27)</f>
        <v>0</v>
      </c>
    </row>
    <row r="28" spans="1:22" x14ac:dyDescent="0.2">
      <c r="A28" t="s">
        <v>451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98">
        <f t="shared" si="0"/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77">
        <f>SUM(M28:U28)</f>
        <v>0</v>
      </c>
    </row>
    <row r="29" spans="1:22" x14ac:dyDescent="0.2">
      <c r="A29" t="s">
        <v>446</v>
      </c>
      <c r="B29" s="1">
        <v>3253273736</v>
      </c>
      <c r="C29" s="1">
        <v>1837323826</v>
      </c>
      <c r="D29" s="1">
        <v>5135670091</v>
      </c>
      <c r="E29" s="1">
        <v>0</v>
      </c>
      <c r="F29" s="1">
        <v>0</v>
      </c>
      <c r="G29" s="1">
        <v>128543822</v>
      </c>
      <c r="H29" s="1">
        <v>0</v>
      </c>
      <c r="I29" s="1">
        <v>0</v>
      </c>
      <c r="J29" s="1">
        <v>0</v>
      </c>
      <c r="K29" s="98">
        <f t="shared" si="0"/>
        <v>10354811475</v>
      </c>
      <c r="M29" s="1">
        <v>0</v>
      </c>
      <c r="N29" s="1">
        <v>84195988</v>
      </c>
      <c r="O29" s="1">
        <v>0</v>
      </c>
      <c r="P29" s="1">
        <v>0</v>
      </c>
      <c r="Q29" s="1">
        <v>0</v>
      </c>
      <c r="R29" s="1">
        <v>183169693</v>
      </c>
      <c r="S29" s="1">
        <v>0</v>
      </c>
      <c r="T29" s="1">
        <v>0</v>
      </c>
      <c r="U29" s="1">
        <v>0</v>
      </c>
      <c r="V29" s="77">
        <f>SUM(M29:U29)</f>
        <v>267365681</v>
      </c>
    </row>
    <row r="30" spans="1:22" x14ac:dyDescent="0.2">
      <c r="A30" t="s">
        <v>447</v>
      </c>
      <c r="B30" s="1">
        <v>450738571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98">
        <f t="shared" si="0"/>
        <v>450738571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77">
        <f t="shared" si="1"/>
        <v>0</v>
      </c>
    </row>
    <row r="31" spans="1:22" x14ac:dyDescent="0.2">
      <c r="A31"/>
      <c r="K31" s="98">
        <f t="shared" si="0"/>
        <v>0</v>
      </c>
      <c r="V31" s="77">
        <f t="shared" si="1"/>
        <v>0</v>
      </c>
    </row>
    <row r="32" spans="1:22" x14ac:dyDescent="0.2">
      <c r="A32"/>
      <c r="K32" s="98">
        <f t="shared" si="0"/>
        <v>0</v>
      </c>
      <c r="V32" s="77">
        <f t="shared" si="1"/>
        <v>0</v>
      </c>
    </row>
    <row r="33" spans="1:22" x14ac:dyDescent="0.2">
      <c r="A33"/>
      <c r="K33" s="98">
        <f t="shared" si="0"/>
        <v>0</v>
      </c>
      <c r="V33" s="77">
        <f t="shared" si="1"/>
        <v>0</v>
      </c>
    </row>
    <row r="34" spans="1:22" x14ac:dyDescent="0.2">
      <c r="A34"/>
      <c r="K34" s="98">
        <f t="shared" si="0"/>
        <v>0</v>
      </c>
      <c r="V34" s="77">
        <f t="shared" si="1"/>
        <v>0</v>
      </c>
    </row>
    <row r="35" spans="1:22" s="64" customFormat="1" x14ac:dyDescent="0.2">
      <c r="A35" s="53" t="s">
        <v>59</v>
      </c>
      <c r="B35" s="53">
        <f t="shared" ref="B35:K35" si="2">SUM(B2:B34)</f>
        <v>6418714845</v>
      </c>
      <c r="C35" s="53">
        <f t="shared" si="2"/>
        <v>11872025743</v>
      </c>
      <c r="D35" s="53">
        <f t="shared" si="2"/>
        <v>14070815551</v>
      </c>
      <c r="E35" s="53">
        <f t="shared" si="2"/>
        <v>220694857</v>
      </c>
      <c r="F35" s="53">
        <f t="shared" si="2"/>
        <v>13943662</v>
      </c>
      <c r="G35" s="53">
        <f t="shared" si="2"/>
        <v>5297102418</v>
      </c>
      <c r="H35" s="53">
        <f t="shared" si="2"/>
        <v>0</v>
      </c>
      <c r="I35" s="53">
        <f t="shared" si="2"/>
        <v>0</v>
      </c>
      <c r="J35" s="53">
        <f t="shared" si="2"/>
        <v>0</v>
      </c>
      <c r="K35" s="53">
        <f t="shared" si="2"/>
        <v>37893297076</v>
      </c>
      <c r="L35" s="53"/>
      <c r="M35" s="53">
        <f t="shared" ref="M35:V35" si="3">SUM(M2:M34)</f>
        <v>0</v>
      </c>
      <c r="N35" s="53">
        <f t="shared" si="3"/>
        <v>10358427252</v>
      </c>
      <c r="O35" s="53">
        <f t="shared" si="3"/>
        <v>15211457</v>
      </c>
      <c r="P35" s="53">
        <f t="shared" si="3"/>
        <v>0</v>
      </c>
      <c r="Q35" s="53">
        <f t="shared" si="3"/>
        <v>18759409</v>
      </c>
      <c r="R35" s="53">
        <f t="shared" si="3"/>
        <v>7544278054.6870003</v>
      </c>
      <c r="S35" s="53">
        <f t="shared" si="3"/>
        <v>0</v>
      </c>
      <c r="T35" s="53">
        <f t="shared" si="3"/>
        <v>0</v>
      </c>
      <c r="U35" s="53">
        <f t="shared" si="3"/>
        <v>0</v>
      </c>
      <c r="V35" s="53">
        <f t="shared" si="3"/>
        <v>17936676172.687</v>
      </c>
    </row>
    <row r="36" spans="1:22" s="64" customFormat="1" x14ac:dyDescent="0.2">
      <c r="A36" s="52" t="s">
        <v>367</v>
      </c>
      <c r="B36" s="52">
        <f t="shared" ref="B36:K36" si="4">COUNTIF(B2:B34,"&gt;0")</f>
        <v>8</v>
      </c>
      <c r="C36" s="52">
        <f t="shared" si="4"/>
        <v>10</v>
      </c>
      <c r="D36" s="52">
        <f t="shared" si="4"/>
        <v>11</v>
      </c>
      <c r="E36" s="52">
        <f t="shared" si="4"/>
        <v>7</v>
      </c>
      <c r="F36" s="52">
        <f t="shared" si="4"/>
        <v>1</v>
      </c>
      <c r="G36" s="52">
        <f t="shared" si="4"/>
        <v>8</v>
      </c>
      <c r="H36" s="52">
        <f t="shared" si="4"/>
        <v>0</v>
      </c>
      <c r="I36" s="52">
        <f t="shared" si="4"/>
        <v>0</v>
      </c>
      <c r="J36" s="52">
        <f t="shared" si="4"/>
        <v>0</v>
      </c>
      <c r="K36" s="52">
        <f t="shared" si="4"/>
        <v>12</v>
      </c>
      <c r="L36" s="52"/>
      <c r="M36" s="52">
        <f t="shared" ref="M36:V36" si="5">COUNTIF(M2:M34,"&gt;0")</f>
        <v>0</v>
      </c>
      <c r="N36" s="52">
        <f t="shared" si="5"/>
        <v>7</v>
      </c>
      <c r="O36" s="52">
        <f t="shared" si="5"/>
        <v>1</v>
      </c>
      <c r="P36" s="52">
        <f t="shared" si="5"/>
        <v>0</v>
      </c>
      <c r="Q36" s="52">
        <f t="shared" si="5"/>
        <v>2</v>
      </c>
      <c r="R36" s="52">
        <f t="shared" si="5"/>
        <v>9</v>
      </c>
      <c r="S36" s="52">
        <f t="shared" si="5"/>
        <v>0</v>
      </c>
      <c r="T36" s="52">
        <f t="shared" si="5"/>
        <v>0</v>
      </c>
      <c r="U36" s="52">
        <f t="shared" si="5"/>
        <v>0</v>
      </c>
      <c r="V36" s="52">
        <f t="shared" si="5"/>
        <v>10</v>
      </c>
    </row>
    <row r="37" spans="1:22" x14ac:dyDescent="0.2">
      <c r="A37" s="52" t="s">
        <v>368</v>
      </c>
      <c r="B37" s="52" t="str">
        <f t="shared" ref="B37:K37" si="6">IF(COUNTIF(B2:B34,"&gt;0")&lt;5,"&lt;5","ok")</f>
        <v>ok</v>
      </c>
      <c r="C37" s="52" t="str">
        <f t="shared" si="6"/>
        <v>ok</v>
      </c>
      <c r="D37" s="52" t="str">
        <f t="shared" si="6"/>
        <v>ok</v>
      </c>
      <c r="E37" s="52" t="str">
        <f t="shared" si="6"/>
        <v>ok</v>
      </c>
      <c r="F37" s="52" t="str">
        <f t="shared" si="6"/>
        <v>&lt;5</v>
      </c>
      <c r="G37" s="52" t="str">
        <f t="shared" si="6"/>
        <v>ok</v>
      </c>
      <c r="H37" s="52" t="str">
        <f t="shared" si="6"/>
        <v>&lt;5</v>
      </c>
      <c r="I37" s="52" t="str">
        <f t="shared" si="6"/>
        <v>&lt;5</v>
      </c>
      <c r="J37" s="52" t="str">
        <f t="shared" si="6"/>
        <v>&lt;5</v>
      </c>
      <c r="K37" s="52" t="str">
        <f t="shared" si="6"/>
        <v>ok</v>
      </c>
      <c r="L37" s="52"/>
      <c r="M37" s="52" t="str">
        <f t="shared" ref="M37:V37" si="7">IF(COUNTIF(M2:M34,"&gt;0")&lt;5,"&lt;5","ok")</f>
        <v>&lt;5</v>
      </c>
      <c r="N37" s="52" t="str">
        <f t="shared" si="7"/>
        <v>ok</v>
      </c>
      <c r="O37" s="52" t="str">
        <f t="shared" si="7"/>
        <v>&lt;5</v>
      </c>
      <c r="P37" s="52" t="str">
        <f t="shared" si="7"/>
        <v>&lt;5</v>
      </c>
      <c r="Q37" s="52" t="str">
        <f t="shared" si="7"/>
        <v>&lt;5</v>
      </c>
      <c r="R37" s="52" t="str">
        <f t="shared" si="7"/>
        <v>ok</v>
      </c>
      <c r="S37" s="52" t="str">
        <f t="shared" si="7"/>
        <v>&lt;5</v>
      </c>
      <c r="T37" s="52" t="str">
        <f t="shared" si="7"/>
        <v>&lt;5</v>
      </c>
      <c r="U37" s="52" t="str">
        <f t="shared" si="7"/>
        <v>&lt;5</v>
      </c>
      <c r="V37" s="52" t="str">
        <f t="shared" si="7"/>
        <v>ok</v>
      </c>
    </row>
    <row r="38" spans="1:22" x14ac:dyDescent="0.2">
      <c r="A38" s="26"/>
      <c r="K38" s="98"/>
      <c r="V38" s="98"/>
    </row>
    <row r="39" spans="1:22" x14ac:dyDescent="0.2">
      <c r="A39" s="26" t="s">
        <v>369</v>
      </c>
      <c r="B39" s="71" t="e">
        <f>B35/#REF!</f>
        <v>#REF!</v>
      </c>
      <c r="C39" s="71" t="e">
        <f>C35/#REF!</f>
        <v>#REF!</v>
      </c>
      <c r="D39" s="71" t="e">
        <f>D35/#REF!</f>
        <v>#REF!</v>
      </c>
      <c r="E39" s="71" t="e">
        <f>E35/#REF!</f>
        <v>#REF!</v>
      </c>
      <c r="F39" s="71" t="e">
        <f>F35/#REF!</f>
        <v>#REF!</v>
      </c>
      <c r="G39" s="71" t="e">
        <f>G35/#REF!</f>
        <v>#REF!</v>
      </c>
      <c r="H39" s="71"/>
      <c r="I39" s="71"/>
      <c r="J39" s="71"/>
      <c r="K39" s="99" t="e">
        <f>K35/#REF!</f>
        <v>#REF!</v>
      </c>
      <c r="M39" s="96" t="e">
        <f>M35/#REF!</f>
        <v>#REF!</v>
      </c>
      <c r="N39" s="71" t="e">
        <f>N35/#REF!</f>
        <v>#REF!</v>
      </c>
      <c r="O39" s="71" t="e">
        <f>O35/#REF!</f>
        <v>#REF!</v>
      </c>
      <c r="P39" s="71" t="e">
        <f>P35/#REF!</f>
        <v>#REF!</v>
      </c>
      <c r="Q39" s="71" t="e">
        <f>Q35/#REF!</f>
        <v>#REF!</v>
      </c>
      <c r="R39" s="71" t="e">
        <f>R35/#REF!</f>
        <v>#REF!</v>
      </c>
      <c r="S39" s="71"/>
      <c r="T39" s="71"/>
      <c r="U39" s="71"/>
      <c r="V39" s="99" t="e">
        <f>V35/#REF!</f>
        <v>#REF!</v>
      </c>
    </row>
    <row r="40" spans="1:22" x14ac:dyDescent="0.2">
      <c r="A40" s="26"/>
      <c r="V40" s="1"/>
    </row>
    <row r="41" spans="1:22" x14ac:dyDescent="0.2">
      <c r="A41" s="26"/>
      <c r="V41" s="1"/>
    </row>
    <row r="42" spans="1:22" x14ac:dyDescent="0.2">
      <c r="N42" s="109"/>
      <c r="O42"/>
      <c r="P42" s="82"/>
    </row>
    <row r="43" spans="1:22" x14ac:dyDescent="0.2">
      <c r="O43"/>
      <c r="P43"/>
    </row>
    <row r="44" spans="1:22" x14ac:dyDescent="0.2">
      <c r="O44"/>
      <c r="P44" s="82"/>
    </row>
  </sheetData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DN125"/>
  <sheetViews>
    <sheetView workbookViewId="0">
      <selection activeCell="B110" sqref="B110"/>
    </sheetView>
  </sheetViews>
  <sheetFormatPr defaultRowHeight="12.75" x14ac:dyDescent="0.2"/>
  <cols>
    <col min="1" max="1" width="16.85546875" customWidth="1"/>
    <col min="2" max="2" width="26.140625" style="1" customWidth="1"/>
    <col min="3" max="3" width="13.85546875" bestFit="1" customWidth="1"/>
    <col min="31" max="31" width="14.85546875" bestFit="1" customWidth="1"/>
  </cols>
  <sheetData>
    <row r="1" spans="1:118" ht="13.5" thickBot="1" x14ac:dyDescent="0.25">
      <c r="B1"/>
      <c r="C1" s="1"/>
    </row>
    <row r="2" spans="1:118" ht="68.25" thickBot="1" x14ac:dyDescent="0.25">
      <c r="B2" s="83" t="s">
        <v>391</v>
      </c>
      <c r="C2" s="84" t="s">
        <v>392</v>
      </c>
      <c r="D2" s="86" t="s">
        <v>393</v>
      </c>
      <c r="E2" s="84" t="s">
        <v>394</v>
      </c>
      <c r="F2" s="86" t="s">
        <v>395</v>
      </c>
      <c r="G2" s="84" t="s">
        <v>396</v>
      </c>
      <c r="H2" s="86" t="s">
        <v>397</v>
      </c>
      <c r="I2" s="84" t="s">
        <v>398</v>
      </c>
      <c r="J2" s="86" t="s">
        <v>399</v>
      </c>
      <c r="K2" s="84" t="s">
        <v>400</v>
      </c>
      <c r="L2" s="86" t="s">
        <v>401</v>
      </c>
      <c r="M2" s="84" t="s">
        <v>402</v>
      </c>
      <c r="N2" s="86" t="s">
        <v>403</v>
      </c>
      <c r="O2" s="84" t="s">
        <v>404</v>
      </c>
      <c r="P2" s="86" t="s">
        <v>405</v>
      </c>
      <c r="Q2" s="84" t="s">
        <v>406</v>
      </c>
      <c r="R2" s="86" t="s">
        <v>407</v>
      </c>
      <c r="S2" s="84" t="s">
        <v>408</v>
      </c>
      <c r="T2" s="86" t="s">
        <v>409</v>
      </c>
      <c r="U2" s="84" t="s">
        <v>410</v>
      </c>
      <c r="V2" s="86" t="s">
        <v>411</v>
      </c>
      <c r="W2" s="84" t="s">
        <v>412</v>
      </c>
      <c r="X2" s="86" t="s">
        <v>413</v>
      </c>
      <c r="Y2" s="84" t="s">
        <v>414</v>
      </c>
      <c r="Z2" s="86" t="s">
        <v>415</v>
      </c>
      <c r="AA2" s="84" t="s">
        <v>416</v>
      </c>
      <c r="AB2" s="86" t="s">
        <v>417</v>
      </c>
      <c r="AC2" s="84" t="s">
        <v>418</v>
      </c>
      <c r="AD2" s="86" t="s">
        <v>419</v>
      </c>
      <c r="AE2" s="88" t="s">
        <v>420</v>
      </c>
    </row>
    <row r="3" spans="1:118" ht="13.5" thickBot="1" x14ac:dyDescent="0.25">
      <c r="B3" s="90">
        <v>55053915016</v>
      </c>
      <c r="C3" s="91">
        <v>180204782</v>
      </c>
      <c r="D3" s="92">
        <v>1097160363</v>
      </c>
      <c r="E3" s="91">
        <v>6910064784</v>
      </c>
      <c r="F3" s="92">
        <v>1949473030</v>
      </c>
      <c r="G3" s="91">
        <v>0</v>
      </c>
      <c r="H3" s="92">
        <v>25196827738</v>
      </c>
      <c r="I3" s="91">
        <v>23470217771</v>
      </c>
      <c r="J3" s="92">
        <v>10940034</v>
      </c>
      <c r="K3" s="91">
        <v>9590153360</v>
      </c>
      <c r="L3" s="92">
        <v>660095098</v>
      </c>
      <c r="M3" s="91">
        <v>0</v>
      </c>
      <c r="N3" s="92">
        <v>1844323638</v>
      </c>
      <c r="O3" s="91">
        <v>173648612</v>
      </c>
      <c r="P3" s="92">
        <v>1471255</v>
      </c>
      <c r="Q3" s="91">
        <v>985496105</v>
      </c>
      <c r="R3" s="92">
        <v>245965089</v>
      </c>
      <c r="S3" s="91">
        <v>0</v>
      </c>
      <c r="T3" s="92">
        <v>2012632301</v>
      </c>
      <c r="U3" s="91">
        <v>4209213064</v>
      </c>
      <c r="V3" s="92">
        <v>0</v>
      </c>
      <c r="W3" s="91">
        <v>0</v>
      </c>
      <c r="X3" s="92">
        <v>0</v>
      </c>
      <c r="Y3" s="91">
        <v>0</v>
      </c>
      <c r="Z3" s="92">
        <v>0</v>
      </c>
      <c r="AA3" s="91">
        <v>0</v>
      </c>
      <c r="AB3" s="92">
        <v>0</v>
      </c>
      <c r="AC3" s="91">
        <v>0</v>
      </c>
      <c r="AD3" s="92">
        <v>0</v>
      </c>
      <c r="AE3" s="93">
        <v>0</v>
      </c>
      <c r="AF3" s="1">
        <f>SUM(B3:AE3)</f>
        <v>133591802040</v>
      </c>
    </row>
    <row r="4" spans="1:118" ht="13.5" thickBot="1" x14ac:dyDescent="0.25">
      <c r="B4" s="94">
        <v>55053915016</v>
      </c>
      <c r="C4" s="90">
        <v>180204782</v>
      </c>
      <c r="D4" s="95">
        <v>1097160363</v>
      </c>
      <c r="E4" s="1">
        <v>6910064784</v>
      </c>
      <c r="F4" s="1">
        <v>1949473030</v>
      </c>
      <c r="G4" s="1">
        <v>0</v>
      </c>
      <c r="H4" s="1">
        <v>25196827738</v>
      </c>
      <c r="I4" s="1">
        <v>23470217771</v>
      </c>
      <c r="J4" s="1">
        <v>10940034</v>
      </c>
      <c r="K4" s="1">
        <v>9590153360</v>
      </c>
      <c r="L4" s="1">
        <v>660095098</v>
      </c>
      <c r="M4" s="1">
        <v>0</v>
      </c>
      <c r="N4" s="1">
        <v>1844323638</v>
      </c>
      <c r="O4" s="1">
        <v>173648612</v>
      </c>
      <c r="P4" s="1">
        <v>1471255</v>
      </c>
      <c r="Q4" s="1">
        <v>985496105</v>
      </c>
      <c r="R4" s="1">
        <v>245965089</v>
      </c>
      <c r="S4" s="1">
        <v>0</v>
      </c>
      <c r="T4" s="1">
        <v>2012632301</v>
      </c>
      <c r="U4" s="1">
        <v>4209213064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f>SUM(B4:AE4)</f>
        <v>133591802040</v>
      </c>
    </row>
    <row r="5" spans="1:118" ht="13.5" thickBot="1" x14ac:dyDescent="0.25">
      <c r="A5" s="84"/>
      <c r="B5" s="91"/>
      <c r="C5" s="85"/>
    </row>
    <row r="6" spans="1:118" ht="13.5" thickBot="1" x14ac:dyDescent="0.25">
      <c r="A6" s="86"/>
      <c r="B6" s="92"/>
      <c r="C6" s="87"/>
    </row>
    <row r="7" spans="1:118" ht="13.5" thickBot="1" x14ac:dyDescent="0.25">
      <c r="A7" s="84"/>
      <c r="B7" s="91"/>
      <c r="C7" s="85"/>
    </row>
    <row r="8" spans="1:118" ht="13.5" thickBot="1" x14ac:dyDescent="0.25">
      <c r="A8" s="86"/>
      <c r="B8" s="92"/>
      <c r="C8" s="87"/>
    </row>
    <row r="9" spans="1:118" ht="102" x14ac:dyDescent="0.2">
      <c r="A9" s="33" t="s">
        <v>0</v>
      </c>
      <c r="B9" s="34" t="s">
        <v>348</v>
      </c>
      <c r="C9" s="34" t="s">
        <v>349</v>
      </c>
      <c r="D9" s="34" t="s">
        <v>350</v>
      </c>
      <c r="E9" s="34" t="s">
        <v>351</v>
      </c>
      <c r="F9" s="33" t="s">
        <v>278</v>
      </c>
      <c r="G9" s="33" t="s">
        <v>277</v>
      </c>
      <c r="H9" s="33" t="s">
        <v>276</v>
      </c>
      <c r="I9" s="33" t="s">
        <v>275</v>
      </c>
      <c r="J9" s="33" t="s">
        <v>274</v>
      </c>
      <c r="K9" s="33" t="s">
        <v>273</v>
      </c>
      <c r="L9" s="33" t="s">
        <v>272</v>
      </c>
      <c r="M9" s="33" t="s">
        <v>271</v>
      </c>
      <c r="N9" s="33" t="s">
        <v>270</v>
      </c>
      <c r="O9" s="33" t="s">
        <v>269</v>
      </c>
      <c r="P9" s="33" t="s">
        <v>268</v>
      </c>
      <c r="Q9" s="33" t="s">
        <v>267</v>
      </c>
      <c r="R9" s="33" t="s">
        <v>266</v>
      </c>
      <c r="S9" s="33" t="s">
        <v>265</v>
      </c>
      <c r="T9" s="33" t="s">
        <v>264</v>
      </c>
      <c r="U9" s="33" t="s">
        <v>263</v>
      </c>
      <c r="V9" s="33" t="s">
        <v>262</v>
      </c>
      <c r="W9" s="33" t="s">
        <v>261</v>
      </c>
      <c r="X9" s="33" t="s">
        <v>260</v>
      </c>
      <c r="Y9" s="33" t="s">
        <v>259</v>
      </c>
      <c r="Z9" s="33" t="s">
        <v>258</v>
      </c>
      <c r="AA9" s="33" t="s">
        <v>257</v>
      </c>
      <c r="AB9" s="33" t="s">
        <v>256</v>
      </c>
      <c r="AC9" s="33" t="s">
        <v>255</v>
      </c>
      <c r="AD9" s="33" t="s">
        <v>254</v>
      </c>
      <c r="AE9" s="33" t="s">
        <v>253</v>
      </c>
      <c r="AF9" s="33" t="s">
        <v>252</v>
      </c>
      <c r="AG9" s="33" t="s">
        <v>251</v>
      </c>
      <c r="AH9" s="33" t="s">
        <v>250</v>
      </c>
      <c r="AI9" s="33" t="s">
        <v>249</v>
      </c>
      <c r="AJ9" s="33" t="s">
        <v>248</v>
      </c>
      <c r="AK9" s="33" t="s">
        <v>247</v>
      </c>
      <c r="AL9" s="33" t="s">
        <v>246</v>
      </c>
      <c r="AM9" s="33" t="s">
        <v>245</v>
      </c>
      <c r="AN9" s="33" t="s">
        <v>244</v>
      </c>
      <c r="AO9" s="33" t="s">
        <v>243</v>
      </c>
      <c r="AP9" s="33" t="s">
        <v>242</v>
      </c>
      <c r="AQ9" s="33" t="s">
        <v>241</v>
      </c>
      <c r="AR9" s="33" t="s">
        <v>240</v>
      </c>
      <c r="AS9" s="33" t="s">
        <v>239</v>
      </c>
      <c r="AT9" s="33" t="s">
        <v>238</v>
      </c>
      <c r="AU9" s="33" t="s">
        <v>237</v>
      </c>
      <c r="AV9" s="33" t="s">
        <v>236</v>
      </c>
      <c r="AW9" s="33" t="s">
        <v>235</v>
      </c>
      <c r="AX9" s="33" t="s">
        <v>234</v>
      </c>
      <c r="AY9" s="33" t="s">
        <v>233</v>
      </c>
      <c r="AZ9" s="33" t="s">
        <v>232</v>
      </c>
      <c r="BA9" s="33" t="s">
        <v>231</v>
      </c>
      <c r="BB9" s="33" t="s">
        <v>230</v>
      </c>
      <c r="BC9" s="33" t="s">
        <v>229</v>
      </c>
      <c r="BD9" s="33" t="s">
        <v>228</v>
      </c>
      <c r="BE9" s="33" t="s">
        <v>227</v>
      </c>
      <c r="BF9" s="33" t="s">
        <v>226</v>
      </c>
      <c r="BG9" s="33" t="s">
        <v>225</v>
      </c>
      <c r="BH9" s="33" t="s">
        <v>224</v>
      </c>
      <c r="BI9" s="33" t="s">
        <v>223</v>
      </c>
      <c r="BJ9" s="33" t="s">
        <v>222</v>
      </c>
      <c r="BK9" s="33" t="s">
        <v>221</v>
      </c>
      <c r="BL9" s="33" t="s">
        <v>220</v>
      </c>
      <c r="BM9" s="33" t="s">
        <v>219</v>
      </c>
      <c r="BN9" s="33" t="s">
        <v>218</v>
      </c>
      <c r="BO9" s="33" t="s">
        <v>217</v>
      </c>
      <c r="BP9" s="33" t="s">
        <v>216</v>
      </c>
      <c r="BQ9" s="33" t="s">
        <v>215</v>
      </c>
      <c r="BR9" s="33" t="s">
        <v>214</v>
      </c>
      <c r="BS9" s="33" t="s">
        <v>213</v>
      </c>
      <c r="BT9" s="33" t="s">
        <v>212</v>
      </c>
      <c r="BU9" s="33" t="s">
        <v>211</v>
      </c>
      <c r="BV9" s="33" t="s">
        <v>210</v>
      </c>
      <c r="BW9" s="33" t="s">
        <v>209</v>
      </c>
      <c r="BX9" s="33" t="s">
        <v>208</v>
      </c>
      <c r="BY9" s="33" t="s">
        <v>207</v>
      </c>
      <c r="BZ9" s="33" t="s">
        <v>206</v>
      </c>
      <c r="CA9" s="33" t="s">
        <v>205</v>
      </c>
      <c r="CB9" s="33" t="s">
        <v>204</v>
      </c>
      <c r="CC9" s="33" t="s">
        <v>203</v>
      </c>
      <c r="CD9" s="33" t="s">
        <v>202</v>
      </c>
      <c r="CE9" s="33" t="s">
        <v>201</v>
      </c>
      <c r="CF9" s="33" t="s">
        <v>200</v>
      </c>
      <c r="CG9" s="33" t="s">
        <v>199</v>
      </c>
      <c r="CH9" s="33" t="s">
        <v>198</v>
      </c>
      <c r="CI9" s="33" t="s">
        <v>197</v>
      </c>
      <c r="CJ9" s="33" t="s">
        <v>196</v>
      </c>
      <c r="CK9" s="33" t="s">
        <v>195</v>
      </c>
      <c r="CL9" s="33" t="s">
        <v>194</v>
      </c>
      <c r="CM9" s="33" t="s">
        <v>193</v>
      </c>
      <c r="CN9" s="33" t="s">
        <v>192</v>
      </c>
      <c r="CO9" s="33"/>
      <c r="CP9" s="7" t="s">
        <v>60</v>
      </c>
      <c r="CQ9" s="7" t="s">
        <v>61</v>
      </c>
      <c r="CR9" s="7" t="s">
        <v>62</v>
      </c>
      <c r="CS9" s="7" t="s">
        <v>63</v>
      </c>
      <c r="CT9" s="7" t="s">
        <v>64</v>
      </c>
      <c r="CU9" s="7" t="s">
        <v>65</v>
      </c>
      <c r="CV9" s="7" t="s">
        <v>66</v>
      </c>
      <c r="CW9" s="7" t="s">
        <v>67</v>
      </c>
      <c r="CX9" s="7" t="s">
        <v>68</v>
      </c>
      <c r="CY9" s="7" t="s">
        <v>69</v>
      </c>
      <c r="CZ9" s="7" t="s">
        <v>70</v>
      </c>
      <c r="DA9" s="7" t="s">
        <v>71</v>
      </c>
      <c r="DB9" s="7" t="s">
        <v>72</v>
      </c>
      <c r="DC9" s="7"/>
      <c r="DD9" s="7" t="s">
        <v>73</v>
      </c>
      <c r="DE9" s="7" t="s">
        <v>65</v>
      </c>
      <c r="DF9" s="7" t="s">
        <v>74</v>
      </c>
      <c r="DG9" s="7" t="s">
        <v>71</v>
      </c>
      <c r="DH9" s="7" t="s">
        <v>132</v>
      </c>
      <c r="DI9" s="59" t="s">
        <v>59</v>
      </c>
      <c r="DJ9" s="33"/>
      <c r="DK9" s="35" t="s">
        <v>352</v>
      </c>
      <c r="DL9" s="35" t="s">
        <v>353</v>
      </c>
      <c r="DM9" s="35" t="s">
        <v>354</v>
      </c>
      <c r="DN9" s="35" t="s">
        <v>355</v>
      </c>
    </row>
    <row r="10" spans="1:118" x14ac:dyDescent="0.2">
      <c r="A10" s="50" t="s">
        <v>58</v>
      </c>
      <c r="B10" s="43">
        <v>15921324532</v>
      </c>
      <c r="C10" s="43">
        <v>23332812143</v>
      </c>
      <c r="D10" s="43">
        <v>11119883476</v>
      </c>
      <c r="E10" s="43">
        <v>5957260010</v>
      </c>
      <c r="F10" s="43">
        <v>0</v>
      </c>
      <c r="G10" s="43">
        <v>0</v>
      </c>
      <c r="H10" s="43">
        <v>0</v>
      </c>
      <c r="I10" s="43">
        <v>0</v>
      </c>
      <c r="J10" s="43">
        <v>7596848104</v>
      </c>
      <c r="K10" s="43">
        <v>1262689710</v>
      </c>
      <c r="L10" s="43">
        <v>16220476905</v>
      </c>
      <c r="M10" s="43">
        <v>29452534617</v>
      </c>
      <c r="N10" s="43">
        <v>10658268639</v>
      </c>
      <c r="O10" s="43">
        <v>0</v>
      </c>
      <c r="P10" s="43">
        <v>0</v>
      </c>
      <c r="Q10" s="43">
        <v>0</v>
      </c>
      <c r="R10" s="43">
        <v>0</v>
      </c>
      <c r="S10" s="43">
        <v>0</v>
      </c>
      <c r="T10" s="43">
        <v>5085623313</v>
      </c>
      <c r="U10" s="43">
        <v>0</v>
      </c>
      <c r="V10" s="43">
        <v>0</v>
      </c>
      <c r="W10" s="43">
        <v>7416339597</v>
      </c>
      <c r="X10" s="43">
        <v>0</v>
      </c>
      <c r="Y10" s="43">
        <v>0</v>
      </c>
      <c r="Z10" s="43">
        <v>31146654174</v>
      </c>
      <c r="AA10" s="43">
        <v>126051924</v>
      </c>
      <c r="AB10" s="43">
        <v>0</v>
      </c>
      <c r="AC10" s="43">
        <v>4903316535</v>
      </c>
      <c r="AD10" s="43">
        <v>0</v>
      </c>
      <c r="AE10" s="43">
        <v>8114427373</v>
      </c>
      <c r="AF10" s="43">
        <v>2135821084</v>
      </c>
      <c r="AG10" s="43">
        <v>1403797878</v>
      </c>
      <c r="AH10" s="43">
        <v>615645627</v>
      </c>
      <c r="AI10" s="43">
        <v>1112021341</v>
      </c>
      <c r="AJ10" s="43">
        <v>119439853</v>
      </c>
      <c r="AK10" s="43">
        <v>5488775438</v>
      </c>
      <c r="AL10" s="43">
        <v>733069927</v>
      </c>
      <c r="AM10" s="43">
        <v>0</v>
      </c>
      <c r="AN10" s="43">
        <v>10245891474</v>
      </c>
      <c r="AO10" s="43">
        <v>4356983</v>
      </c>
      <c r="AP10" s="43">
        <v>0</v>
      </c>
      <c r="AQ10" s="43">
        <v>1806785525</v>
      </c>
      <c r="AR10" s="43">
        <v>212657979</v>
      </c>
      <c r="AS10" s="43">
        <v>0</v>
      </c>
      <c r="AT10" s="43">
        <v>803355140</v>
      </c>
      <c r="AU10" s="43">
        <v>428106054</v>
      </c>
      <c r="AV10" s="43">
        <v>0</v>
      </c>
      <c r="AW10" s="43">
        <v>5625871451</v>
      </c>
      <c r="AX10" s="43">
        <v>595973913</v>
      </c>
      <c r="AY10" s="43">
        <v>0</v>
      </c>
      <c r="AZ10" s="43">
        <v>0</v>
      </c>
      <c r="BA10" s="43">
        <v>0</v>
      </c>
      <c r="BB10" s="43">
        <v>0</v>
      </c>
      <c r="BC10" s="43">
        <v>0</v>
      </c>
      <c r="BD10" s="43">
        <v>0</v>
      </c>
      <c r="BE10" s="43">
        <v>0</v>
      </c>
      <c r="BF10" s="43">
        <v>0</v>
      </c>
      <c r="BG10" s="43">
        <v>0</v>
      </c>
      <c r="BH10" s="43">
        <v>0</v>
      </c>
      <c r="BI10" s="43">
        <v>0</v>
      </c>
      <c r="BJ10" s="43">
        <v>0</v>
      </c>
      <c r="BK10" s="43">
        <v>55053915016</v>
      </c>
      <c r="BL10" s="43">
        <v>180204782</v>
      </c>
      <c r="BM10" s="43">
        <v>1097160363</v>
      </c>
      <c r="BN10" s="43">
        <v>6910064784</v>
      </c>
      <c r="BO10" s="43">
        <v>1949473030</v>
      </c>
      <c r="BP10" s="43">
        <v>0</v>
      </c>
      <c r="BQ10" s="43">
        <v>25196827738</v>
      </c>
      <c r="BR10" s="43">
        <v>23470217771</v>
      </c>
      <c r="BS10" s="43">
        <v>10940034</v>
      </c>
      <c r="BT10" s="43">
        <v>9590153360</v>
      </c>
      <c r="BU10" s="43">
        <v>660095098</v>
      </c>
      <c r="BV10" s="43">
        <v>0</v>
      </c>
      <c r="BW10" s="43">
        <v>1844323638</v>
      </c>
      <c r="BX10" s="43">
        <v>173648612</v>
      </c>
      <c r="BY10" s="43">
        <v>1471255</v>
      </c>
      <c r="BZ10" s="43">
        <v>985496105</v>
      </c>
      <c r="CA10" s="43">
        <v>245965089</v>
      </c>
      <c r="CB10" s="43">
        <v>0</v>
      </c>
      <c r="CC10" s="43">
        <v>2012632301</v>
      </c>
      <c r="CD10" s="43">
        <v>4209213064</v>
      </c>
      <c r="CE10" s="43">
        <v>0</v>
      </c>
      <c r="CF10" s="43">
        <v>0</v>
      </c>
      <c r="CG10" s="43">
        <v>0</v>
      </c>
      <c r="CH10" s="43">
        <v>0</v>
      </c>
      <c r="CI10" s="43">
        <v>0</v>
      </c>
      <c r="CJ10" s="43">
        <v>0</v>
      </c>
      <c r="CK10" s="43">
        <v>0</v>
      </c>
      <c r="CL10" s="43">
        <v>0</v>
      </c>
      <c r="CM10" s="43">
        <v>0</v>
      </c>
      <c r="CN10" s="1">
        <v>0</v>
      </c>
      <c r="CO10" s="32"/>
      <c r="CP10" s="5">
        <f>B10+C10+D10+E10</f>
        <v>56331280161</v>
      </c>
      <c r="CQ10" s="5">
        <f>F10+G10</f>
        <v>0</v>
      </c>
      <c r="CR10" s="5">
        <f>H10+I10</f>
        <v>0</v>
      </c>
      <c r="CS10" s="5">
        <f>J10+K10</f>
        <v>8859537814</v>
      </c>
      <c r="CT10" s="5">
        <f>S10+T10+U10+V10+W10+X10</f>
        <v>12501962910</v>
      </c>
      <c r="CU10" s="5">
        <f>BQ10+BR10</f>
        <v>48667045509</v>
      </c>
      <c r="CV10" s="5">
        <f>AE10+AF10</f>
        <v>10250248457</v>
      </c>
      <c r="CW10" s="5">
        <f>AG10+AH10</f>
        <v>2019443505</v>
      </c>
      <c r="CX10" s="5">
        <f>AI10+AJ10</f>
        <v>1231461194</v>
      </c>
      <c r="CY10" s="5">
        <f>AK10+AL10</f>
        <v>6221845365</v>
      </c>
      <c r="CZ10" s="5">
        <f>AY10+AZ10+BC10+BD10+BE10</f>
        <v>0</v>
      </c>
      <c r="DA10" s="5">
        <f>BA10+BB10+BH10+BF10+BG10</f>
        <v>0</v>
      </c>
      <c r="DB10" s="5">
        <f>BI10+BJ10</f>
        <v>0</v>
      </c>
      <c r="DC10" s="5"/>
      <c r="DD10" s="5">
        <f>SUM(CP10:CS10)</f>
        <v>65190817975</v>
      </c>
      <c r="DE10" s="5">
        <f>SUM(CT10:CU10)</f>
        <v>61169008419</v>
      </c>
      <c r="DF10" s="5">
        <f>SUM(CV10:CY10)</f>
        <v>19722998521</v>
      </c>
      <c r="DG10" s="5">
        <f>SUM(CZ10:DA10)</f>
        <v>0</v>
      </c>
      <c r="DH10" s="5">
        <f>SUM(DB10)</f>
        <v>0</v>
      </c>
      <c r="DI10" s="45">
        <f>SUM(DD10:DH10)</f>
        <v>146082824915</v>
      </c>
    </row>
    <row r="11" spans="1:118" ht="13.5" thickBot="1" x14ac:dyDescent="0.25">
      <c r="A11" s="84"/>
      <c r="B11" s="91"/>
      <c r="C11" s="85"/>
    </row>
    <row r="12" spans="1:118" ht="13.5" thickBot="1" x14ac:dyDescent="0.25">
      <c r="A12" s="86"/>
      <c r="B12" s="92"/>
      <c r="C12" s="87"/>
    </row>
    <row r="13" spans="1:118" ht="13.5" thickBot="1" x14ac:dyDescent="0.25">
      <c r="A13" s="33" t="s">
        <v>0</v>
      </c>
      <c r="B13" s="50" t="s">
        <v>58</v>
      </c>
      <c r="C13" s="85"/>
    </row>
    <row r="14" spans="1:118" ht="51.75" thickBot="1" x14ac:dyDescent="0.25">
      <c r="A14" s="34" t="s">
        <v>348</v>
      </c>
      <c r="B14" s="43">
        <v>15921324532</v>
      </c>
      <c r="C14" s="87"/>
    </row>
    <row r="15" spans="1:118" ht="51.75" thickBot="1" x14ac:dyDescent="0.25">
      <c r="A15" s="34" t="s">
        <v>349</v>
      </c>
      <c r="B15" s="43">
        <v>23332812143</v>
      </c>
      <c r="C15" s="85"/>
    </row>
    <row r="16" spans="1:118" ht="51.75" thickBot="1" x14ac:dyDescent="0.25">
      <c r="A16" s="34" t="s">
        <v>350</v>
      </c>
      <c r="B16" s="43">
        <v>11119883476</v>
      </c>
      <c r="C16" s="87"/>
    </row>
    <row r="17" spans="1:3" ht="51.75" thickBot="1" x14ac:dyDescent="0.25">
      <c r="A17" s="34" t="s">
        <v>351</v>
      </c>
      <c r="B17" s="43">
        <v>5957260010</v>
      </c>
      <c r="C17" s="85"/>
    </row>
    <row r="18" spans="1:3" ht="26.25" thickBot="1" x14ac:dyDescent="0.25">
      <c r="A18" s="33" t="s">
        <v>278</v>
      </c>
      <c r="B18" s="43">
        <v>0</v>
      </c>
      <c r="C18" s="87"/>
    </row>
    <row r="19" spans="1:3" ht="26.25" thickBot="1" x14ac:dyDescent="0.25">
      <c r="A19" s="33" t="s">
        <v>277</v>
      </c>
      <c r="B19" s="43">
        <v>0</v>
      </c>
      <c r="C19" s="85"/>
    </row>
    <row r="20" spans="1:3" ht="39" thickBot="1" x14ac:dyDescent="0.25">
      <c r="A20" s="33" t="s">
        <v>276</v>
      </c>
      <c r="B20" s="43">
        <v>0</v>
      </c>
      <c r="C20" s="87"/>
    </row>
    <row r="21" spans="1:3" ht="39" thickBot="1" x14ac:dyDescent="0.25">
      <c r="A21" s="33" t="s">
        <v>275</v>
      </c>
      <c r="B21" s="43">
        <v>0</v>
      </c>
      <c r="C21" s="85"/>
    </row>
    <row r="22" spans="1:3" ht="39" thickBot="1" x14ac:dyDescent="0.25">
      <c r="A22" s="33" t="s">
        <v>274</v>
      </c>
      <c r="B22" s="43">
        <v>7596848104</v>
      </c>
      <c r="C22" s="87"/>
    </row>
    <row r="23" spans="1:3" ht="39" thickBot="1" x14ac:dyDescent="0.25">
      <c r="A23" s="33" t="s">
        <v>273</v>
      </c>
      <c r="B23" s="43">
        <v>1262689710</v>
      </c>
      <c r="C23" s="85"/>
    </row>
    <row r="24" spans="1:3" ht="51.75" thickBot="1" x14ac:dyDescent="0.25">
      <c r="A24" s="33" t="s">
        <v>272</v>
      </c>
      <c r="B24" s="43">
        <v>16220476905</v>
      </c>
      <c r="C24" s="87"/>
    </row>
    <row r="25" spans="1:3" ht="64.5" thickBot="1" x14ac:dyDescent="0.25">
      <c r="A25" s="33" t="s">
        <v>271</v>
      </c>
      <c r="B25" s="43">
        <v>29452534617</v>
      </c>
      <c r="C25" s="85"/>
    </row>
    <row r="26" spans="1:3" ht="64.5" thickBot="1" x14ac:dyDescent="0.25">
      <c r="A26" s="33" t="s">
        <v>270</v>
      </c>
      <c r="B26" s="43">
        <v>10658268639</v>
      </c>
      <c r="C26" s="87"/>
    </row>
    <row r="27" spans="1:3" ht="51.75" thickBot="1" x14ac:dyDescent="0.25">
      <c r="A27" s="33" t="s">
        <v>269</v>
      </c>
      <c r="B27" s="43">
        <v>0</v>
      </c>
      <c r="C27" s="85"/>
    </row>
    <row r="28" spans="1:3" ht="64.5" thickBot="1" x14ac:dyDescent="0.25">
      <c r="A28" s="33" t="s">
        <v>268</v>
      </c>
      <c r="B28" s="43">
        <v>0</v>
      </c>
      <c r="C28" s="87"/>
    </row>
    <row r="29" spans="1:3" ht="64.5" thickBot="1" x14ac:dyDescent="0.25">
      <c r="A29" s="33" t="s">
        <v>267</v>
      </c>
      <c r="B29" s="43">
        <v>0</v>
      </c>
      <c r="C29" s="85"/>
    </row>
    <row r="30" spans="1:3" ht="51.75" thickBot="1" x14ac:dyDescent="0.25">
      <c r="A30" s="33" t="s">
        <v>266</v>
      </c>
      <c r="B30" s="43">
        <v>0</v>
      </c>
      <c r="C30" s="87"/>
    </row>
    <row r="31" spans="1:3" ht="26.25" thickBot="1" x14ac:dyDescent="0.25">
      <c r="A31" s="33" t="s">
        <v>265</v>
      </c>
      <c r="B31" s="43">
        <v>0</v>
      </c>
      <c r="C31" s="85"/>
    </row>
    <row r="32" spans="1:3" ht="39" thickBot="1" x14ac:dyDescent="0.25">
      <c r="A32" s="33" t="s">
        <v>264</v>
      </c>
      <c r="B32" s="43">
        <v>5085623313</v>
      </c>
      <c r="C32" s="87"/>
    </row>
    <row r="33" spans="1:3" ht="39" thickBot="1" x14ac:dyDescent="0.25">
      <c r="A33" s="33" t="s">
        <v>263</v>
      </c>
      <c r="B33" s="43">
        <v>0</v>
      </c>
      <c r="C33" s="89"/>
    </row>
    <row r="34" spans="1:3" ht="38.25" x14ac:dyDescent="0.2">
      <c r="A34" s="33" t="s">
        <v>262</v>
      </c>
      <c r="B34" s="43">
        <v>0</v>
      </c>
    </row>
    <row r="35" spans="1:3" ht="38.25" x14ac:dyDescent="0.2">
      <c r="A35" s="33" t="s">
        <v>261</v>
      </c>
      <c r="B35" s="43">
        <v>7416339597</v>
      </c>
    </row>
    <row r="36" spans="1:3" ht="38.25" x14ac:dyDescent="0.2">
      <c r="A36" s="33" t="s">
        <v>260</v>
      </c>
      <c r="B36" s="43">
        <v>0</v>
      </c>
    </row>
    <row r="37" spans="1:3" ht="25.5" x14ac:dyDescent="0.2">
      <c r="A37" s="33" t="s">
        <v>259</v>
      </c>
      <c r="B37" s="43">
        <v>0</v>
      </c>
    </row>
    <row r="38" spans="1:3" ht="38.25" x14ac:dyDescent="0.2">
      <c r="A38" s="33" t="s">
        <v>258</v>
      </c>
      <c r="B38" s="43">
        <v>31146654174</v>
      </c>
    </row>
    <row r="39" spans="1:3" ht="38.25" x14ac:dyDescent="0.2">
      <c r="A39" s="33" t="s">
        <v>257</v>
      </c>
      <c r="B39" s="43">
        <v>126051924</v>
      </c>
    </row>
    <row r="40" spans="1:3" ht="38.25" x14ac:dyDescent="0.2">
      <c r="A40" s="33" t="s">
        <v>256</v>
      </c>
      <c r="B40" s="43">
        <v>0</v>
      </c>
    </row>
    <row r="41" spans="1:3" ht="38.25" x14ac:dyDescent="0.2">
      <c r="A41" s="33" t="s">
        <v>255</v>
      </c>
      <c r="B41" s="43">
        <v>4903316535</v>
      </c>
    </row>
    <row r="42" spans="1:3" ht="38.25" x14ac:dyDescent="0.2">
      <c r="A42" s="33" t="s">
        <v>254</v>
      </c>
      <c r="B42" s="43">
        <v>0</v>
      </c>
      <c r="C42" s="1">
        <f>SUM(B37:B42)</f>
        <v>36176022633</v>
      </c>
    </row>
    <row r="43" spans="1:3" ht="38.25" x14ac:dyDescent="0.2">
      <c r="A43" s="33" t="s">
        <v>253</v>
      </c>
      <c r="B43" s="43">
        <v>8114427373</v>
      </c>
    </row>
    <row r="44" spans="1:3" ht="51" x14ac:dyDescent="0.2">
      <c r="A44" s="33" t="s">
        <v>252</v>
      </c>
      <c r="B44" s="43">
        <v>2135821084</v>
      </c>
    </row>
    <row r="45" spans="1:3" ht="25.5" x14ac:dyDescent="0.2">
      <c r="A45" s="33" t="s">
        <v>251</v>
      </c>
      <c r="B45" s="43">
        <v>1403797878</v>
      </c>
    </row>
    <row r="46" spans="1:3" ht="38.25" x14ac:dyDescent="0.2">
      <c r="A46" s="33" t="s">
        <v>250</v>
      </c>
      <c r="B46" s="43">
        <v>615645627</v>
      </c>
    </row>
    <row r="47" spans="1:3" ht="38.25" x14ac:dyDescent="0.2">
      <c r="A47" s="33" t="s">
        <v>249</v>
      </c>
      <c r="B47" s="43">
        <v>1112021341</v>
      </c>
    </row>
    <row r="48" spans="1:3" ht="38.25" x14ac:dyDescent="0.2">
      <c r="A48" s="33" t="s">
        <v>248</v>
      </c>
      <c r="B48" s="43">
        <v>119439853</v>
      </c>
    </row>
    <row r="49" spans="1:2" ht="25.5" x14ac:dyDescent="0.2">
      <c r="A49" s="33" t="s">
        <v>247</v>
      </c>
      <c r="B49" s="43">
        <v>5488775438</v>
      </c>
    </row>
    <row r="50" spans="1:2" ht="38.25" x14ac:dyDescent="0.2">
      <c r="A50" s="33" t="s">
        <v>246</v>
      </c>
      <c r="B50" s="43">
        <v>733069927</v>
      </c>
    </row>
    <row r="51" spans="1:2" ht="38.25" x14ac:dyDescent="0.2">
      <c r="A51" s="33" t="s">
        <v>245</v>
      </c>
      <c r="B51" s="43">
        <v>0</v>
      </c>
    </row>
    <row r="52" spans="1:2" ht="51" x14ac:dyDescent="0.2">
      <c r="A52" s="33" t="s">
        <v>244</v>
      </c>
      <c r="B52" s="43">
        <v>10245891474</v>
      </c>
    </row>
    <row r="53" spans="1:2" ht="51" x14ac:dyDescent="0.2">
      <c r="A53" s="33" t="s">
        <v>243</v>
      </c>
      <c r="B53" s="43">
        <v>4356983</v>
      </c>
    </row>
    <row r="54" spans="1:2" ht="38.25" x14ac:dyDescent="0.2">
      <c r="A54" s="33" t="s">
        <v>242</v>
      </c>
      <c r="B54" s="43">
        <v>0</v>
      </c>
    </row>
    <row r="55" spans="1:2" ht="38.25" x14ac:dyDescent="0.2">
      <c r="A55" s="33" t="s">
        <v>241</v>
      </c>
      <c r="B55" s="43">
        <v>1806785525</v>
      </c>
    </row>
    <row r="56" spans="1:2" ht="38.25" x14ac:dyDescent="0.2">
      <c r="A56" s="33" t="s">
        <v>240</v>
      </c>
      <c r="B56" s="43">
        <v>212657979</v>
      </c>
    </row>
    <row r="57" spans="1:2" ht="38.25" x14ac:dyDescent="0.2">
      <c r="A57" s="33" t="s">
        <v>239</v>
      </c>
      <c r="B57" s="43">
        <v>0</v>
      </c>
    </row>
    <row r="58" spans="1:2" ht="51" x14ac:dyDescent="0.2">
      <c r="A58" s="33" t="s">
        <v>238</v>
      </c>
      <c r="B58" s="43">
        <v>803355140</v>
      </c>
    </row>
    <row r="59" spans="1:2" ht="51" x14ac:dyDescent="0.2">
      <c r="A59" s="33" t="s">
        <v>237</v>
      </c>
      <c r="B59" s="43">
        <v>428106054</v>
      </c>
    </row>
    <row r="60" spans="1:2" ht="25.5" x14ac:dyDescent="0.2">
      <c r="A60" s="33" t="s">
        <v>236</v>
      </c>
      <c r="B60" s="43">
        <v>0</v>
      </c>
    </row>
    <row r="61" spans="1:2" ht="38.25" x14ac:dyDescent="0.2">
      <c r="A61" s="33" t="s">
        <v>235</v>
      </c>
      <c r="B61" s="43">
        <v>5625871451</v>
      </c>
    </row>
    <row r="62" spans="1:2" ht="38.25" x14ac:dyDescent="0.2">
      <c r="A62" s="33" t="s">
        <v>234</v>
      </c>
      <c r="B62" s="43">
        <v>595973913</v>
      </c>
    </row>
    <row r="63" spans="1:2" ht="38.25" x14ac:dyDescent="0.2">
      <c r="A63" s="33" t="s">
        <v>233</v>
      </c>
      <c r="B63" s="43">
        <v>0</v>
      </c>
    </row>
    <row r="64" spans="1:2" ht="38.25" x14ac:dyDescent="0.2">
      <c r="A64" s="33" t="s">
        <v>232</v>
      </c>
      <c r="B64" s="43">
        <v>0</v>
      </c>
    </row>
    <row r="65" spans="1:2" ht="38.25" x14ac:dyDescent="0.2">
      <c r="A65" s="33" t="s">
        <v>231</v>
      </c>
      <c r="B65" s="43">
        <v>0</v>
      </c>
    </row>
    <row r="66" spans="1:2" ht="51" x14ac:dyDescent="0.2">
      <c r="A66" s="33" t="s">
        <v>230</v>
      </c>
      <c r="B66" s="43">
        <v>0</v>
      </c>
    </row>
    <row r="67" spans="1:2" ht="38.25" x14ac:dyDescent="0.2">
      <c r="A67" s="33" t="s">
        <v>229</v>
      </c>
      <c r="B67" s="43">
        <v>0</v>
      </c>
    </row>
    <row r="68" spans="1:2" ht="38.25" x14ac:dyDescent="0.2">
      <c r="A68" s="33" t="s">
        <v>228</v>
      </c>
      <c r="B68" s="43">
        <v>0</v>
      </c>
    </row>
    <row r="69" spans="1:2" ht="38.25" x14ac:dyDescent="0.2">
      <c r="A69" s="33" t="s">
        <v>227</v>
      </c>
      <c r="B69" s="43">
        <v>0</v>
      </c>
    </row>
    <row r="70" spans="1:2" ht="38.25" x14ac:dyDescent="0.2">
      <c r="A70" s="33" t="s">
        <v>226</v>
      </c>
      <c r="B70" s="43">
        <v>0</v>
      </c>
    </row>
    <row r="71" spans="1:2" ht="51" x14ac:dyDescent="0.2">
      <c r="A71" s="33" t="s">
        <v>225</v>
      </c>
      <c r="B71" s="43">
        <v>0</v>
      </c>
    </row>
    <row r="72" spans="1:2" ht="51" x14ac:dyDescent="0.2">
      <c r="A72" s="33" t="s">
        <v>224</v>
      </c>
      <c r="B72" s="43">
        <v>0</v>
      </c>
    </row>
    <row r="73" spans="1:2" ht="25.5" x14ac:dyDescent="0.2">
      <c r="A73" s="33" t="s">
        <v>223</v>
      </c>
      <c r="B73" s="43">
        <v>0</v>
      </c>
    </row>
    <row r="74" spans="1:2" ht="25.5" x14ac:dyDescent="0.2">
      <c r="A74" s="33" t="s">
        <v>222</v>
      </c>
      <c r="B74" s="43">
        <v>0</v>
      </c>
    </row>
    <row r="75" spans="1:2" ht="25.5" x14ac:dyDescent="0.2">
      <c r="A75" s="33" t="s">
        <v>221</v>
      </c>
      <c r="B75" s="43">
        <v>55053915016</v>
      </c>
    </row>
    <row r="76" spans="1:2" ht="25.5" x14ac:dyDescent="0.2">
      <c r="A76" s="33" t="s">
        <v>220</v>
      </c>
      <c r="B76" s="43">
        <v>180204782</v>
      </c>
    </row>
    <row r="77" spans="1:2" ht="25.5" x14ac:dyDescent="0.2">
      <c r="A77" s="33" t="s">
        <v>219</v>
      </c>
      <c r="B77" s="43">
        <v>1097160363</v>
      </c>
    </row>
    <row r="78" spans="1:2" ht="25.5" x14ac:dyDescent="0.2">
      <c r="A78" s="33" t="s">
        <v>218</v>
      </c>
      <c r="B78" s="43">
        <v>6910064784</v>
      </c>
    </row>
    <row r="79" spans="1:2" ht="25.5" x14ac:dyDescent="0.2">
      <c r="A79" s="33" t="s">
        <v>217</v>
      </c>
      <c r="B79" s="43">
        <v>1949473030</v>
      </c>
    </row>
    <row r="80" spans="1:2" ht="25.5" x14ac:dyDescent="0.2">
      <c r="A80" s="33" t="s">
        <v>216</v>
      </c>
      <c r="B80" s="43">
        <v>0</v>
      </c>
    </row>
    <row r="81" spans="1:2" ht="25.5" x14ac:dyDescent="0.2">
      <c r="A81" s="33" t="s">
        <v>215</v>
      </c>
      <c r="B81" s="43">
        <v>25196827738</v>
      </c>
    </row>
    <row r="82" spans="1:2" ht="25.5" x14ac:dyDescent="0.2">
      <c r="A82" s="33" t="s">
        <v>214</v>
      </c>
      <c r="B82" s="43">
        <v>23470217771</v>
      </c>
    </row>
    <row r="83" spans="1:2" ht="25.5" x14ac:dyDescent="0.2">
      <c r="A83" s="33" t="s">
        <v>213</v>
      </c>
      <c r="B83" s="43">
        <v>10940034</v>
      </c>
    </row>
    <row r="84" spans="1:2" ht="38.25" x14ac:dyDescent="0.2">
      <c r="A84" s="33" t="s">
        <v>212</v>
      </c>
      <c r="B84" s="43">
        <v>9590153360</v>
      </c>
    </row>
    <row r="85" spans="1:2" ht="38.25" x14ac:dyDescent="0.2">
      <c r="A85" s="33" t="s">
        <v>211</v>
      </c>
      <c r="B85" s="43">
        <v>660095098</v>
      </c>
    </row>
    <row r="86" spans="1:2" ht="38.25" x14ac:dyDescent="0.2">
      <c r="A86" s="33" t="s">
        <v>210</v>
      </c>
      <c r="B86" s="43">
        <v>0</v>
      </c>
    </row>
    <row r="87" spans="1:2" ht="25.5" x14ac:dyDescent="0.2">
      <c r="A87" s="33" t="s">
        <v>209</v>
      </c>
      <c r="B87" s="43">
        <v>1844323638</v>
      </c>
    </row>
    <row r="88" spans="1:2" ht="25.5" x14ac:dyDescent="0.2">
      <c r="A88" s="33" t="s">
        <v>208</v>
      </c>
      <c r="B88" s="43">
        <v>173648612</v>
      </c>
    </row>
    <row r="89" spans="1:2" ht="25.5" x14ac:dyDescent="0.2">
      <c r="A89" s="33" t="s">
        <v>207</v>
      </c>
      <c r="B89" s="43">
        <v>1471255</v>
      </c>
    </row>
    <row r="90" spans="1:2" ht="25.5" x14ac:dyDescent="0.2">
      <c r="A90" s="33" t="s">
        <v>206</v>
      </c>
      <c r="B90" s="43">
        <v>985496105</v>
      </c>
    </row>
    <row r="91" spans="1:2" ht="25.5" x14ac:dyDescent="0.2">
      <c r="A91" s="33" t="s">
        <v>205</v>
      </c>
      <c r="B91" s="43">
        <v>245965089</v>
      </c>
    </row>
    <row r="92" spans="1:2" ht="25.5" x14ac:dyDescent="0.2">
      <c r="A92" s="33" t="s">
        <v>204</v>
      </c>
      <c r="B92" s="43">
        <v>0</v>
      </c>
    </row>
    <row r="93" spans="1:2" ht="25.5" x14ac:dyDescent="0.2">
      <c r="A93" s="33" t="s">
        <v>203</v>
      </c>
      <c r="B93" s="43">
        <v>2012632301</v>
      </c>
    </row>
    <row r="94" spans="1:2" ht="25.5" x14ac:dyDescent="0.2">
      <c r="A94" s="33" t="s">
        <v>202</v>
      </c>
      <c r="B94" s="43">
        <v>4209213064</v>
      </c>
    </row>
    <row r="95" spans="1:2" ht="25.5" x14ac:dyDescent="0.2">
      <c r="A95" s="33" t="s">
        <v>201</v>
      </c>
      <c r="B95" s="43">
        <v>0</v>
      </c>
    </row>
    <row r="96" spans="1:2" ht="25.5" x14ac:dyDescent="0.2">
      <c r="A96" s="33" t="s">
        <v>200</v>
      </c>
      <c r="B96" s="43">
        <v>0</v>
      </c>
    </row>
    <row r="97" spans="1:3" ht="25.5" x14ac:dyDescent="0.2">
      <c r="A97" s="33" t="s">
        <v>199</v>
      </c>
      <c r="B97" s="43">
        <v>0</v>
      </c>
    </row>
    <row r="98" spans="1:3" ht="25.5" x14ac:dyDescent="0.2">
      <c r="A98" s="33" t="s">
        <v>198</v>
      </c>
      <c r="B98" s="43">
        <v>0</v>
      </c>
    </row>
    <row r="99" spans="1:3" ht="25.5" x14ac:dyDescent="0.2">
      <c r="A99" s="33" t="s">
        <v>197</v>
      </c>
      <c r="B99" s="43">
        <v>0</v>
      </c>
    </row>
    <row r="100" spans="1:3" ht="25.5" x14ac:dyDescent="0.2">
      <c r="A100" s="33" t="s">
        <v>196</v>
      </c>
      <c r="B100" s="43">
        <v>0</v>
      </c>
    </row>
    <row r="101" spans="1:3" ht="25.5" x14ac:dyDescent="0.2">
      <c r="A101" s="33" t="s">
        <v>195</v>
      </c>
      <c r="B101" s="43">
        <v>0</v>
      </c>
    </row>
    <row r="102" spans="1:3" ht="38.25" x14ac:dyDescent="0.2">
      <c r="A102" s="33" t="s">
        <v>194</v>
      </c>
      <c r="B102" s="43">
        <v>0</v>
      </c>
    </row>
    <row r="103" spans="1:3" ht="38.25" x14ac:dyDescent="0.2">
      <c r="A103" s="33" t="s">
        <v>193</v>
      </c>
      <c r="B103" s="43">
        <v>0</v>
      </c>
    </row>
    <row r="104" spans="1:3" ht="38.25" x14ac:dyDescent="0.2">
      <c r="A104" s="33" t="s">
        <v>192</v>
      </c>
      <c r="B104" s="1">
        <v>0</v>
      </c>
    </row>
    <row r="105" spans="1:3" x14ac:dyDescent="0.2">
      <c r="A105" s="33"/>
      <c r="B105" s="32"/>
    </row>
    <row r="106" spans="1:3" x14ac:dyDescent="0.2">
      <c r="A106" s="7" t="s">
        <v>60</v>
      </c>
      <c r="B106" s="5">
        <f>B14+B15+B16+B17</f>
        <v>56331280161</v>
      </c>
    </row>
    <row r="107" spans="1:3" x14ac:dyDescent="0.2">
      <c r="A107" s="7" t="s">
        <v>61</v>
      </c>
      <c r="B107" s="5">
        <f>B18+B19</f>
        <v>0</v>
      </c>
    </row>
    <row r="108" spans="1:3" x14ac:dyDescent="0.2">
      <c r="A108" s="7" t="s">
        <v>62</v>
      </c>
      <c r="B108" s="5">
        <f>B20+B21</f>
        <v>0</v>
      </c>
    </row>
    <row r="109" spans="1:3" x14ac:dyDescent="0.2">
      <c r="A109" s="7" t="s">
        <v>63</v>
      </c>
      <c r="B109" s="5">
        <f>B22+B23</f>
        <v>8859537814</v>
      </c>
    </row>
    <row r="110" spans="1:3" x14ac:dyDescent="0.2">
      <c r="A110" s="7" t="s">
        <v>64</v>
      </c>
      <c r="B110" s="5">
        <f>B31+B32+B33+B34+B35+B36</f>
        <v>12501962910</v>
      </c>
    </row>
    <row r="111" spans="1:3" x14ac:dyDescent="0.2">
      <c r="A111" s="7" t="s">
        <v>65</v>
      </c>
      <c r="B111" s="5">
        <f>B81+B82</f>
        <v>48667045509</v>
      </c>
      <c r="C111" s="1">
        <f>+B111-C42</f>
        <v>12491022876</v>
      </c>
    </row>
    <row r="112" spans="1:3" x14ac:dyDescent="0.2">
      <c r="A112" s="7" t="s">
        <v>66</v>
      </c>
      <c r="B112" s="5">
        <f>B43+B44</f>
        <v>10250248457</v>
      </c>
    </row>
    <row r="113" spans="1:2" x14ac:dyDescent="0.2">
      <c r="A113" s="7" t="s">
        <v>67</v>
      </c>
      <c r="B113" s="5">
        <f>B45+B46</f>
        <v>2019443505</v>
      </c>
    </row>
    <row r="114" spans="1:2" x14ac:dyDescent="0.2">
      <c r="A114" s="7" t="s">
        <v>68</v>
      </c>
      <c r="B114" s="5">
        <f>B47+B48</f>
        <v>1231461194</v>
      </c>
    </row>
    <row r="115" spans="1:2" x14ac:dyDescent="0.2">
      <c r="A115" s="7" t="s">
        <v>69</v>
      </c>
      <c r="B115" s="5">
        <f>B49+B50</f>
        <v>6221845365</v>
      </c>
    </row>
    <row r="116" spans="1:2" x14ac:dyDescent="0.2">
      <c r="A116" s="7" t="s">
        <v>70</v>
      </c>
      <c r="B116" s="5">
        <f>B63+B64+B67+B68+B69</f>
        <v>0</v>
      </c>
    </row>
    <row r="117" spans="1:2" x14ac:dyDescent="0.2">
      <c r="A117" s="7" t="s">
        <v>71</v>
      </c>
      <c r="B117" s="5">
        <f>B65+B66+B72+B70+B71</f>
        <v>0</v>
      </c>
    </row>
    <row r="118" spans="1:2" x14ac:dyDescent="0.2">
      <c r="A118" s="7" t="s">
        <v>72</v>
      </c>
      <c r="B118" s="5">
        <f>B73+B74</f>
        <v>0</v>
      </c>
    </row>
    <row r="119" spans="1:2" x14ac:dyDescent="0.2">
      <c r="A119" s="7"/>
      <c r="B119" s="5"/>
    </row>
    <row r="120" spans="1:2" x14ac:dyDescent="0.2">
      <c r="A120" s="7" t="s">
        <v>73</v>
      </c>
      <c r="B120" s="5">
        <f>SUM(B106:B109)</f>
        <v>65190817975</v>
      </c>
    </row>
    <row r="121" spans="1:2" x14ac:dyDescent="0.2">
      <c r="A121" s="7" t="s">
        <v>65</v>
      </c>
      <c r="B121" s="5">
        <f>SUM(B110:B111)</f>
        <v>61169008419</v>
      </c>
    </row>
    <row r="122" spans="1:2" x14ac:dyDescent="0.2">
      <c r="A122" s="7" t="s">
        <v>74</v>
      </c>
      <c r="B122" s="5">
        <f>SUM(B112:B115)</f>
        <v>19722998521</v>
      </c>
    </row>
    <row r="123" spans="1:2" x14ac:dyDescent="0.2">
      <c r="A123" s="7" t="s">
        <v>71</v>
      </c>
      <c r="B123" s="5">
        <f>SUM(B116:B117)</f>
        <v>0</v>
      </c>
    </row>
    <row r="124" spans="1:2" x14ac:dyDescent="0.2">
      <c r="A124" s="7" t="s">
        <v>132</v>
      </c>
      <c r="B124" s="5">
        <f>SUM(B118)</f>
        <v>0</v>
      </c>
    </row>
    <row r="125" spans="1:2" x14ac:dyDescent="0.2">
      <c r="A125" s="59" t="s">
        <v>59</v>
      </c>
      <c r="B125" s="45">
        <f>SUM(B120:B124)</f>
        <v>146082824915</v>
      </c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4:P118"/>
  <sheetViews>
    <sheetView workbookViewId="0">
      <selection activeCell="E68" sqref="E68"/>
    </sheetView>
  </sheetViews>
  <sheetFormatPr defaultRowHeight="12.75" x14ac:dyDescent="0.2"/>
  <cols>
    <col min="1" max="1" width="66.7109375" customWidth="1"/>
    <col min="2" max="6" width="14.85546875" style="1" bestFit="1" customWidth="1"/>
    <col min="7" max="7" width="14.42578125" customWidth="1"/>
    <col min="8" max="8" width="21.42578125" customWidth="1"/>
    <col min="9" max="9" width="14.85546875" bestFit="1" customWidth="1"/>
    <col min="12" max="12" width="14" customWidth="1"/>
    <col min="13" max="13" width="16" customWidth="1"/>
  </cols>
  <sheetData>
    <row r="4" spans="1:6" x14ac:dyDescent="0.2">
      <c r="A4" t="s">
        <v>373</v>
      </c>
      <c r="B4" s="1">
        <v>2014</v>
      </c>
      <c r="C4" s="1" t="s">
        <v>371</v>
      </c>
      <c r="D4" s="1">
        <v>2015</v>
      </c>
      <c r="E4" s="1" t="s">
        <v>372</v>
      </c>
      <c r="F4" s="1">
        <v>2016</v>
      </c>
    </row>
    <row r="5" spans="1:6" x14ac:dyDescent="0.2">
      <c r="A5" t="s">
        <v>0</v>
      </c>
    </row>
    <row r="6" spans="1:6" x14ac:dyDescent="0.2">
      <c r="A6" t="s">
        <v>336</v>
      </c>
      <c r="B6" s="1">
        <v>8397299652</v>
      </c>
      <c r="C6" s="1">
        <v>7640818370</v>
      </c>
      <c r="D6" s="1">
        <v>11434055737</v>
      </c>
      <c r="E6" s="1">
        <v>10366684819</v>
      </c>
      <c r="F6" s="1">
        <v>16738310932</v>
      </c>
    </row>
    <row r="7" spans="1:6" x14ac:dyDescent="0.2">
      <c r="A7" t="s">
        <v>337</v>
      </c>
      <c r="B7" s="1">
        <v>45595174773.059998</v>
      </c>
      <c r="C7" s="1">
        <v>36358057205.059998</v>
      </c>
      <c r="D7" s="1">
        <v>55885065082.580002</v>
      </c>
      <c r="E7" s="1">
        <v>45783654412.580002</v>
      </c>
      <c r="F7" s="1">
        <v>58465328282.533798</v>
      </c>
    </row>
    <row r="8" spans="1:6" x14ac:dyDescent="0.2">
      <c r="A8" t="s">
        <v>338</v>
      </c>
      <c r="B8" s="1">
        <v>16785548690</v>
      </c>
      <c r="C8" s="1">
        <v>16318892096</v>
      </c>
      <c r="D8" s="1">
        <v>16514823256</v>
      </c>
      <c r="E8" s="1">
        <v>16103754394</v>
      </c>
      <c r="F8" s="1">
        <v>15902602579</v>
      </c>
    </row>
    <row r="9" spans="1:6" x14ac:dyDescent="0.2">
      <c r="A9" t="s">
        <v>339</v>
      </c>
      <c r="B9" s="1">
        <v>11684076196.08</v>
      </c>
      <c r="C9" s="1">
        <v>11143291021.08</v>
      </c>
      <c r="D9" s="1">
        <v>13132439650.09</v>
      </c>
      <c r="E9" s="1">
        <v>12567591268.09</v>
      </c>
      <c r="F9" s="1">
        <v>14649031524.5977</v>
      </c>
    </row>
    <row r="10" spans="1:6" x14ac:dyDescent="0.2">
      <c r="A10" t="s">
        <v>1</v>
      </c>
      <c r="B10" s="1">
        <v>286649496</v>
      </c>
      <c r="C10" s="1">
        <v>286649496</v>
      </c>
      <c r="D10" s="1">
        <v>396424312</v>
      </c>
      <c r="E10" s="1">
        <v>396424312</v>
      </c>
      <c r="F10" s="1">
        <v>585875468</v>
      </c>
    </row>
    <row r="11" spans="1:6" x14ac:dyDescent="0.2">
      <c r="A11" t="s">
        <v>2</v>
      </c>
      <c r="B11" s="1">
        <v>288838206</v>
      </c>
      <c r="C11" s="1">
        <v>288838206</v>
      </c>
      <c r="D11" s="1">
        <v>226564013</v>
      </c>
      <c r="E11" s="1">
        <v>226564013</v>
      </c>
      <c r="F11" s="1">
        <v>225954258</v>
      </c>
    </row>
    <row r="12" spans="1:6" x14ac:dyDescent="0.2">
      <c r="A12" t="s">
        <v>3</v>
      </c>
      <c r="B12" s="1">
        <v>40338378955.290001</v>
      </c>
      <c r="C12" s="1">
        <v>27381484781.290001</v>
      </c>
      <c r="D12" s="1">
        <v>50404466586.449997</v>
      </c>
      <c r="E12" s="1">
        <v>37604064052.949997</v>
      </c>
      <c r="F12" s="1">
        <v>44360850621.020004</v>
      </c>
    </row>
    <row r="13" spans="1:6" x14ac:dyDescent="0.2">
      <c r="A13" t="s">
        <v>4</v>
      </c>
      <c r="B13" s="1">
        <v>2359215712.7600002</v>
      </c>
      <c r="C13" s="1">
        <v>318108504.76000023</v>
      </c>
      <c r="D13" s="1">
        <v>1718672206</v>
      </c>
      <c r="E13" s="1">
        <v>777317539</v>
      </c>
      <c r="F13" s="1">
        <v>1303019884</v>
      </c>
    </row>
    <row r="14" spans="1:6" x14ac:dyDescent="0.2">
      <c r="A14" t="s">
        <v>5</v>
      </c>
      <c r="B14" s="1">
        <v>3831080379</v>
      </c>
      <c r="C14" s="1">
        <v>3831080379</v>
      </c>
      <c r="D14" s="1">
        <v>4187203790</v>
      </c>
      <c r="E14" s="1">
        <v>4187203790</v>
      </c>
      <c r="F14" s="1">
        <v>7232199673</v>
      </c>
    </row>
    <row r="15" spans="1:6" x14ac:dyDescent="0.2">
      <c r="A15" t="s">
        <v>6</v>
      </c>
      <c r="B15" s="1">
        <v>456559614</v>
      </c>
      <c r="C15" s="1">
        <v>456559614</v>
      </c>
      <c r="D15" s="1">
        <v>673675023</v>
      </c>
      <c r="E15" s="1">
        <v>673675023</v>
      </c>
      <c r="F15" s="1">
        <v>1118178438</v>
      </c>
    </row>
    <row r="16" spans="1:6" x14ac:dyDescent="0.2">
      <c r="A16" t="s">
        <v>7</v>
      </c>
      <c r="B16" s="1">
        <v>13919837818</v>
      </c>
      <c r="C16" s="1">
        <v>7432151815</v>
      </c>
      <c r="D16" s="1">
        <v>6921063769</v>
      </c>
      <c r="E16" s="1">
        <v>1814749687</v>
      </c>
      <c r="F16" s="1">
        <v>10601418</v>
      </c>
    </row>
    <row r="17" spans="1:6" x14ac:dyDescent="0.2">
      <c r="A17" t="s">
        <v>8</v>
      </c>
      <c r="B17" s="1">
        <v>56436293194.360001</v>
      </c>
      <c r="C17" s="1">
        <v>52254154099.360001</v>
      </c>
      <c r="D17" s="1">
        <v>70597368137.790009</v>
      </c>
      <c r="E17" s="1">
        <v>64941993050.790009</v>
      </c>
      <c r="F17" s="1">
        <v>80292066317.520004</v>
      </c>
    </row>
    <row r="18" spans="1:6" x14ac:dyDescent="0.2">
      <c r="A18" t="s">
        <v>9</v>
      </c>
      <c r="B18" s="1">
        <v>13737085850</v>
      </c>
      <c r="C18" s="1">
        <v>13405870329</v>
      </c>
      <c r="D18" s="1">
        <v>18179305187.209999</v>
      </c>
      <c r="E18" s="1">
        <v>16796295524.209999</v>
      </c>
      <c r="F18" s="1">
        <v>25731170406.482201</v>
      </c>
    </row>
    <row r="19" spans="1:6" x14ac:dyDescent="0.2">
      <c r="A19" t="s">
        <v>10</v>
      </c>
      <c r="B19" s="1">
        <v>135728453</v>
      </c>
      <c r="C19" s="1">
        <v>135728453</v>
      </c>
      <c r="D19" s="1">
        <v>12342816</v>
      </c>
      <c r="E19" s="1">
        <v>12342816</v>
      </c>
      <c r="F19" s="1">
        <v>17146000</v>
      </c>
    </row>
    <row r="20" spans="1:6" x14ac:dyDescent="0.2">
      <c r="A20" t="s">
        <v>11</v>
      </c>
      <c r="B20" s="1">
        <v>3668177963.46</v>
      </c>
      <c r="C20" s="1">
        <v>3668177963.46</v>
      </c>
      <c r="D20" s="1">
        <v>7061697707</v>
      </c>
      <c r="E20" s="1">
        <v>7061697707</v>
      </c>
      <c r="F20" s="1">
        <v>7632577316</v>
      </c>
    </row>
    <row r="21" spans="1:6" x14ac:dyDescent="0.2">
      <c r="A21" t="s">
        <v>12</v>
      </c>
      <c r="B21" s="1">
        <v>1530522880.6900001</v>
      </c>
      <c r="C21" s="1">
        <v>1530522880.6900001</v>
      </c>
      <c r="D21" s="1">
        <v>3503334510.5</v>
      </c>
      <c r="E21" s="1">
        <v>3503334510.5</v>
      </c>
      <c r="F21" s="1">
        <v>4359554576</v>
      </c>
    </row>
    <row r="22" spans="1:6" x14ac:dyDescent="0.2">
      <c r="A22" t="s">
        <v>13</v>
      </c>
      <c r="B22" s="1">
        <v>38582786707.900002</v>
      </c>
      <c r="C22" s="1">
        <v>23584785325.900002</v>
      </c>
      <c r="D22" s="1">
        <v>36237293665.449997</v>
      </c>
      <c r="E22" s="1">
        <v>22495536464.949997</v>
      </c>
      <c r="F22" s="1">
        <v>29143057152.02</v>
      </c>
    </row>
    <row r="23" spans="1:6" x14ac:dyDescent="0.2">
      <c r="A23" t="s">
        <v>14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</row>
    <row r="24" spans="1:6" x14ac:dyDescent="0.2">
      <c r="A24" t="s">
        <v>15</v>
      </c>
      <c r="B24" s="1">
        <v>2469563527</v>
      </c>
      <c r="C24" s="1">
        <v>2469563527</v>
      </c>
      <c r="D24" s="1">
        <v>10894216354</v>
      </c>
      <c r="E24" s="1">
        <v>10894216354</v>
      </c>
      <c r="F24" s="1">
        <v>11344701905</v>
      </c>
    </row>
    <row r="25" spans="1:6" x14ac:dyDescent="0.2">
      <c r="A25" t="s">
        <v>16</v>
      </c>
      <c r="B25" s="1">
        <v>5000000</v>
      </c>
      <c r="C25" s="1">
        <v>5000000</v>
      </c>
      <c r="D25" s="1">
        <v>0</v>
      </c>
      <c r="E25" s="1">
        <v>0</v>
      </c>
      <c r="F25" s="1">
        <v>0</v>
      </c>
    </row>
    <row r="26" spans="1:6" x14ac:dyDescent="0.2">
      <c r="A26" t="s">
        <v>17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</row>
    <row r="27" spans="1:6" x14ac:dyDescent="0.2">
      <c r="A27" t="s">
        <v>18</v>
      </c>
      <c r="B27" s="1">
        <v>3071803827</v>
      </c>
      <c r="C27" s="1">
        <v>3071803827</v>
      </c>
      <c r="D27" s="1">
        <v>2885408114</v>
      </c>
      <c r="E27" s="1">
        <v>2885408114</v>
      </c>
      <c r="F27" s="1">
        <v>10583923075</v>
      </c>
    </row>
    <row r="28" spans="1:6" x14ac:dyDescent="0.2">
      <c r="A28" t="s">
        <v>19</v>
      </c>
      <c r="B28" s="1">
        <v>0</v>
      </c>
      <c r="C28" s="1">
        <v>0</v>
      </c>
      <c r="D28" s="1">
        <v>0</v>
      </c>
      <c r="E28" s="1">
        <v>0</v>
      </c>
      <c r="F28" s="1">
        <v>16546532</v>
      </c>
    </row>
    <row r="29" spans="1:6" x14ac:dyDescent="0.2">
      <c r="A29" t="s">
        <v>20</v>
      </c>
      <c r="B29" s="1">
        <v>1539323796</v>
      </c>
      <c r="C29" s="1">
        <v>1539323796</v>
      </c>
      <c r="D29" s="1">
        <v>1891476159.8199999</v>
      </c>
      <c r="E29" s="1">
        <v>1891476159.8199999</v>
      </c>
      <c r="F29" s="1">
        <v>5735252081.7600002</v>
      </c>
    </row>
    <row r="30" spans="1:6" x14ac:dyDescent="0.2">
      <c r="A30" t="s">
        <v>21</v>
      </c>
      <c r="B30" s="1">
        <v>49770368389.869995</v>
      </c>
      <c r="C30" s="1">
        <v>49770368389.869995</v>
      </c>
      <c r="D30" s="1">
        <v>60437730490.660004</v>
      </c>
      <c r="E30" s="1">
        <v>60437730490.660004</v>
      </c>
      <c r="F30" s="1">
        <v>62376255865.979996</v>
      </c>
    </row>
    <row r="31" spans="1:6" x14ac:dyDescent="0.2">
      <c r="A31" t="s">
        <v>22</v>
      </c>
      <c r="B31" s="1">
        <v>288852674</v>
      </c>
      <c r="C31" s="1">
        <v>288852674</v>
      </c>
      <c r="D31" s="1">
        <v>15182100</v>
      </c>
      <c r="E31" s="1">
        <v>15182100</v>
      </c>
      <c r="F31" s="1">
        <v>13119214</v>
      </c>
    </row>
    <row r="32" spans="1:6" x14ac:dyDescent="0.2">
      <c r="A32" t="s">
        <v>23</v>
      </c>
      <c r="B32" s="1">
        <v>32707818</v>
      </c>
      <c r="C32" s="1">
        <v>32707818</v>
      </c>
      <c r="D32" s="1">
        <v>27933338</v>
      </c>
      <c r="E32" s="1">
        <v>27933338</v>
      </c>
      <c r="F32" s="1">
        <v>321937566</v>
      </c>
    </row>
    <row r="33" spans="1:6" x14ac:dyDescent="0.2">
      <c r="A33" t="s">
        <v>24</v>
      </c>
      <c r="B33" s="1">
        <v>9321078114.5900002</v>
      </c>
      <c r="C33" s="1">
        <v>9321078114.5900002</v>
      </c>
      <c r="D33" s="1">
        <v>10165320319</v>
      </c>
      <c r="E33" s="1">
        <v>10165320319</v>
      </c>
      <c r="F33" s="1">
        <v>11276203979</v>
      </c>
    </row>
    <row r="34" spans="1:6" x14ac:dyDescent="0.2">
      <c r="A34" t="s">
        <v>25</v>
      </c>
      <c r="B34" s="1">
        <v>10000000</v>
      </c>
      <c r="C34" s="1">
        <v>10000000</v>
      </c>
      <c r="D34" s="1">
        <v>32550000</v>
      </c>
      <c r="E34" s="1">
        <v>32550000</v>
      </c>
      <c r="F34" s="1">
        <v>3870031</v>
      </c>
    </row>
    <row r="35" spans="1:6" x14ac:dyDescent="0.2">
      <c r="A35" t="s">
        <v>26</v>
      </c>
      <c r="B35" s="1">
        <v>43382153712.57</v>
      </c>
      <c r="C35" s="1">
        <v>43382153712.57</v>
      </c>
      <c r="D35" s="1">
        <v>37534070459.849998</v>
      </c>
      <c r="E35" s="1">
        <v>37534070459.849998</v>
      </c>
      <c r="F35" s="1">
        <v>39043942612.599998</v>
      </c>
    </row>
    <row r="36" spans="1:6" x14ac:dyDescent="0.2">
      <c r="A36" t="s">
        <v>27</v>
      </c>
      <c r="B36" s="1">
        <v>4825977903.1999998</v>
      </c>
      <c r="C36" s="1">
        <v>4825977903.1999998</v>
      </c>
      <c r="D36" s="1">
        <v>6520541196.5</v>
      </c>
      <c r="E36" s="1">
        <v>6520541196.5</v>
      </c>
      <c r="F36" s="1">
        <v>10000814733.33</v>
      </c>
    </row>
    <row r="37" spans="1:6" x14ac:dyDescent="0.2">
      <c r="A37" t="s">
        <v>28</v>
      </c>
      <c r="B37" s="1">
        <v>8643757450.6599998</v>
      </c>
      <c r="C37" s="1">
        <v>8643757450.6599998</v>
      </c>
      <c r="D37" s="1">
        <v>8353405431.6999998</v>
      </c>
      <c r="E37" s="1">
        <v>8353405431.6999998</v>
      </c>
      <c r="F37" s="1">
        <v>7949362418.4200001</v>
      </c>
    </row>
    <row r="38" spans="1:6" x14ac:dyDescent="0.2">
      <c r="A38" t="s">
        <v>29</v>
      </c>
      <c r="B38" s="1">
        <v>1717930667.6199999</v>
      </c>
      <c r="C38" s="1">
        <v>1717930667.6199999</v>
      </c>
      <c r="D38" s="1">
        <v>1983414277</v>
      </c>
      <c r="E38" s="1">
        <v>1983414277</v>
      </c>
      <c r="F38" s="1">
        <v>2820331108</v>
      </c>
    </row>
    <row r="39" spans="1:6" x14ac:dyDescent="0.2">
      <c r="A39" t="s">
        <v>30</v>
      </c>
      <c r="B39" s="1">
        <v>4036287525.6799998</v>
      </c>
      <c r="C39" s="1">
        <v>4036287525.6799998</v>
      </c>
      <c r="D39" s="1">
        <v>3945414818.6700001</v>
      </c>
      <c r="E39" s="1">
        <v>3945414818.6700001</v>
      </c>
      <c r="F39" s="1">
        <v>2223851688.5500002</v>
      </c>
    </row>
    <row r="40" spans="1:6" x14ac:dyDescent="0.2">
      <c r="A40" t="s">
        <v>31</v>
      </c>
      <c r="B40" s="1">
        <v>3304945431</v>
      </c>
      <c r="C40" s="1">
        <v>3304945431</v>
      </c>
      <c r="D40" s="1">
        <v>3234162540</v>
      </c>
      <c r="E40" s="1">
        <v>3234162540</v>
      </c>
      <c r="F40" s="1">
        <v>894451553</v>
      </c>
    </row>
    <row r="41" spans="1:6" x14ac:dyDescent="0.2">
      <c r="A41" t="s">
        <v>32</v>
      </c>
      <c r="B41" s="1">
        <v>25406864871.459999</v>
      </c>
      <c r="C41" s="1">
        <v>25406864871.459999</v>
      </c>
      <c r="D41" s="1">
        <v>22809706863.760002</v>
      </c>
      <c r="E41" s="1">
        <v>22809706863.760002</v>
      </c>
      <c r="F41" s="1">
        <v>30900921686.716</v>
      </c>
    </row>
    <row r="42" spans="1:6" x14ac:dyDescent="0.2">
      <c r="A42" t="s">
        <v>33</v>
      </c>
      <c r="B42" s="1">
        <v>3056273158.5900002</v>
      </c>
      <c r="C42" s="1">
        <v>3056273158.5900002</v>
      </c>
      <c r="D42" s="1">
        <v>2173885222.1199999</v>
      </c>
      <c r="E42" s="1">
        <v>2173885222.1199999</v>
      </c>
      <c r="F42" s="1">
        <v>3119201509.9187999</v>
      </c>
    </row>
    <row r="43" spans="1:6" x14ac:dyDescent="0.2">
      <c r="A43" t="s">
        <v>34</v>
      </c>
      <c r="B43" s="1">
        <v>22599800433.260002</v>
      </c>
      <c r="C43" s="1">
        <v>22599800433.260002</v>
      </c>
      <c r="D43" s="1">
        <v>7561449931.1999998</v>
      </c>
      <c r="E43" s="1">
        <v>7561449931.1999998</v>
      </c>
      <c r="F43" s="1">
        <v>1040356449.84</v>
      </c>
    </row>
    <row r="44" spans="1:6" x14ac:dyDescent="0.2">
      <c r="A44" t="s">
        <v>35</v>
      </c>
      <c r="B44" s="1">
        <v>24896126306.709999</v>
      </c>
      <c r="C44" s="1">
        <v>24896126306.709999</v>
      </c>
      <c r="D44" s="1">
        <v>38504959156.150002</v>
      </c>
      <c r="E44" s="1">
        <v>38504959156.150002</v>
      </c>
      <c r="F44" s="1">
        <v>47854472282.089996</v>
      </c>
    </row>
    <row r="45" spans="1:6" x14ac:dyDescent="0.2">
      <c r="A45" t="s">
        <v>36</v>
      </c>
      <c r="B45" s="1">
        <v>171041306.80000001</v>
      </c>
      <c r="C45" s="1">
        <v>171041306.80000001</v>
      </c>
      <c r="D45" s="1">
        <v>142590669</v>
      </c>
      <c r="E45" s="1">
        <v>142590669</v>
      </c>
      <c r="F45" s="1">
        <v>136578399</v>
      </c>
    </row>
    <row r="46" spans="1:6" x14ac:dyDescent="0.2">
      <c r="A46" t="s">
        <v>37</v>
      </c>
      <c r="B46" s="1">
        <v>2609302121.4300003</v>
      </c>
      <c r="C46" s="1">
        <v>2609302121.4300003</v>
      </c>
      <c r="D46" s="1">
        <v>1590601921</v>
      </c>
      <c r="E46" s="1">
        <v>1590601921</v>
      </c>
      <c r="F46" s="1">
        <v>723733459.48000002</v>
      </c>
    </row>
    <row r="47" spans="1:6" x14ac:dyDescent="0.2">
      <c r="A47" t="s">
        <v>38</v>
      </c>
      <c r="B47" s="1">
        <v>5834984819.1199999</v>
      </c>
      <c r="C47" s="1">
        <v>5834984819.1199999</v>
      </c>
      <c r="D47" s="1">
        <v>7958993826.6999998</v>
      </c>
      <c r="E47" s="1">
        <v>7958993826.6999998</v>
      </c>
      <c r="F47" s="1">
        <v>9168923708.9400005</v>
      </c>
    </row>
    <row r="48" spans="1:6" x14ac:dyDescent="0.2">
      <c r="A48" t="s">
        <v>39</v>
      </c>
      <c r="B48" s="1">
        <v>1669193368.73</v>
      </c>
      <c r="C48" s="1">
        <v>1669193368.73</v>
      </c>
      <c r="D48" s="1">
        <v>1348072410</v>
      </c>
      <c r="E48" s="1">
        <v>1348072410</v>
      </c>
      <c r="F48" s="1">
        <v>877036357</v>
      </c>
    </row>
    <row r="49" spans="1:6" x14ac:dyDescent="0.2">
      <c r="A49" t="s">
        <v>40</v>
      </c>
      <c r="B49" s="1">
        <v>197521217</v>
      </c>
      <c r="C49" s="1">
        <v>197521217</v>
      </c>
      <c r="D49" s="1">
        <v>0</v>
      </c>
      <c r="E49" s="1">
        <v>0</v>
      </c>
      <c r="F49" s="1">
        <v>102920444</v>
      </c>
    </row>
    <row r="50" spans="1:6" x14ac:dyDescent="0.2">
      <c r="A50" t="s">
        <v>41</v>
      </c>
      <c r="B50" s="1">
        <v>3088645912.6799998</v>
      </c>
      <c r="C50" s="1">
        <v>3088645912.6799998</v>
      </c>
      <c r="D50" s="1">
        <v>4789183033</v>
      </c>
      <c r="E50" s="1">
        <v>4789183033</v>
      </c>
      <c r="F50" s="1">
        <v>2003613405.55</v>
      </c>
    </row>
    <row r="51" spans="1:6" x14ac:dyDescent="0.2">
      <c r="A51" t="s">
        <v>42</v>
      </c>
      <c r="B51" s="1">
        <v>3880377246</v>
      </c>
      <c r="C51" s="1">
        <v>3880377246</v>
      </c>
      <c r="D51" s="1">
        <v>2507822108.6700001</v>
      </c>
      <c r="E51" s="1">
        <v>2507822108.6700001</v>
      </c>
      <c r="F51" s="1">
        <v>846444312</v>
      </c>
    </row>
    <row r="52" spans="1:6" x14ac:dyDescent="0.2">
      <c r="A52" t="s">
        <v>43</v>
      </c>
      <c r="B52" s="1">
        <v>6347297233.5600004</v>
      </c>
      <c r="C52" s="1">
        <v>6347297233.5600004</v>
      </c>
      <c r="D52" s="1">
        <v>4699001126.46</v>
      </c>
      <c r="E52" s="1">
        <v>4699001126.46</v>
      </c>
      <c r="F52" s="1">
        <v>13285566710.615299</v>
      </c>
    </row>
    <row r="53" spans="1:6" x14ac:dyDescent="0.2">
      <c r="A53" t="s">
        <v>44</v>
      </c>
      <c r="B53" s="1">
        <v>10899036842.960001</v>
      </c>
      <c r="C53" s="1">
        <v>10899036842.960001</v>
      </c>
      <c r="D53" s="1">
        <v>11460576179.49</v>
      </c>
      <c r="E53" s="1">
        <v>11460576179.49</v>
      </c>
      <c r="F53" s="1">
        <v>17089273224.6096</v>
      </c>
    </row>
    <row r="54" spans="1:6" x14ac:dyDescent="0.2">
      <c r="A54" t="s">
        <v>45</v>
      </c>
      <c r="B54" s="1">
        <v>970474176.52999997</v>
      </c>
      <c r="C54" s="1">
        <v>970474176.52999997</v>
      </c>
      <c r="D54" s="1">
        <v>1195940156.9299998</v>
      </c>
      <c r="E54" s="1">
        <v>1195940156.9299998</v>
      </c>
      <c r="F54" s="1">
        <v>2784852048.4099998</v>
      </c>
    </row>
    <row r="55" spans="1:6" x14ac:dyDescent="0.2">
      <c r="A55" t="s">
        <v>46</v>
      </c>
      <c r="B55" s="1">
        <v>0</v>
      </c>
      <c r="C55" s="1">
        <v>0</v>
      </c>
      <c r="D55" s="1">
        <v>0</v>
      </c>
      <c r="E55" s="1">
        <v>0</v>
      </c>
      <c r="F55" s="1">
        <v>0</v>
      </c>
    </row>
    <row r="56" spans="1:6" x14ac:dyDescent="0.2">
      <c r="A56" t="s">
        <v>47</v>
      </c>
      <c r="B56" s="1">
        <v>0</v>
      </c>
      <c r="C56" s="1">
        <v>0</v>
      </c>
      <c r="D56" s="1">
        <v>325486719</v>
      </c>
      <c r="E56" s="1">
        <v>325486719</v>
      </c>
      <c r="F56" s="1">
        <v>541176755</v>
      </c>
    </row>
    <row r="57" spans="1:6" x14ac:dyDescent="0.2">
      <c r="A57" t="s">
        <v>48</v>
      </c>
      <c r="B57" s="1">
        <v>10615577</v>
      </c>
      <c r="C57" s="1">
        <v>10615577</v>
      </c>
      <c r="D57" s="1">
        <v>0</v>
      </c>
      <c r="E57" s="1">
        <v>0</v>
      </c>
      <c r="F57" s="1">
        <v>0</v>
      </c>
    </row>
    <row r="58" spans="1:6" x14ac:dyDescent="0.2">
      <c r="A58" t="s">
        <v>49</v>
      </c>
      <c r="B58" s="1">
        <v>0</v>
      </c>
      <c r="C58" s="1">
        <v>0</v>
      </c>
      <c r="D58" s="1">
        <v>0</v>
      </c>
      <c r="E58" s="1">
        <v>0</v>
      </c>
      <c r="F58" s="1">
        <v>12500000</v>
      </c>
    </row>
    <row r="59" spans="1:6" x14ac:dyDescent="0.2">
      <c r="A59" t="s">
        <v>50</v>
      </c>
      <c r="B59" s="1">
        <v>0</v>
      </c>
      <c r="C59" s="1">
        <v>0</v>
      </c>
      <c r="D59" s="1">
        <v>0</v>
      </c>
      <c r="E59" s="1">
        <v>0</v>
      </c>
      <c r="F59" s="1">
        <v>0</v>
      </c>
    </row>
    <row r="60" spans="1:6" x14ac:dyDescent="0.2">
      <c r="A60" t="s">
        <v>51</v>
      </c>
      <c r="B60" s="1">
        <v>0</v>
      </c>
      <c r="C60" s="1">
        <v>0</v>
      </c>
      <c r="D60" s="1">
        <v>523599374</v>
      </c>
      <c r="E60" s="1">
        <v>523599374</v>
      </c>
      <c r="F60" s="1">
        <v>0</v>
      </c>
    </row>
    <row r="61" spans="1:6" x14ac:dyDescent="0.2">
      <c r="A61" t="s">
        <v>52</v>
      </c>
      <c r="B61" s="1">
        <v>0</v>
      </c>
      <c r="C61" s="1">
        <v>0</v>
      </c>
      <c r="D61" s="1">
        <v>0</v>
      </c>
      <c r="E61" s="1">
        <v>0</v>
      </c>
      <c r="F61" s="1">
        <v>0</v>
      </c>
    </row>
    <row r="62" spans="1:6" x14ac:dyDescent="0.2">
      <c r="A62" t="s">
        <v>53</v>
      </c>
      <c r="B62" s="1">
        <v>136000000</v>
      </c>
      <c r="C62" s="1">
        <v>136000000</v>
      </c>
      <c r="D62" s="1">
        <v>0</v>
      </c>
      <c r="E62" s="1">
        <v>0</v>
      </c>
      <c r="F62" s="1">
        <v>0</v>
      </c>
    </row>
    <row r="63" spans="1:6" x14ac:dyDescent="0.2">
      <c r="A63" t="s">
        <v>54</v>
      </c>
      <c r="B63" s="1">
        <v>2328548775</v>
      </c>
      <c r="C63" s="1">
        <v>2328548775</v>
      </c>
      <c r="D63" s="1">
        <v>736381313</v>
      </c>
      <c r="E63" s="1">
        <v>736381313</v>
      </c>
      <c r="F63" s="1">
        <v>0</v>
      </c>
    </row>
    <row r="64" spans="1:6" x14ac:dyDescent="0.2">
      <c r="A64" t="s">
        <v>55</v>
      </c>
      <c r="B64" s="1">
        <v>0</v>
      </c>
      <c r="C64" s="1">
        <v>0</v>
      </c>
      <c r="D64" s="1">
        <v>0</v>
      </c>
      <c r="E64" s="1">
        <v>0</v>
      </c>
      <c r="F64" s="1">
        <v>0</v>
      </c>
    </row>
    <row r="65" spans="1:16" x14ac:dyDescent="0.2">
      <c r="A65" t="s">
        <v>56</v>
      </c>
      <c r="B65" s="1">
        <v>0</v>
      </c>
      <c r="C65" s="1">
        <v>0</v>
      </c>
      <c r="D65" s="1">
        <v>0</v>
      </c>
      <c r="E65" s="1">
        <v>0</v>
      </c>
      <c r="F65" s="1">
        <v>171309960</v>
      </c>
    </row>
    <row r="66" spans="1:16" x14ac:dyDescent="0.2">
      <c r="A66" t="s">
        <v>57</v>
      </c>
      <c r="B66" s="1">
        <v>333059944</v>
      </c>
      <c r="C66" s="1">
        <v>333059944</v>
      </c>
      <c r="D66" s="1">
        <v>220499188</v>
      </c>
      <c r="E66" s="1">
        <v>220499188</v>
      </c>
      <c r="F66" s="1">
        <v>493908740</v>
      </c>
    </row>
    <row r="67" spans="1:16" x14ac:dyDescent="0.2">
      <c r="M67" s="1">
        <v>2016</v>
      </c>
      <c r="P67" s="55" t="s">
        <v>378</v>
      </c>
    </row>
    <row r="68" spans="1:16" x14ac:dyDescent="0.2">
      <c r="A68" t="s">
        <v>60</v>
      </c>
      <c r="B68" s="1">
        <v>82462099311.139999</v>
      </c>
      <c r="C68" s="1">
        <v>71461058692.139999</v>
      </c>
      <c r="D68" s="1">
        <v>96966383725.669998</v>
      </c>
      <c r="E68" s="1">
        <v>84821684893.669998</v>
      </c>
      <c r="F68" s="1">
        <v>105755273318.1315</v>
      </c>
      <c r="H68" s="55" t="s">
        <v>387</v>
      </c>
      <c r="I68" s="1">
        <f>+B68+B69+B71</f>
        <v>87325227006.139999</v>
      </c>
      <c r="J68" s="1">
        <f>+C68+C69+C71</f>
        <v>76324186387.139999</v>
      </c>
      <c r="K68" s="1">
        <f>+D68+D69+D71</f>
        <v>102450250863.67</v>
      </c>
      <c r="L68" s="1">
        <f>+E68+E69+E71</f>
        <v>90305552031.669998</v>
      </c>
      <c r="M68" s="76">
        <f>+F68+F69+F71</f>
        <v>114917481155.1315</v>
      </c>
      <c r="N68" s="71">
        <f>L68/E$87</f>
        <v>0.29764782581443627</v>
      </c>
      <c r="O68" s="71">
        <f>M68/F$87</f>
        <v>0.31883887627979512</v>
      </c>
      <c r="P68" s="71">
        <f>M68/L68-1</f>
        <v>0.27254059766812722</v>
      </c>
    </row>
    <row r="69" spans="1:16" x14ac:dyDescent="0.2">
      <c r="A69" t="s">
        <v>61</v>
      </c>
      <c r="B69" s="1">
        <v>575487702</v>
      </c>
      <c r="C69" s="1">
        <v>575487702</v>
      </c>
      <c r="D69" s="1">
        <v>622988325</v>
      </c>
      <c r="E69" s="1">
        <v>622988325</v>
      </c>
      <c r="F69" s="1">
        <v>811829726</v>
      </c>
      <c r="H69" t="s">
        <v>62</v>
      </c>
      <c r="I69" s="1">
        <f>+B70</f>
        <v>42697594668.050003</v>
      </c>
      <c r="J69" s="1">
        <f>+C70</f>
        <v>27699593286.050003</v>
      </c>
      <c r="K69" s="1">
        <f>+D70</f>
        <v>52123138792.449997</v>
      </c>
      <c r="L69" s="1">
        <f>+E70</f>
        <v>38381381591.949997</v>
      </c>
      <c r="M69" s="76">
        <f>+F70</f>
        <v>45663870505.020004</v>
      </c>
      <c r="N69" s="71">
        <f t="shared" ref="N69:N74" si="0">L69/E$87</f>
        <v>0.12650534242448039</v>
      </c>
      <c r="O69" s="71">
        <f t="shared" ref="O69:O74" si="1">M69/$F$87</f>
        <v>0.12669453778535528</v>
      </c>
      <c r="P69" s="71">
        <f t="shared" ref="P69:P74" si="2">M69/L69-1</f>
        <v>0.1897401451175853</v>
      </c>
    </row>
    <row r="70" spans="1:16" x14ac:dyDescent="0.2">
      <c r="A70" t="s">
        <v>62</v>
      </c>
      <c r="B70" s="1">
        <v>42697594668.050003</v>
      </c>
      <c r="C70" s="1">
        <v>27699593286.050003</v>
      </c>
      <c r="D70" s="1">
        <v>52123138792.449997</v>
      </c>
      <c r="E70" s="1">
        <v>38381381591.949997</v>
      </c>
      <c r="F70" s="1">
        <v>45663870505.020004</v>
      </c>
      <c r="H70" t="s">
        <v>380</v>
      </c>
      <c r="I70" s="1">
        <f>I80</f>
        <v>66508698146.459999</v>
      </c>
      <c r="J70" s="1">
        <f>J80</f>
        <v>66508698146.459999</v>
      </c>
      <c r="K70" s="1">
        <f>K80</f>
        <v>86349816875.479996</v>
      </c>
      <c r="L70" s="1">
        <f>L80</f>
        <v>86349816875.479996</v>
      </c>
      <c r="M70" s="76">
        <f>M80</f>
        <v>101671810249.73999</v>
      </c>
      <c r="N70" s="71">
        <f t="shared" si="0"/>
        <v>0.2846096909240724</v>
      </c>
      <c r="O70" s="71">
        <f t="shared" si="1"/>
        <v>0.28208872491382586</v>
      </c>
      <c r="P70" s="71">
        <f t="shared" si="2"/>
        <v>0.17744094809552347</v>
      </c>
    </row>
    <row r="71" spans="1:16" x14ac:dyDescent="0.2">
      <c r="A71" t="s">
        <v>63</v>
      </c>
      <c r="B71" s="1">
        <v>4287639993</v>
      </c>
      <c r="C71" s="1">
        <v>4287639993</v>
      </c>
      <c r="D71" s="1">
        <v>4860878813</v>
      </c>
      <c r="E71" s="1">
        <v>4860878813</v>
      </c>
      <c r="F71" s="1">
        <v>8350378111</v>
      </c>
      <c r="H71" t="s">
        <v>385</v>
      </c>
      <c r="I71" s="1">
        <f t="shared" ref="I71:M74" si="3">+B74</f>
        <v>48208131615.770004</v>
      </c>
      <c r="J71" s="1">
        <f t="shared" si="3"/>
        <v>48208131615.770004</v>
      </c>
      <c r="K71" s="1">
        <f t="shared" si="3"/>
        <v>44054611656.349998</v>
      </c>
      <c r="L71" s="1">
        <f t="shared" si="3"/>
        <v>44054611656.349998</v>
      </c>
      <c r="M71" s="76">
        <f t="shared" si="3"/>
        <v>49044757345.93</v>
      </c>
      <c r="N71" s="71">
        <f t="shared" si="0"/>
        <v>0.14520435434593518</v>
      </c>
      <c r="O71" s="71">
        <f t="shared" si="1"/>
        <v>0.13607481788155501</v>
      </c>
      <c r="P71" s="71">
        <f t="shared" si="2"/>
        <v>0.1132718120070122</v>
      </c>
    </row>
    <row r="72" spans="1:16" x14ac:dyDescent="0.2">
      <c r="A72" t="s">
        <v>64</v>
      </c>
      <c r="B72" s="1">
        <v>5546367354</v>
      </c>
      <c r="C72" s="1">
        <v>5546367354</v>
      </c>
      <c r="D72" s="1">
        <v>13779624468</v>
      </c>
      <c r="E72" s="1">
        <v>13779624468</v>
      </c>
      <c r="F72" s="1">
        <v>21945171512</v>
      </c>
      <c r="H72" t="s">
        <v>67</v>
      </c>
      <c r="I72" s="1">
        <f t="shared" si="3"/>
        <v>10361688118.280001</v>
      </c>
      <c r="J72" s="1">
        <f t="shared" si="3"/>
        <v>10361688118.280001</v>
      </c>
      <c r="K72" s="1">
        <f t="shared" si="3"/>
        <v>10336819708.700001</v>
      </c>
      <c r="L72" s="1">
        <f t="shared" si="3"/>
        <v>10336819708.700001</v>
      </c>
      <c r="M72" s="76">
        <f t="shared" si="3"/>
        <v>10769693526.42</v>
      </c>
      <c r="N72" s="71">
        <f t="shared" si="0"/>
        <v>3.4070240897828355E-2</v>
      </c>
      <c r="O72" s="71">
        <f t="shared" si="1"/>
        <v>2.9880545129649362E-2</v>
      </c>
      <c r="P72" s="71">
        <f t="shared" si="2"/>
        <v>4.1876885726822799E-2</v>
      </c>
    </row>
    <row r="73" spans="1:16" x14ac:dyDescent="0.2">
      <c r="A73" t="s">
        <v>65</v>
      </c>
      <c r="B73" s="1">
        <v>60962330792.459999</v>
      </c>
      <c r="C73" s="1">
        <v>60962330792.459999</v>
      </c>
      <c r="D73" s="1">
        <v>72570192407.479996</v>
      </c>
      <c r="E73" s="1">
        <v>72570192407.479996</v>
      </c>
      <c r="F73" s="1">
        <v>79726638737.73999</v>
      </c>
      <c r="H73" t="s">
        <v>68</v>
      </c>
      <c r="I73" s="1">
        <f t="shared" si="3"/>
        <v>7341232956.6800003</v>
      </c>
      <c r="J73" s="1">
        <f t="shared" si="3"/>
        <v>7341232956.6800003</v>
      </c>
      <c r="K73" s="1">
        <f t="shared" si="3"/>
        <v>7179577358.6700001</v>
      </c>
      <c r="L73" s="1">
        <f t="shared" si="3"/>
        <v>7179577358.6700001</v>
      </c>
      <c r="M73" s="76">
        <f t="shared" si="3"/>
        <v>3118303241.5500002</v>
      </c>
      <c r="N73" s="71">
        <f t="shared" si="0"/>
        <v>2.3663944718761494E-2</v>
      </c>
      <c r="O73" s="71">
        <f t="shared" si="1"/>
        <v>8.6517411575814749E-3</v>
      </c>
      <c r="P73" s="71">
        <f t="shared" si="2"/>
        <v>-0.56567036111333735</v>
      </c>
    </row>
    <row r="74" spans="1:16" x14ac:dyDescent="0.2">
      <c r="A74" t="s">
        <v>66</v>
      </c>
      <c r="B74" s="1">
        <v>48208131615.770004</v>
      </c>
      <c r="C74" s="1">
        <v>48208131615.770004</v>
      </c>
      <c r="D74" s="1">
        <v>44054611656.349998</v>
      </c>
      <c r="E74" s="1">
        <v>44054611656.349998</v>
      </c>
      <c r="F74" s="1">
        <v>49044757345.93</v>
      </c>
      <c r="H74" t="s">
        <v>386</v>
      </c>
      <c r="I74" s="1">
        <f t="shared" si="3"/>
        <v>28463138030.050003</v>
      </c>
      <c r="J74" s="1">
        <f t="shared" si="3"/>
        <v>28463138030.050003</v>
      </c>
      <c r="K74" s="1">
        <f t="shared" si="3"/>
        <v>24983592085.880001</v>
      </c>
      <c r="L74" s="1">
        <f t="shared" si="3"/>
        <v>24983592085.880001</v>
      </c>
      <c r="M74" s="76">
        <f t="shared" si="3"/>
        <v>34020123196.6348</v>
      </c>
      <c r="N74" s="71">
        <f t="shared" si="0"/>
        <v>8.2346120455462551E-2</v>
      </c>
      <c r="O74" s="71">
        <f t="shared" si="1"/>
        <v>9.4388927967125696E-2</v>
      </c>
      <c r="P74" s="71">
        <f t="shared" si="2"/>
        <v>0.36169863323464946</v>
      </c>
    </row>
    <row r="75" spans="1:16" x14ac:dyDescent="0.2">
      <c r="A75" t="s">
        <v>67</v>
      </c>
      <c r="B75" s="1">
        <v>10361688118.280001</v>
      </c>
      <c r="C75" s="1">
        <v>10361688118.280001</v>
      </c>
      <c r="D75" s="1">
        <v>10336819708.700001</v>
      </c>
      <c r="E75" s="1">
        <v>10336819708.700001</v>
      </c>
      <c r="F75" s="1">
        <v>10769693526.42</v>
      </c>
      <c r="H75" t="s">
        <v>70</v>
      </c>
    </row>
    <row r="76" spans="1:16" x14ac:dyDescent="0.2">
      <c r="A76" t="s">
        <v>68</v>
      </c>
      <c r="B76" s="1">
        <v>7341232956.6800003</v>
      </c>
      <c r="C76" s="1">
        <v>7341232956.6800003</v>
      </c>
      <c r="D76" s="1">
        <v>7179577358.6700001</v>
      </c>
      <c r="E76" s="1">
        <v>7179577358.6700001</v>
      </c>
      <c r="F76" s="1">
        <v>3118303241.5500002</v>
      </c>
      <c r="H76" t="s">
        <v>71</v>
      </c>
    </row>
    <row r="77" spans="1:16" x14ac:dyDescent="0.2">
      <c r="A77" t="s">
        <v>69</v>
      </c>
      <c r="B77" s="1">
        <v>28463138030.050003</v>
      </c>
      <c r="C77" s="1">
        <v>28463138030.050003</v>
      </c>
      <c r="D77" s="1">
        <v>24983592085.880001</v>
      </c>
      <c r="E77" s="1">
        <v>24983592085.880001</v>
      </c>
      <c r="F77" s="1">
        <v>34020123196.6348</v>
      </c>
      <c r="H77" t="s">
        <v>72</v>
      </c>
    </row>
    <row r="78" spans="1:16" x14ac:dyDescent="0.2">
      <c r="A78" t="s">
        <v>70</v>
      </c>
      <c r="B78" s="1">
        <v>0</v>
      </c>
      <c r="C78" s="1">
        <v>0</v>
      </c>
      <c r="D78" s="1">
        <v>849086093</v>
      </c>
      <c r="E78" s="1">
        <v>849086093</v>
      </c>
      <c r="F78" s="1">
        <v>541176755</v>
      </c>
      <c r="I78" s="1">
        <v>2014</v>
      </c>
      <c r="J78" s="1" t="s">
        <v>371</v>
      </c>
      <c r="K78" s="1">
        <v>2015</v>
      </c>
      <c r="L78" s="1" t="s">
        <v>372</v>
      </c>
      <c r="M78" s="1">
        <v>2016</v>
      </c>
    </row>
    <row r="79" spans="1:16" x14ac:dyDescent="0.2">
      <c r="A79" t="s">
        <v>71</v>
      </c>
      <c r="B79" s="1">
        <v>2475164352</v>
      </c>
      <c r="C79" s="1">
        <v>2475164352</v>
      </c>
      <c r="D79" s="1">
        <v>736381313</v>
      </c>
      <c r="E79" s="1">
        <v>736381313</v>
      </c>
      <c r="F79" s="1">
        <v>12500000</v>
      </c>
      <c r="H79" t="s">
        <v>73</v>
      </c>
      <c r="I79" s="1">
        <f t="shared" ref="I79:M83" si="4">+B82</f>
        <v>130022821674.19</v>
      </c>
      <c r="J79" s="1">
        <f t="shared" si="4"/>
        <v>104023779673.19</v>
      </c>
      <c r="K79" s="1">
        <f t="shared" si="4"/>
        <v>154573389656.12</v>
      </c>
      <c r="L79" s="1">
        <f t="shared" si="4"/>
        <v>128686933623.62</v>
      </c>
      <c r="M79" s="1">
        <f t="shared" si="4"/>
        <v>160581351660.15149</v>
      </c>
    </row>
    <row r="80" spans="1:16" x14ac:dyDescent="0.2">
      <c r="A80" t="s">
        <v>72</v>
      </c>
      <c r="B80" s="1">
        <v>333059944</v>
      </c>
      <c r="C80" s="1">
        <v>333059944</v>
      </c>
      <c r="D80" s="1">
        <v>220499188</v>
      </c>
      <c r="E80" s="1">
        <v>220499188</v>
      </c>
      <c r="F80" s="1">
        <v>665218700</v>
      </c>
      <c r="H80" t="s">
        <v>65</v>
      </c>
      <c r="I80" s="1">
        <f t="shared" si="4"/>
        <v>66508698146.459999</v>
      </c>
      <c r="J80" s="1">
        <f t="shared" si="4"/>
        <v>66508698146.459999</v>
      </c>
      <c r="K80" s="1">
        <f t="shared" si="4"/>
        <v>86349816875.479996</v>
      </c>
      <c r="L80" s="1">
        <f t="shared" si="4"/>
        <v>86349816875.479996</v>
      </c>
      <c r="M80" s="1">
        <f t="shared" si="4"/>
        <v>101671810249.73999</v>
      </c>
    </row>
    <row r="81" spans="1:15" x14ac:dyDescent="0.2">
      <c r="B81" s="1">
        <v>0</v>
      </c>
      <c r="D81" s="1">
        <v>0</v>
      </c>
      <c r="H81" t="s">
        <v>74</v>
      </c>
      <c r="I81" s="1">
        <f t="shared" si="4"/>
        <v>94374190720.779999</v>
      </c>
      <c r="J81" s="1">
        <f t="shared" si="4"/>
        <v>94374190720.779999</v>
      </c>
      <c r="K81" s="1">
        <f t="shared" si="4"/>
        <v>86554600809.600006</v>
      </c>
      <c r="L81" s="1">
        <f t="shared" si="4"/>
        <v>86554600809.600006</v>
      </c>
      <c r="M81" s="1">
        <f t="shared" si="4"/>
        <v>96952877310.534805</v>
      </c>
      <c r="O81" s="55" t="s">
        <v>378</v>
      </c>
    </row>
    <row r="82" spans="1:15" x14ac:dyDescent="0.2">
      <c r="A82" t="s">
        <v>73</v>
      </c>
      <c r="B82" s="1">
        <v>130022821674.19</v>
      </c>
      <c r="C82" s="1">
        <v>104023779673.19</v>
      </c>
      <c r="D82" s="1">
        <v>154573389656.12</v>
      </c>
      <c r="E82" s="1">
        <v>128686933623.62</v>
      </c>
      <c r="F82" s="1">
        <v>160581351660.15149</v>
      </c>
      <c r="H82" t="s">
        <v>71</v>
      </c>
      <c r="I82" s="1">
        <f t="shared" si="4"/>
        <v>2475164352</v>
      </c>
      <c r="J82" s="1">
        <f t="shared" si="4"/>
        <v>2475164352</v>
      </c>
      <c r="K82" s="1">
        <f t="shared" si="4"/>
        <v>1585467406</v>
      </c>
      <c r="L82" s="1">
        <f t="shared" si="4"/>
        <v>1585467406</v>
      </c>
      <c r="M82" s="1">
        <f t="shared" si="4"/>
        <v>553676755</v>
      </c>
      <c r="N82" t="s">
        <v>73</v>
      </c>
      <c r="O82" s="71">
        <f>+M79/L79-1</f>
        <v>0.24784503864095031</v>
      </c>
    </row>
    <row r="83" spans="1:15" x14ac:dyDescent="0.2">
      <c r="A83" t="s">
        <v>65</v>
      </c>
      <c r="B83" s="1">
        <v>66508698146.459999</v>
      </c>
      <c r="C83" s="1">
        <v>66508698146.459999</v>
      </c>
      <c r="D83" s="1">
        <v>86349816875.479996</v>
      </c>
      <c r="E83" s="1">
        <v>86349816875.479996</v>
      </c>
      <c r="F83" s="1">
        <v>101671810249.73999</v>
      </c>
      <c r="H83" s="55" t="s">
        <v>69</v>
      </c>
      <c r="I83" s="1">
        <f t="shared" si="4"/>
        <v>333059944</v>
      </c>
      <c r="J83" s="1">
        <f t="shared" si="4"/>
        <v>333059944</v>
      </c>
      <c r="K83" s="1">
        <f t="shared" si="4"/>
        <v>220499188</v>
      </c>
      <c r="L83" s="1">
        <f t="shared" si="4"/>
        <v>220499188</v>
      </c>
      <c r="M83" s="1">
        <f t="shared" si="4"/>
        <v>665218700</v>
      </c>
      <c r="N83" t="s">
        <v>65</v>
      </c>
      <c r="O83" s="71">
        <f>+M80/L80-1</f>
        <v>0.17744094809552347</v>
      </c>
    </row>
    <row r="84" spans="1:15" x14ac:dyDescent="0.2">
      <c r="A84" t="s">
        <v>74</v>
      </c>
      <c r="B84" s="1">
        <v>94374190720.779999</v>
      </c>
      <c r="C84" s="1">
        <v>94374190720.779999</v>
      </c>
      <c r="D84" s="1">
        <v>86554600809.600006</v>
      </c>
      <c r="E84" s="1">
        <v>86554600809.600006</v>
      </c>
      <c r="F84" s="1">
        <v>96952877310.534805</v>
      </c>
      <c r="H84" s="55" t="s">
        <v>377</v>
      </c>
      <c r="J84" s="75">
        <v>1</v>
      </c>
      <c r="L84" s="74">
        <f>(+SUM(L79:L83)/SUM(J79:J83))</f>
        <v>1.1332851702354543</v>
      </c>
      <c r="M84" s="74">
        <f>+(SUM(M79:M83)/SUM(L79:L83))</f>
        <v>1.1879634835500266</v>
      </c>
      <c r="N84" t="s">
        <v>74</v>
      </c>
      <c r="O84" s="71">
        <f>+M81/L81-1</f>
        <v>0.12013545673682424</v>
      </c>
    </row>
    <row r="85" spans="1:15" x14ac:dyDescent="0.2">
      <c r="A85" t="s">
        <v>71</v>
      </c>
      <c r="B85" s="1">
        <v>2475164352</v>
      </c>
      <c r="C85" s="1">
        <v>2475164352</v>
      </c>
      <c r="D85" s="1">
        <v>1585467406</v>
      </c>
      <c r="E85" s="1">
        <v>1585467406</v>
      </c>
      <c r="F85" s="1">
        <v>553676755</v>
      </c>
      <c r="M85">
        <f>+SUM(M79:M83)/SUM(J79:J83)</f>
        <v>1.3463013986884951</v>
      </c>
      <c r="N85" t="s">
        <v>71</v>
      </c>
      <c r="O85" s="71">
        <f>+M82/L82-1</f>
        <v>-0.65078010881543158</v>
      </c>
    </row>
    <row r="86" spans="1:15" x14ac:dyDescent="0.2">
      <c r="A86" t="s">
        <v>72</v>
      </c>
      <c r="B86" s="1">
        <v>333059944</v>
      </c>
      <c r="C86" s="1">
        <v>333059944</v>
      </c>
      <c r="D86" s="1">
        <v>220499188</v>
      </c>
      <c r="E86" s="1">
        <v>220499188</v>
      </c>
      <c r="F86" s="1">
        <v>665218700</v>
      </c>
      <c r="N86" s="55" t="s">
        <v>69</v>
      </c>
      <c r="O86" s="71">
        <f>+M83/L83-1</f>
        <v>2.0168759623731587</v>
      </c>
    </row>
    <row r="87" spans="1:15" x14ac:dyDescent="0.2">
      <c r="A87" t="s">
        <v>59</v>
      </c>
      <c r="B87" s="1">
        <v>293713934837.42999</v>
      </c>
      <c r="C87" s="1">
        <v>267714892836.42999</v>
      </c>
      <c r="D87" s="1">
        <v>329283773935.20001</v>
      </c>
      <c r="E87" s="1">
        <v>303397317902.70001</v>
      </c>
      <c r="F87" s="1">
        <v>360424934675.42633</v>
      </c>
    </row>
    <row r="89" spans="1:15" x14ac:dyDescent="0.2">
      <c r="A89" t="s">
        <v>352</v>
      </c>
      <c r="B89" s="1">
        <v>53992474425.059998</v>
      </c>
      <c r="C89" s="1">
        <v>43998875575.059998</v>
      </c>
      <c r="D89" s="1">
        <v>67319120819.580002</v>
      </c>
      <c r="E89" s="1">
        <v>56150339231.580002</v>
      </c>
      <c r="F89" s="1">
        <v>75203639214.533798</v>
      </c>
    </row>
    <row r="90" spans="1:15" x14ac:dyDescent="0.2">
      <c r="A90" t="s">
        <v>353</v>
      </c>
      <c r="B90" s="1">
        <v>28469624886.080002</v>
      </c>
      <c r="C90" s="1">
        <v>27462183117.080002</v>
      </c>
      <c r="D90" s="1">
        <v>29647262906.09</v>
      </c>
      <c r="E90" s="1">
        <v>28671345662.09</v>
      </c>
      <c r="F90" s="1">
        <v>30551634103.597702</v>
      </c>
    </row>
    <row r="91" spans="1:15" x14ac:dyDescent="0.2">
      <c r="A91" t="s">
        <v>354</v>
      </c>
      <c r="B91" s="1">
        <v>25182848342</v>
      </c>
      <c r="C91" s="1">
        <v>23959710466</v>
      </c>
      <c r="D91" s="1">
        <v>27948878993</v>
      </c>
      <c r="E91" s="1">
        <v>26470439213</v>
      </c>
      <c r="F91" s="1">
        <v>32640913511</v>
      </c>
    </row>
    <row r="92" spans="1:15" x14ac:dyDescent="0.2">
      <c r="A92" t="s">
        <v>355</v>
      </c>
      <c r="B92" s="1">
        <v>57279250969.139999</v>
      </c>
      <c r="C92" s="1">
        <v>47501348226.139999</v>
      </c>
      <c r="D92" s="1">
        <v>69017504732.669998</v>
      </c>
      <c r="E92" s="1">
        <v>58351245680.669998</v>
      </c>
      <c r="F92" s="1">
        <v>73114359807.1315</v>
      </c>
    </row>
    <row r="94" spans="1:15" x14ac:dyDescent="0.2">
      <c r="H94" t="s">
        <v>369</v>
      </c>
    </row>
    <row r="95" spans="1:15" x14ac:dyDescent="0.2">
      <c r="A95" s="55" t="s">
        <v>376</v>
      </c>
      <c r="B95" s="73" t="s">
        <v>374</v>
      </c>
      <c r="D95" s="73" t="s">
        <v>375</v>
      </c>
      <c r="H95" s="75">
        <f t="shared" ref="H95:H100" si="5">E98</f>
        <v>0.1539988389083701</v>
      </c>
    </row>
    <row r="96" spans="1:15" x14ac:dyDescent="0.2">
      <c r="B96" s="1">
        <v>2015</v>
      </c>
      <c r="C96" s="1">
        <v>2016</v>
      </c>
      <c r="D96" s="1">
        <v>2015</v>
      </c>
      <c r="E96" s="1">
        <v>2016</v>
      </c>
      <c r="H96" s="75">
        <f t="shared" si="5"/>
        <v>0.15545080754614005</v>
      </c>
    </row>
    <row r="97" spans="1:8" x14ac:dyDescent="0.2">
      <c r="A97" s="1" t="s">
        <v>0</v>
      </c>
      <c r="G97" t="s">
        <v>383</v>
      </c>
      <c r="H97" s="75">
        <f t="shared" si="5"/>
        <v>0.82527938639722687</v>
      </c>
    </row>
    <row r="98" spans="1:8" x14ac:dyDescent="0.2">
      <c r="A98" s="1" t="s">
        <v>327</v>
      </c>
      <c r="B98" s="1">
        <v>22693995672.5</v>
      </c>
      <c r="C98" s="1">
        <v>24729341706</v>
      </c>
      <c r="D98" s="71">
        <v>0.1468169632754216</v>
      </c>
      <c r="E98" s="71">
        <v>0.1539988389083701</v>
      </c>
      <c r="F98" s="1" t="s">
        <v>384</v>
      </c>
      <c r="G98" s="1">
        <f>C98+C99</f>
        <v>40534306714</v>
      </c>
      <c r="H98" s="75">
        <f t="shared" si="5"/>
        <v>0.12064096520598898</v>
      </c>
    </row>
    <row r="99" spans="1:8" x14ac:dyDescent="0.2">
      <c r="A99" s="1" t="s">
        <v>328</v>
      </c>
      <c r="B99" s="1">
        <v>17286855592</v>
      </c>
      <c r="C99" s="1">
        <v>15804965008</v>
      </c>
      <c r="D99" s="71">
        <v>0.20019562539348937</v>
      </c>
      <c r="E99" s="71">
        <v>0.15545080754614005</v>
      </c>
      <c r="F99" s="1" t="s">
        <v>380</v>
      </c>
      <c r="G99" s="1">
        <f>C99</f>
        <v>15804965008</v>
      </c>
      <c r="H99" s="75">
        <f t="shared" si="5"/>
        <v>8.7453903894364818E-2</v>
      </c>
    </row>
    <row r="100" spans="1:8" x14ac:dyDescent="0.2">
      <c r="A100" s="1" t="s">
        <v>329</v>
      </c>
      <c r="B100" s="1">
        <v>39557966012.410004</v>
      </c>
      <c r="C100" s="1">
        <v>40475627248.449997</v>
      </c>
      <c r="D100" s="71">
        <v>0.89793019448187894</v>
      </c>
      <c r="E100" s="71">
        <v>0.82527938639722687</v>
      </c>
      <c r="F100" s="1" t="s">
        <v>379</v>
      </c>
      <c r="G100" s="1">
        <f>C100</f>
        <v>40475627248.449997</v>
      </c>
      <c r="H100" s="75">
        <f t="shared" si="5"/>
        <v>0.17159371017731787</v>
      </c>
    </row>
    <row r="101" spans="1:8" x14ac:dyDescent="0.2">
      <c r="A101" s="1" t="s">
        <v>330</v>
      </c>
      <c r="B101" s="1">
        <v>6547968979.6999998</v>
      </c>
      <c r="C101" s="1">
        <v>1299266222</v>
      </c>
      <c r="D101" s="71">
        <v>0.6334606933493182</v>
      </c>
      <c r="E101" s="71">
        <v>0.12064096520598898</v>
      </c>
      <c r="F101" s="1" t="s">
        <v>382</v>
      </c>
      <c r="G101" s="1">
        <f>C101</f>
        <v>1299266222</v>
      </c>
    </row>
    <row r="102" spans="1:8" x14ac:dyDescent="0.2">
      <c r="A102" s="1" t="s">
        <v>331</v>
      </c>
      <c r="B102" s="1">
        <v>281012525</v>
      </c>
      <c r="C102" s="1">
        <v>272707792</v>
      </c>
      <c r="D102" s="71">
        <v>3.9140538636393621E-2</v>
      </c>
      <c r="E102" s="71">
        <v>8.7453903894364818E-2</v>
      </c>
      <c r="F102" s="1" t="s">
        <v>68</v>
      </c>
      <c r="G102" s="1">
        <f>C102</f>
        <v>272707792</v>
      </c>
    </row>
    <row r="103" spans="1:8" x14ac:dyDescent="0.2">
      <c r="A103" s="1" t="s">
        <v>332</v>
      </c>
      <c r="B103" s="1">
        <v>6517145284.5599995</v>
      </c>
      <c r="C103" s="1">
        <v>5837639160</v>
      </c>
      <c r="D103" s="71">
        <v>0.26085701616315216</v>
      </c>
      <c r="E103" s="71">
        <v>0.17159371017731787</v>
      </c>
      <c r="F103" s="1" t="s">
        <v>381</v>
      </c>
      <c r="G103" s="1">
        <f>C103</f>
        <v>5837639160</v>
      </c>
    </row>
    <row r="104" spans="1:8" x14ac:dyDescent="0.2">
      <c r="A104" s="1" t="s">
        <v>333</v>
      </c>
      <c r="B104" s="1">
        <v>0</v>
      </c>
      <c r="C104" s="1">
        <v>0</v>
      </c>
      <c r="D104" s="71"/>
      <c r="E104" s="71"/>
    </row>
    <row r="105" spans="1:8" x14ac:dyDescent="0.2">
      <c r="A105" s="1" t="s">
        <v>334</v>
      </c>
      <c r="B105" s="1">
        <v>0</v>
      </c>
      <c r="C105" s="1">
        <v>0</v>
      </c>
      <c r="D105" s="71"/>
      <c r="E105" s="71"/>
    </row>
    <row r="106" spans="1:8" x14ac:dyDescent="0.2">
      <c r="A106" s="1" t="s">
        <v>335</v>
      </c>
      <c r="B106" s="1">
        <v>0</v>
      </c>
      <c r="C106" s="1">
        <v>0</v>
      </c>
      <c r="D106" s="71"/>
      <c r="E106" s="71"/>
    </row>
    <row r="107" spans="1:8" x14ac:dyDescent="0.2">
      <c r="A107" s="26" t="s">
        <v>365</v>
      </c>
      <c r="B107" s="1">
        <v>92884944066.169998</v>
      </c>
      <c r="C107" s="1">
        <v>88419547136.449997</v>
      </c>
      <c r="D107" s="71">
        <v>0.2820817526357946</v>
      </c>
      <c r="E107" s="71">
        <v>0.24532028344840931</v>
      </c>
    </row>
    <row r="108" spans="1:8" x14ac:dyDescent="0.2">
      <c r="A108" s="26"/>
      <c r="C108" s="1">
        <v>0</v>
      </c>
    </row>
    <row r="109" spans="1:8" x14ac:dyDescent="0.2">
      <c r="A109" s="1" t="s">
        <v>356</v>
      </c>
      <c r="B109" s="1">
        <v>7115045</v>
      </c>
      <c r="C109" s="1">
        <v>21914556</v>
      </c>
    </row>
    <row r="110" spans="1:8" x14ac:dyDescent="0.2">
      <c r="A110" s="1" t="s">
        <v>357</v>
      </c>
      <c r="B110" s="1">
        <v>7270502933</v>
      </c>
      <c r="C110" s="1">
        <v>3926740786</v>
      </c>
    </row>
    <row r="111" spans="1:8" x14ac:dyDescent="0.2">
      <c r="A111" s="1" t="s">
        <v>358</v>
      </c>
      <c r="B111" s="1">
        <v>0</v>
      </c>
      <c r="C111" s="1">
        <v>0</v>
      </c>
    </row>
    <row r="112" spans="1:8" x14ac:dyDescent="0.2">
      <c r="A112" s="1" t="s">
        <v>359</v>
      </c>
      <c r="B112" s="1">
        <v>200250705</v>
      </c>
      <c r="C112" s="1">
        <v>273783372.18000001</v>
      </c>
    </row>
    <row r="113" spans="1:3" x14ac:dyDescent="0.2">
      <c r="A113" s="1" t="s">
        <v>360</v>
      </c>
      <c r="B113" s="1">
        <v>0</v>
      </c>
      <c r="C113" s="1">
        <v>37896430</v>
      </c>
    </row>
    <row r="114" spans="1:3" x14ac:dyDescent="0.2">
      <c r="A114" s="1" t="s">
        <v>361</v>
      </c>
      <c r="B114" s="1">
        <v>1759297453</v>
      </c>
      <c r="C114" s="1">
        <v>5781541441.9666004</v>
      </c>
    </row>
    <row r="115" spans="1:3" x14ac:dyDescent="0.2">
      <c r="A115" s="1" t="s">
        <v>362</v>
      </c>
      <c r="B115" s="1">
        <v>0</v>
      </c>
      <c r="C115" s="1">
        <v>0</v>
      </c>
    </row>
    <row r="116" spans="1:3" x14ac:dyDescent="0.2">
      <c r="A116" s="1" t="s">
        <v>363</v>
      </c>
      <c r="B116" s="1">
        <v>0</v>
      </c>
      <c r="C116" s="1">
        <v>0</v>
      </c>
    </row>
    <row r="117" spans="1:3" x14ac:dyDescent="0.2">
      <c r="A117" s="1" t="s">
        <v>364</v>
      </c>
      <c r="B117" s="1">
        <v>0</v>
      </c>
      <c r="C117" s="1">
        <v>0</v>
      </c>
    </row>
    <row r="118" spans="1:3" x14ac:dyDescent="0.2">
      <c r="A118" s="12" t="s">
        <v>366</v>
      </c>
      <c r="B118" s="1">
        <v>9237166136</v>
      </c>
      <c r="C118" s="1">
        <v>10041876586.146599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uj sablon rangsorok</vt:lpstr>
      <vt:lpstr>Bruttó eszk hely</vt:lpstr>
      <vt:lpstr>Bruttó eszk</vt:lpstr>
      <vt:lpstr>Fin összeg hely</vt:lpstr>
      <vt:lpstr>Szerződésszám hely</vt:lpstr>
      <vt:lpstr>Szerződésszám</vt:lpstr>
      <vt:lpstr>Tőkekintlévőség hely</vt:lpstr>
      <vt:lpstr>Szerződés állomány hely</vt:lpstr>
      <vt:lpstr>Szerződés állomány</vt:lpstr>
      <vt:lpstr>MNB NHP - EXIM hely</vt:lpstr>
      <vt:lpstr>MNB NHP - EXIM</vt:lpstr>
      <vt:lpstr>Sheet1</vt:lpstr>
      <vt:lpstr>chart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levaig</dc:creator>
  <cp:lastModifiedBy>Zoltan Toth</cp:lastModifiedBy>
  <cp:lastPrinted>2018-10-26T15:15:51Z</cp:lastPrinted>
  <dcterms:created xsi:type="dcterms:W3CDTF">2014-04-24T11:59:39Z</dcterms:created>
  <dcterms:modified xsi:type="dcterms:W3CDTF">2019-11-06T15:35:45Z</dcterms:modified>
</cp:coreProperties>
</file>